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codeName="ThisWorkbook"/>
  <mc:AlternateContent xmlns:mc="http://schemas.openxmlformats.org/markup-compatibility/2006">
    <mc:Choice Requires="x15">
      <x15ac:absPath xmlns:x15ac="http://schemas.microsoft.com/office/spreadsheetml/2010/11/ac" url="/Users/admin/Desktop/"/>
    </mc:Choice>
  </mc:AlternateContent>
  <xr:revisionPtr revIDLastSave="0" documentId="8_{8BA8CC1F-8E28-6845-98A1-9C6980CC3EC4}" xr6:coauthVersionLast="36" xr6:coauthVersionMax="36" xr10:uidLastSave="{00000000-0000-0000-0000-000000000000}"/>
  <bookViews>
    <workbookView xWindow="0" yWindow="500" windowWidth="27320" windowHeight="13480" tabRatio="573" activeTab="2" xr2:uid="{00000000-000D-0000-FFFF-FFFF00000000}"/>
  </bookViews>
  <sheets>
    <sheet name="INDEX" sheetId="3" state="hidden" r:id="rId1"/>
    <sheet name="SPARTA" sheetId="1" state="hidden" r:id="rId2"/>
    <sheet name="Frankfort" sheetId="47" r:id="rId3"/>
    <sheet name="Sheet3" sheetId="49" r:id="rId4"/>
    <sheet name="List" sheetId="48" r:id="rId5"/>
    <sheet name="CASTOR-CU" sheetId="13" state="hidden" r:id="rId6"/>
    <sheet name="SPARTA CU" sheetId="19" state="hidden" r:id="rId7"/>
    <sheet name="SPARTA fibre" sheetId="15" state="hidden" r:id="rId8"/>
    <sheet name="CASTOR fibre" sheetId="20" state="hidden" r:id="rId9"/>
    <sheet name="template Polux CU " sheetId="17" state="hidden" r:id="rId10"/>
    <sheet name="template FO" sheetId="11" state="hidden" r:id="rId11"/>
  </sheets>
  <definedNames>
    <definedName name="_xlnm._FilterDatabase" localSheetId="8" hidden="1">'CASTOR fibre'!$A$1:$AP$185</definedName>
    <definedName name="_xlnm._FilterDatabase" localSheetId="5" hidden="1">'CASTOR-CU'!$B$3:$AS$377</definedName>
    <definedName name="_xlnm._FilterDatabase" localSheetId="6" hidden="1">'SPARTA CU'!$B$5:$AT$5</definedName>
    <definedName name="_xlnm._FilterDatabase" localSheetId="7" hidden="1">'SPARTA fibre'!$A$6:$BD$49</definedName>
    <definedName name="_xlnm._FilterDatabase" localSheetId="10" hidden="1">'template FO'!$A$2:$BA$211</definedName>
    <definedName name="_xlnm._FilterDatabase" localSheetId="9" hidden="1">'template Polux CU '!$B$3:$AS$102</definedName>
    <definedName name="_xlnm.Print_Titles" localSheetId="8">'CASTOR fibre'!#REF!</definedName>
    <definedName name="_xlnm.Print_Titles" localSheetId="7">'SPARTA fibre'!#REF!</definedName>
    <definedName name="_xlnm.Print_Titles" localSheetId="10">'template FO'!#REF!</definedName>
  </definedNames>
  <calcPr calcId="181029"/>
</workbook>
</file>

<file path=xl/calcChain.xml><?xml version="1.0" encoding="utf-8"?>
<calcChain xmlns="http://schemas.openxmlformats.org/spreadsheetml/2006/main">
  <c r="Q25" i="47" l="1"/>
  <c r="Q26" i="47"/>
  <c r="Q27" i="47"/>
  <c r="Q28" i="47"/>
  <c r="Q29" i="47"/>
  <c r="Q30" i="47"/>
  <c r="Q31" i="47"/>
  <c r="Q32" i="47"/>
  <c r="Q33" i="47"/>
  <c r="Q34" i="47"/>
  <c r="Q35" i="47"/>
  <c r="Q36" i="47"/>
  <c r="Q37" i="47"/>
  <c r="Q38" i="47"/>
  <c r="Q39" i="47"/>
  <c r="Q40" i="47"/>
  <c r="Q41" i="47"/>
  <c r="Q42" i="47"/>
  <c r="Q43" i="47"/>
  <c r="Q44" i="47"/>
  <c r="Q45" i="47"/>
  <c r="Q46" i="47"/>
  <c r="Q47" i="47"/>
  <c r="Q48" i="47"/>
  <c r="Q49" i="47"/>
  <c r="Q50" i="47"/>
  <c r="Q51" i="47"/>
  <c r="Q52" i="47"/>
  <c r="Q53" i="47"/>
  <c r="Q54" i="47"/>
  <c r="Q55" i="47"/>
  <c r="Q56" i="47"/>
  <c r="Q57" i="47"/>
  <c r="Q58" i="47"/>
  <c r="Q59" i="47"/>
  <c r="Q60" i="47"/>
  <c r="Q61" i="47"/>
  <c r="Q62" i="47"/>
  <c r="Q63" i="47"/>
  <c r="Q64" i="47"/>
  <c r="Q65" i="47"/>
  <c r="Q66" i="47"/>
  <c r="Q67" i="47"/>
  <c r="Q68" i="47"/>
  <c r="Q69" i="47"/>
  <c r="Q70" i="47"/>
  <c r="Q71" i="47"/>
  <c r="Q72" i="47"/>
  <c r="Q73" i="47"/>
  <c r="Q74" i="47"/>
  <c r="Q75" i="47"/>
  <c r="Q76" i="47"/>
  <c r="Q77" i="47"/>
  <c r="Q78" i="47"/>
  <c r="Q79" i="47"/>
  <c r="Q80" i="47"/>
  <c r="Q81" i="47"/>
  <c r="Q82" i="47"/>
  <c r="Q83" i="47"/>
  <c r="Q84" i="47"/>
  <c r="Q85" i="47"/>
  <c r="Q86" i="47"/>
  <c r="Q87" i="47"/>
  <c r="Q88" i="47"/>
  <c r="Q89" i="47"/>
  <c r="Q90" i="47"/>
  <c r="Q91" i="47"/>
  <c r="Q92" i="47"/>
  <c r="Q93" i="47"/>
  <c r="Q94" i="47"/>
  <c r="Q95" i="47"/>
  <c r="Q96" i="47"/>
  <c r="Q97" i="47"/>
  <c r="Q98" i="47"/>
  <c r="Q99" i="47"/>
  <c r="Q100" i="47"/>
  <c r="Q101" i="47"/>
  <c r="Q102" i="47"/>
  <c r="Q103" i="47"/>
  <c r="Q104" i="47"/>
  <c r="Q105" i="47"/>
  <c r="Q106" i="47"/>
  <c r="Q107" i="47"/>
  <c r="Q108" i="47"/>
  <c r="Q109" i="47"/>
  <c r="Q110" i="47"/>
  <c r="Q111" i="47"/>
  <c r="Q112" i="47"/>
  <c r="Q113" i="47"/>
  <c r="Q114" i="47"/>
  <c r="Q115" i="47"/>
  <c r="Q116" i="47"/>
  <c r="Q117" i="47"/>
  <c r="Q118" i="47"/>
  <c r="Q119" i="47"/>
  <c r="Q120" i="47"/>
  <c r="Q121" i="47"/>
  <c r="Q122" i="47"/>
  <c r="Q123" i="47"/>
  <c r="Q124" i="47"/>
  <c r="Q125" i="47"/>
  <c r="Q126" i="47"/>
  <c r="Q127" i="47"/>
  <c r="Q128" i="47"/>
  <c r="Q129" i="47"/>
  <c r="Q130" i="47"/>
  <c r="Q131" i="47"/>
  <c r="Q132" i="47"/>
  <c r="Q133" i="47"/>
  <c r="Q134" i="47"/>
  <c r="Q135" i="47"/>
  <c r="Q136" i="47"/>
  <c r="Q137" i="47"/>
  <c r="Q138" i="47"/>
  <c r="Q139" i="47"/>
  <c r="Q140" i="47"/>
  <c r="Q141" i="47"/>
  <c r="Q142" i="47"/>
  <c r="Q143" i="47"/>
  <c r="Q144" i="47"/>
  <c r="Q145" i="47"/>
  <c r="Q146" i="47"/>
  <c r="Q147" i="47"/>
  <c r="Q148" i="47"/>
  <c r="Q149" i="47"/>
  <c r="Q150" i="47"/>
  <c r="Q151" i="47"/>
  <c r="Q152" i="47"/>
  <c r="Q153" i="47"/>
  <c r="Q154" i="47"/>
  <c r="Q155" i="47"/>
  <c r="Q156" i="47"/>
  <c r="Q157" i="47"/>
  <c r="Q158" i="47"/>
  <c r="Q159" i="47"/>
  <c r="Q160" i="47"/>
  <c r="Q161" i="47"/>
  <c r="Q162" i="47"/>
  <c r="Q163" i="47"/>
  <c r="Q164" i="47"/>
  <c r="Q165" i="47"/>
  <c r="Q166" i="47"/>
  <c r="Q167" i="47"/>
  <c r="Q168" i="47"/>
  <c r="Q169" i="47"/>
  <c r="Q170" i="47"/>
  <c r="Q171" i="47"/>
  <c r="Q172" i="47"/>
  <c r="Q173" i="47"/>
  <c r="Q174" i="47"/>
  <c r="Q175" i="47"/>
  <c r="Q176" i="47"/>
  <c r="Q177" i="47"/>
  <c r="Q178" i="47"/>
  <c r="Q179" i="47"/>
  <c r="Q180" i="47"/>
  <c r="Q181" i="47"/>
  <c r="Q182" i="47"/>
  <c r="Q183" i="47"/>
  <c r="Q184" i="47"/>
  <c r="Q185" i="47"/>
  <c r="Q186" i="47"/>
  <c r="Q187" i="47"/>
  <c r="Q188" i="47"/>
  <c r="Q189" i="47"/>
  <c r="Q190" i="47"/>
  <c r="Q191" i="47"/>
  <c r="Q192" i="47"/>
  <c r="Q193" i="47"/>
  <c r="Q194" i="47"/>
  <c r="Q195" i="47"/>
  <c r="Q196" i="47"/>
  <c r="Q197" i="47"/>
  <c r="Q198" i="47"/>
  <c r="Q199" i="47"/>
  <c r="Q200" i="47"/>
  <c r="Q201" i="47"/>
  <c r="Q202" i="47"/>
  <c r="Q203" i="47"/>
  <c r="Q204" i="47"/>
  <c r="Q205" i="47"/>
  <c r="Q206" i="47"/>
  <c r="Q207" i="47"/>
  <c r="Q208" i="47"/>
  <c r="Q209" i="47"/>
  <c r="Q210" i="47"/>
  <c r="Q211" i="47"/>
  <c r="Q212" i="47"/>
  <c r="Q213" i="47"/>
  <c r="Q214" i="47"/>
  <c r="Q215" i="47"/>
  <c r="Q216" i="47"/>
  <c r="Q217" i="47"/>
  <c r="Q218" i="47"/>
  <c r="Q219" i="47"/>
  <c r="Q220" i="47"/>
  <c r="Q221" i="47"/>
  <c r="Q222" i="47"/>
  <c r="Q223" i="47"/>
  <c r="Q224" i="47"/>
  <c r="Q225" i="47"/>
  <c r="Q226" i="47"/>
  <c r="Q227" i="47"/>
  <c r="Q228" i="47"/>
  <c r="Q229" i="47"/>
  <c r="Q230" i="47"/>
  <c r="Q231" i="47"/>
  <c r="Q232" i="47"/>
  <c r="Q233" i="47"/>
  <c r="Q234" i="47"/>
  <c r="Q235" i="47"/>
  <c r="Q236" i="47"/>
  <c r="Q237" i="47"/>
  <c r="Q238" i="47"/>
  <c r="Q239" i="47"/>
  <c r="Q240" i="47"/>
  <c r="Q241" i="47"/>
  <c r="Q242" i="47"/>
  <c r="Q243" i="47"/>
  <c r="Q244" i="47"/>
  <c r="Q245" i="47"/>
  <c r="Q246" i="47"/>
  <c r="Q247" i="47"/>
  <c r="Q248" i="47"/>
  <c r="Q249" i="47"/>
  <c r="Q250" i="47"/>
  <c r="Q251" i="47"/>
  <c r="Q252" i="47"/>
  <c r="Q253" i="47"/>
  <c r="Q254" i="47"/>
  <c r="Q255" i="47"/>
  <c r="Q256" i="47"/>
  <c r="Q257" i="47"/>
  <c r="Q258" i="47"/>
  <c r="Q259" i="47"/>
  <c r="Q260" i="47"/>
  <c r="Q261" i="47"/>
  <c r="Q262" i="47"/>
  <c r="Q263" i="47"/>
  <c r="Q264" i="47"/>
  <c r="Q265" i="47"/>
  <c r="Q266" i="47"/>
  <c r="Q267" i="47"/>
  <c r="Q268" i="47"/>
  <c r="Q269" i="47"/>
  <c r="Q270" i="47"/>
  <c r="Q271" i="47"/>
  <c r="Q272" i="47"/>
  <c r="Q273" i="47"/>
  <c r="Q274" i="47"/>
  <c r="Q275" i="47"/>
  <c r="Q276" i="47"/>
  <c r="Q277" i="47"/>
  <c r="Q278" i="47"/>
  <c r="Q279" i="47"/>
  <c r="Q280" i="47"/>
  <c r="Q281" i="47"/>
  <c r="Q282" i="47"/>
  <c r="Q283" i="47"/>
  <c r="Q284" i="47"/>
  <c r="Q285" i="47"/>
  <c r="Q286" i="47"/>
  <c r="Q287" i="47"/>
  <c r="Q288" i="47"/>
  <c r="Q289" i="47"/>
  <c r="Q290" i="47"/>
  <c r="Q291" i="47"/>
  <c r="Q292" i="47"/>
  <c r="Q293" i="47"/>
  <c r="Q294" i="47"/>
  <c r="Q295" i="47"/>
  <c r="Q296" i="47"/>
  <c r="Q297" i="47"/>
  <c r="Q298" i="47"/>
  <c r="Q299" i="47"/>
  <c r="Q300" i="47"/>
  <c r="Q301" i="47"/>
  <c r="Q302" i="47"/>
  <c r="Q303" i="47"/>
  <c r="Q304" i="47"/>
  <c r="Q305" i="47"/>
  <c r="Q306" i="47"/>
  <c r="Q307" i="47"/>
  <c r="Q308" i="47"/>
  <c r="Q309" i="47"/>
  <c r="Q310" i="47"/>
  <c r="Q311" i="47"/>
  <c r="Q312" i="47"/>
  <c r="Q313" i="47"/>
  <c r="Q314" i="47"/>
  <c r="Q315" i="47"/>
  <c r="Q316" i="47"/>
  <c r="Q317" i="47"/>
  <c r="Q318" i="47"/>
  <c r="Q319" i="47"/>
  <c r="Q320" i="47"/>
  <c r="Q321" i="47"/>
  <c r="Q322" i="47"/>
  <c r="Q323" i="47"/>
  <c r="Q324" i="47"/>
  <c r="Q325" i="47"/>
  <c r="Q326" i="47"/>
  <c r="Q327" i="47"/>
  <c r="Q328" i="47"/>
  <c r="Q329" i="47"/>
  <c r="Q330" i="47"/>
  <c r="Q331" i="47"/>
  <c r="Q332" i="47"/>
  <c r="Q333" i="47"/>
  <c r="Q334" i="47"/>
  <c r="Q335" i="47"/>
  <c r="Q336" i="47"/>
  <c r="Q337" i="47"/>
  <c r="Q338" i="47"/>
  <c r="Q339" i="47"/>
  <c r="Q340" i="47"/>
  <c r="Q341" i="47"/>
  <c r="Q342" i="47"/>
  <c r="Q343" i="47"/>
  <c r="Q344" i="47"/>
  <c r="Q345" i="47"/>
  <c r="Q346" i="47"/>
  <c r="Q347" i="47"/>
  <c r="Q348" i="47"/>
  <c r="Q349" i="47"/>
  <c r="Q18" i="47"/>
  <c r="Q19" i="47"/>
  <c r="Q20" i="47"/>
  <c r="Q21" i="47"/>
  <c r="Q22" i="47"/>
  <c r="Q23" i="47"/>
  <c r="Q24" i="47"/>
  <c r="X3" i="47" l="1"/>
  <c r="W3" i="47"/>
  <c r="V3" i="47"/>
  <c r="U3" i="47"/>
  <c r="T3" i="47"/>
  <c r="X1" i="47"/>
  <c r="W1" i="47"/>
  <c r="V1" i="47"/>
  <c r="U1" i="47"/>
  <c r="T1" i="47"/>
  <c r="Q603" i="47"/>
  <c r="Q604" i="47"/>
  <c r="Q605" i="47"/>
  <c r="Q606" i="47"/>
  <c r="Q607" i="47"/>
  <c r="Q608" i="47"/>
  <c r="Q609" i="47"/>
  <c r="Q610" i="47"/>
  <c r="Q611" i="47"/>
  <c r="Q612" i="47"/>
  <c r="Q613" i="47"/>
  <c r="Q614" i="47"/>
  <c r="Q615" i="47"/>
  <c r="Q616" i="47"/>
  <c r="Q617" i="47"/>
  <c r="Q618" i="47"/>
  <c r="Q619" i="47"/>
  <c r="Q620" i="47"/>
  <c r="Q621" i="47"/>
  <c r="Q622" i="47"/>
  <c r="Q623" i="47"/>
  <c r="Q624" i="47"/>
  <c r="Q625" i="47"/>
  <c r="Q626" i="47"/>
  <c r="Q627" i="47"/>
  <c r="Q628" i="47"/>
  <c r="Q629" i="47"/>
  <c r="Q630" i="47"/>
  <c r="Q631" i="47"/>
  <c r="Q632" i="47"/>
  <c r="Q633" i="47"/>
  <c r="Q634" i="47"/>
  <c r="Q635" i="47"/>
  <c r="Q636" i="47"/>
  <c r="Q637" i="47"/>
  <c r="Q638" i="47"/>
  <c r="Q639" i="47"/>
  <c r="Q640" i="47"/>
  <c r="Q641" i="47"/>
  <c r="Q642" i="47"/>
  <c r="Q643" i="47"/>
  <c r="Q644" i="47"/>
  <c r="Q645" i="47"/>
  <c r="Q646" i="47"/>
  <c r="Q647" i="47"/>
  <c r="Q648" i="47"/>
  <c r="Q649" i="47"/>
  <c r="Q650" i="47"/>
  <c r="Q651" i="47"/>
  <c r="Q652" i="47"/>
  <c r="Q653" i="47"/>
  <c r="Q654" i="47"/>
  <c r="Q655" i="47"/>
  <c r="Q656" i="47"/>
  <c r="Q657" i="47"/>
  <c r="Q658" i="47"/>
  <c r="Q659" i="47"/>
  <c r="Q660" i="47"/>
  <c r="Q661" i="47"/>
  <c r="Q662" i="47"/>
  <c r="Q663" i="47"/>
  <c r="Q664" i="47"/>
  <c r="Q665" i="47"/>
  <c r="Q666" i="47"/>
  <c r="Q667" i="47"/>
  <c r="Q668" i="47"/>
  <c r="Q669" i="47"/>
  <c r="Q670" i="47"/>
  <c r="Q671" i="47"/>
  <c r="Q672" i="47"/>
  <c r="Q673" i="47"/>
  <c r="Q674" i="47"/>
  <c r="Q675" i="47"/>
  <c r="Q676" i="47"/>
  <c r="Q677" i="47"/>
  <c r="Q678" i="47"/>
  <c r="Q679" i="47"/>
  <c r="Q680" i="47"/>
  <c r="Q681" i="47"/>
  <c r="Q682" i="47"/>
  <c r="Q683" i="47"/>
  <c r="Q684" i="47"/>
  <c r="Q685" i="47"/>
  <c r="Q686" i="47"/>
  <c r="Q687" i="47"/>
  <c r="Q688" i="47"/>
  <c r="Q689" i="47"/>
  <c r="Q690" i="47"/>
  <c r="Q691" i="47"/>
  <c r="Q692" i="47"/>
  <c r="Q693" i="47"/>
  <c r="Q694" i="47"/>
  <c r="Q695" i="47"/>
  <c r="Q696" i="47"/>
  <c r="Q697" i="47"/>
  <c r="Q698" i="47"/>
  <c r="Q699" i="47"/>
  <c r="Q700" i="47"/>
  <c r="Q701" i="47"/>
  <c r="Q702" i="47"/>
  <c r="Q703" i="47"/>
  <c r="Q704" i="47"/>
  <c r="Q705" i="47"/>
  <c r="Q706" i="47"/>
  <c r="Q707" i="47"/>
  <c r="Q708" i="47"/>
  <c r="Q709" i="47"/>
  <c r="Q710" i="47"/>
  <c r="Q711" i="47"/>
  <c r="Q712" i="47"/>
  <c r="Q713" i="47"/>
  <c r="Q714" i="47"/>
  <c r="Q715" i="47"/>
  <c r="Q716" i="47"/>
  <c r="Q717" i="47"/>
  <c r="Q718" i="47"/>
  <c r="Q719" i="47"/>
  <c r="Q720" i="47"/>
  <c r="Q721" i="47"/>
  <c r="Q722" i="47"/>
  <c r="Q723" i="47"/>
  <c r="Q724" i="47"/>
  <c r="Q725" i="47"/>
  <c r="Q726" i="47"/>
  <c r="Q727" i="47"/>
  <c r="Q728" i="47"/>
  <c r="Q729" i="47"/>
  <c r="Q730" i="47"/>
  <c r="Q731" i="47"/>
  <c r="Q732" i="47"/>
  <c r="Q733" i="47"/>
  <c r="Q734" i="47"/>
  <c r="Q735" i="47"/>
  <c r="Q736" i="47"/>
  <c r="Q737" i="47"/>
  <c r="Q738" i="47"/>
  <c r="Q739" i="47"/>
  <c r="Q740" i="47"/>
  <c r="Q741" i="47"/>
  <c r="Q742" i="47"/>
  <c r="Q743" i="47"/>
  <c r="Q744" i="47"/>
  <c r="Q745" i="47"/>
  <c r="Q746" i="47"/>
  <c r="Q747" i="47"/>
  <c r="Q748" i="47"/>
  <c r="Q749" i="47"/>
  <c r="Q750" i="47"/>
  <c r="Q751" i="47"/>
  <c r="Q752" i="47"/>
  <c r="Q753" i="47"/>
  <c r="Q754" i="47"/>
  <c r="Q755" i="47"/>
  <c r="Q756" i="47"/>
  <c r="Q757" i="47"/>
  <c r="Q758" i="47"/>
  <c r="Q759" i="47"/>
  <c r="Q760" i="47"/>
  <c r="Q761" i="47"/>
  <c r="Q762" i="47"/>
  <c r="Q763" i="47"/>
  <c r="Q764" i="47"/>
  <c r="Q765" i="47"/>
  <c r="Q766" i="47"/>
  <c r="Q767" i="47"/>
  <c r="Q768" i="47"/>
  <c r="Q769" i="47"/>
  <c r="Q770" i="47"/>
  <c r="Q771" i="47"/>
  <c r="Q772" i="47"/>
  <c r="Q773" i="47"/>
  <c r="Q774" i="47"/>
  <c r="Q775" i="47"/>
  <c r="Q776" i="47"/>
  <c r="Q777" i="47"/>
  <c r="Q778" i="47"/>
  <c r="Q779" i="47"/>
  <c r="Q780" i="47"/>
  <c r="Q781" i="47"/>
  <c r="Q782" i="47"/>
  <c r="Q783" i="47"/>
  <c r="Q784" i="47"/>
  <c r="Q785" i="47"/>
  <c r="Q786" i="47"/>
  <c r="Q787" i="47"/>
  <c r="Q788" i="47"/>
  <c r="Q789" i="47"/>
  <c r="Q790" i="47"/>
  <c r="Q791" i="47"/>
  <c r="Q792" i="47"/>
  <c r="Q793" i="47"/>
  <c r="Q794" i="47"/>
  <c r="Q795" i="47"/>
  <c r="Q796" i="47"/>
  <c r="Q797" i="47"/>
  <c r="Q798" i="47"/>
  <c r="Q799" i="47"/>
  <c r="Q800" i="47"/>
  <c r="Q801" i="47"/>
  <c r="Q802" i="47"/>
  <c r="Q803" i="47"/>
  <c r="Q804" i="47"/>
  <c r="Q805" i="47"/>
  <c r="Q806" i="47"/>
  <c r="Q807" i="47"/>
  <c r="Q808" i="47"/>
  <c r="Q809" i="47"/>
  <c r="Q810" i="47"/>
  <c r="Q811" i="47"/>
  <c r="Q812" i="47"/>
  <c r="Q813" i="47"/>
  <c r="Q814" i="47"/>
  <c r="Q815" i="47"/>
  <c r="Q816" i="47"/>
  <c r="Q817" i="47"/>
  <c r="Q818" i="47"/>
  <c r="Q819" i="47"/>
  <c r="Q820" i="47"/>
  <c r="Q821" i="47"/>
  <c r="Q822" i="47"/>
  <c r="Q823" i="47"/>
  <c r="Q824" i="47"/>
  <c r="Q825" i="47"/>
  <c r="Q826" i="47"/>
  <c r="Q827" i="47"/>
  <c r="Q828" i="47"/>
  <c r="Q829" i="47"/>
  <c r="Q830" i="47"/>
  <c r="Q831" i="47"/>
  <c r="Q832" i="47"/>
  <c r="Q833" i="47"/>
  <c r="Q834" i="47"/>
  <c r="Q835" i="47"/>
  <c r="Q836" i="47"/>
  <c r="Q837" i="47"/>
  <c r="Q838" i="47"/>
  <c r="Q839" i="47"/>
  <c r="Q840" i="47"/>
  <c r="Q841" i="47"/>
  <c r="Q842" i="47"/>
  <c r="Q843" i="47"/>
  <c r="Q844" i="47"/>
  <c r="Q845" i="47"/>
  <c r="Q846" i="47"/>
  <c r="Q847" i="47"/>
  <c r="Q848" i="47"/>
  <c r="Q849" i="47"/>
  <c r="Q850" i="47"/>
  <c r="Q851" i="47"/>
  <c r="Q852" i="47"/>
  <c r="Q853" i="47"/>
  <c r="Q854" i="47"/>
  <c r="Q855" i="47"/>
  <c r="Q856" i="47"/>
  <c r="Q857" i="47"/>
  <c r="Q858" i="47"/>
  <c r="Q859" i="47"/>
  <c r="Q860" i="47"/>
  <c r="Q861" i="47"/>
  <c r="Q862" i="47"/>
  <c r="Q863" i="47"/>
  <c r="Q864" i="47"/>
  <c r="Q865" i="47"/>
  <c r="Q866" i="47"/>
  <c r="Q867" i="47"/>
  <c r="Q868" i="47"/>
  <c r="Q869" i="47"/>
  <c r="Q870" i="47"/>
  <c r="Q871" i="47"/>
  <c r="Q872" i="47"/>
  <c r="Q873" i="47"/>
  <c r="Q874" i="47"/>
  <c r="Q875" i="47"/>
  <c r="Q876" i="47"/>
  <c r="Q877" i="47"/>
  <c r="Q878" i="47"/>
  <c r="Q879" i="47"/>
  <c r="Q880" i="47"/>
  <c r="Q881" i="47"/>
  <c r="Q882" i="47"/>
  <c r="Q883" i="47"/>
  <c r="Q884" i="47"/>
  <c r="Q885" i="47"/>
  <c r="Q886" i="47"/>
  <c r="Q887" i="47"/>
  <c r="Q888" i="47"/>
  <c r="Q889" i="47"/>
  <c r="Q890" i="47"/>
  <c r="Q891" i="47"/>
  <c r="Q892" i="47"/>
  <c r="Q893" i="47"/>
  <c r="Q894" i="47"/>
  <c r="Q895" i="47"/>
  <c r="Q896" i="47"/>
  <c r="Q897" i="47"/>
  <c r="Q898" i="47"/>
  <c r="Q899" i="47"/>
  <c r="Q900" i="47"/>
  <c r="Q901" i="47"/>
  <c r="Q902" i="47"/>
  <c r="Q903" i="47"/>
  <c r="Q904" i="47"/>
  <c r="Q905" i="47"/>
  <c r="Q906" i="47"/>
  <c r="Q907" i="47"/>
  <c r="Q908" i="47"/>
  <c r="Q909" i="47"/>
  <c r="Q910" i="47"/>
  <c r="Q911" i="47"/>
  <c r="Q912" i="47"/>
  <c r="Q913" i="47"/>
  <c r="Q914" i="47"/>
  <c r="Q915" i="47"/>
  <c r="Q916" i="47"/>
  <c r="Q917" i="47"/>
  <c r="Q918" i="47"/>
  <c r="Q919" i="47"/>
  <c r="Q920" i="47"/>
  <c r="Q921" i="47"/>
  <c r="Q922" i="47"/>
  <c r="Q923" i="47"/>
  <c r="Q924" i="47"/>
  <c r="Q925" i="47"/>
  <c r="Q926" i="47"/>
  <c r="Q927" i="47"/>
  <c r="Q928" i="47"/>
  <c r="Q929" i="47"/>
  <c r="Q930" i="47"/>
  <c r="Q931" i="47"/>
  <c r="Q932" i="47"/>
  <c r="Q933" i="47"/>
  <c r="Q934" i="47"/>
  <c r="Q935" i="47"/>
  <c r="Q936" i="47"/>
  <c r="Q937" i="47"/>
  <c r="Q938" i="47"/>
  <c r="Q939" i="47"/>
  <c r="Q940" i="47"/>
  <c r="Q941" i="47"/>
  <c r="Q942" i="47"/>
  <c r="Q943" i="47"/>
  <c r="Q944" i="47"/>
  <c r="Q945" i="47"/>
  <c r="Q946" i="47"/>
  <c r="Q947" i="47"/>
  <c r="Q948" i="47"/>
  <c r="Q949" i="47"/>
  <c r="Q950" i="47"/>
  <c r="Q951" i="47"/>
  <c r="Q952" i="47"/>
  <c r="Q953" i="47"/>
  <c r="Q954" i="47"/>
  <c r="Q955" i="47"/>
  <c r="Q956" i="47"/>
  <c r="Q957" i="47"/>
  <c r="Q958" i="47"/>
  <c r="Q959" i="47"/>
  <c r="Q960" i="47"/>
  <c r="Q961" i="47"/>
  <c r="Q962" i="47"/>
  <c r="Q963" i="47"/>
  <c r="Q964" i="47"/>
  <c r="Q965" i="47"/>
  <c r="Q966" i="47"/>
  <c r="Q967" i="47"/>
  <c r="Q968" i="47"/>
  <c r="Q969" i="47"/>
  <c r="Q970" i="47"/>
  <c r="Q971" i="47"/>
  <c r="Q972" i="47"/>
  <c r="Q973" i="47"/>
  <c r="Q974" i="47"/>
  <c r="Q975" i="47"/>
  <c r="Q976" i="47"/>
  <c r="Q977" i="47"/>
  <c r="Q978" i="47"/>
  <c r="Q979" i="47"/>
  <c r="Q980" i="47"/>
  <c r="Q981" i="47"/>
  <c r="Q982" i="47"/>
  <c r="Q983" i="47"/>
  <c r="Q984" i="47"/>
  <c r="Q985" i="47"/>
  <c r="Q986" i="47"/>
  <c r="Q987" i="47"/>
  <c r="Q988" i="47"/>
  <c r="Q989" i="47"/>
  <c r="Q990" i="47"/>
  <c r="Q991" i="47"/>
  <c r="Q992" i="47"/>
  <c r="Q993" i="47"/>
  <c r="Q994" i="47"/>
  <c r="Q995" i="47"/>
  <c r="Q996" i="47"/>
  <c r="Q997" i="47"/>
  <c r="Q998" i="47"/>
  <c r="Q999" i="47"/>
  <c r="Q1000" i="47"/>
  <c r="Q1001" i="47"/>
  <c r="Q1002" i="47"/>
  <c r="Q1003" i="47"/>
  <c r="Q1004" i="47"/>
  <c r="Q1005" i="47"/>
  <c r="Q1006" i="47"/>
  <c r="Q1007" i="47"/>
  <c r="Q1008" i="47"/>
  <c r="Q1009" i="47"/>
  <c r="Q1010" i="47"/>
  <c r="Q1011" i="47"/>
  <c r="Q1012" i="47"/>
  <c r="Q1013" i="47"/>
  <c r="Q1014" i="47"/>
  <c r="Q1015" i="47"/>
  <c r="Q1016" i="47"/>
  <c r="Q1017" i="47"/>
  <c r="Q1018" i="47"/>
  <c r="Q1019" i="47"/>
  <c r="Q1020" i="47"/>
  <c r="Q1021" i="47"/>
  <c r="Q1022" i="47"/>
  <c r="Q1023" i="47"/>
  <c r="Q1024" i="47"/>
  <c r="Q1025" i="47"/>
  <c r="Q1026" i="47"/>
  <c r="Q1027" i="47"/>
  <c r="Q1028" i="47"/>
  <c r="Q1029" i="47"/>
  <c r="Q1030" i="47"/>
  <c r="Q1031" i="47"/>
  <c r="Q1032" i="47"/>
  <c r="Q1033" i="47"/>
  <c r="Q1034" i="47"/>
  <c r="Q1035" i="47"/>
  <c r="Q1036" i="47"/>
  <c r="Q1037" i="47"/>
  <c r="Q1038" i="47"/>
  <c r="Q1039" i="47"/>
  <c r="Q1040" i="47"/>
  <c r="Q1041" i="47"/>
  <c r="Q1042" i="47"/>
  <c r="Q1043" i="47"/>
  <c r="Q1044" i="47"/>
  <c r="Q1045" i="47"/>
  <c r="Q1046" i="47"/>
  <c r="Q1047" i="47"/>
  <c r="Q1048" i="47"/>
  <c r="Q1049" i="47"/>
  <c r="Q1050" i="47"/>
  <c r="Q1051" i="47"/>
  <c r="Q1052" i="47"/>
  <c r="Q1053" i="47"/>
  <c r="Q1054" i="47"/>
  <c r="Q1055" i="47"/>
  <c r="Q1056" i="47"/>
  <c r="Q1057" i="47"/>
  <c r="Q1058" i="47"/>
  <c r="Q1059" i="47"/>
  <c r="Q1060" i="47"/>
  <c r="Q1061" i="47"/>
  <c r="Q1062" i="47"/>
  <c r="Q1063" i="47"/>
  <c r="Q1064" i="47"/>
  <c r="Q1065" i="47"/>
  <c r="Q1066" i="47"/>
  <c r="Q1067" i="47"/>
  <c r="Q1068" i="47"/>
  <c r="Q1069" i="47"/>
  <c r="Q1070" i="47"/>
  <c r="Q1071" i="47"/>
  <c r="Q1072" i="47"/>
  <c r="Q1073" i="47"/>
  <c r="Q1074" i="47"/>
  <c r="Q1075" i="47"/>
  <c r="Q1076" i="47"/>
  <c r="Q1077" i="47"/>
  <c r="Q1078" i="47"/>
  <c r="Q1079" i="47"/>
  <c r="Q1080" i="47"/>
  <c r="Q1081" i="47"/>
  <c r="Q1082" i="47"/>
  <c r="Q1083" i="47"/>
  <c r="Q1084" i="47"/>
  <c r="Q1085" i="47"/>
  <c r="Q1086" i="47"/>
  <c r="Q1087" i="47"/>
  <c r="Q1088" i="47"/>
  <c r="Q1089" i="47"/>
  <c r="Q1090" i="47"/>
  <c r="Q1091" i="47"/>
  <c r="Q1092" i="47"/>
  <c r="Q1093" i="47"/>
  <c r="Q1094" i="47"/>
  <c r="Q1095" i="47"/>
  <c r="Q1096" i="47"/>
  <c r="Q1097" i="47"/>
  <c r="Q1098" i="47"/>
  <c r="Q1099" i="47"/>
  <c r="Q1100" i="47"/>
  <c r="Q1101" i="47"/>
  <c r="Q1102" i="47"/>
  <c r="Q1103" i="47"/>
  <c r="Q1104" i="47"/>
  <c r="Q1105" i="47"/>
  <c r="Q1106" i="47"/>
  <c r="Q1107" i="47"/>
  <c r="Q1108" i="47"/>
  <c r="Q1109" i="47"/>
  <c r="Q1110" i="47"/>
  <c r="Q1111" i="47"/>
  <c r="Q1112" i="47"/>
  <c r="Q1113" i="47"/>
  <c r="Q1114" i="47"/>
  <c r="Q1115" i="47"/>
  <c r="Q1116" i="47"/>
  <c r="Q1117" i="47"/>
  <c r="Q1118" i="47"/>
  <c r="Q1119" i="47"/>
  <c r="Q1120" i="47"/>
  <c r="Q1121" i="47"/>
  <c r="Q1122" i="47"/>
  <c r="Q1123" i="47"/>
  <c r="Q1124" i="47"/>
  <c r="Q1125" i="47"/>
  <c r="Q1126" i="47"/>
  <c r="Q1127" i="47"/>
  <c r="Q1128" i="47"/>
  <c r="Q1129" i="47"/>
  <c r="Q1130" i="47"/>
  <c r="Q1131" i="47"/>
  <c r="Q1132" i="47"/>
  <c r="Q1133" i="47"/>
  <c r="Q1134" i="47"/>
  <c r="Q1135" i="47"/>
  <c r="Q1136" i="47"/>
  <c r="Q1137" i="47"/>
  <c r="Q1138" i="47"/>
  <c r="Q1139" i="47"/>
  <c r="Q1140" i="47"/>
  <c r="Q1141" i="47"/>
  <c r="Q1142" i="47"/>
  <c r="Q1143" i="47"/>
  <c r="Q1144" i="47"/>
  <c r="Q1145" i="47"/>
  <c r="Q1146" i="47"/>
  <c r="Q1147" i="47"/>
  <c r="Q1148" i="47"/>
  <c r="Q1149" i="47"/>
  <c r="Q1150" i="47"/>
  <c r="Q1151" i="47"/>
  <c r="Q1152" i="47"/>
  <c r="Q1153" i="47"/>
  <c r="Q1154" i="47"/>
  <c r="Q1155" i="47"/>
  <c r="Q1156" i="47"/>
  <c r="Q1157" i="47"/>
  <c r="Q1158" i="47"/>
  <c r="Q1159" i="47"/>
  <c r="Q1160" i="47"/>
  <c r="Q1161" i="47"/>
  <c r="Q1162" i="47"/>
  <c r="Q1163" i="47"/>
  <c r="Q1164" i="47"/>
  <c r="Q1165" i="47"/>
  <c r="Q1166" i="47"/>
  <c r="Q1167" i="47"/>
  <c r="Q1168" i="47"/>
  <c r="Q1169" i="47"/>
  <c r="Q1170" i="47"/>
  <c r="Q1171" i="47"/>
  <c r="Q1172" i="47"/>
  <c r="Q1173" i="47"/>
  <c r="Q1174" i="47"/>
  <c r="Q1175" i="47"/>
  <c r="Q1176" i="47"/>
  <c r="Q1177" i="47"/>
  <c r="Q1178" i="47"/>
  <c r="Q1179" i="47"/>
  <c r="Q1180" i="47"/>
  <c r="Q1181" i="47"/>
  <c r="Q1182" i="47"/>
  <c r="Q1183" i="47"/>
  <c r="Q1184" i="47"/>
  <c r="Q1185" i="47"/>
  <c r="Q1186" i="47"/>
  <c r="Q1187" i="47"/>
  <c r="Q1188" i="47"/>
  <c r="Q1189" i="47"/>
  <c r="Q1190" i="47"/>
  <c r="Q1191" i="47"/>
  <c r="Q1192" i="47"/>
  <c r="Q1193" i="47"/>
  <c r="Q1194" i="47"/>
  <c r="Q1195" i="47"/>
  <c r="Q1196" i="47"/>
  <c r="Q1197" i="47"/>
  <c r="Q1198" i="47"/>
  <c r="Q1199" i="47"/>
  <c r="Q1200" i="47"/>
  <c r="Q1201" i="47"/>
  <c r="Q1202" i="47"/>
  <c r="Q1203" i="47"/>
  <c r="Q1204" i="47"/>
  <c r="Q1205" i="47"/>
  <c r="Q1206" i="47"/>
  <c r="Q1207" i="47"/>
  <c r="Q1208" i="47"/>
  <c r="Q1209" i="47"/>
  <c r="Q1210" i="47"/>
  <c r="Q1211" i="47"/>
  <c r="Q1212" i="47"/>
  <c r="Q1213" i="47"/>
  <c r="Q1214" i="47"/>
  <c r="Q1215" i="47"/>
  <c r="Q1216" i="47"/>
  <c r="Q1217" i="47"/>
  <c r="Q1218" i="47"/>
  <c r="Q1219" i="47"/>
  <c r="Q1220" i="47"/>
  <c r="Q1221" i="47"/>
  <c r="Q1222" i="47"/>
  <c r="Q1223" i="47"/>
  <c r="Q1224" i="47"/>
  <c r="Q1225" i="47"/>
  <c r="Q1226" i="47"/>
  <c r="Q1227" i="47"/>
  <c r="Q1228" i="47"/>
  <c r="Q1229" i="47"/>
  <c r="Q1230" i="47"/>
  <c r="Q1231" i="47"/>
  <c r="Q1232" i="47"/>
  <c r="Q1233" i="47"/>
  <c r="Q1234" i="47"/>
  <c r="Q1235" i="47"/>
  <c r="Q1236" i="47"/>
  <c r="Q1237" i="47"/>
  <c r="Q1238" i="47"/>
  <c r="Q1239" i="47"/>
  <c r="Q1240" i="47"/>
  <c r="Q1241" i="47"/>
  <c r="Q1242" i="47"/>
  <c r="Q1243" i="47"/>
  <c r="Q1244" i="47"/>
  <c r="Q1245" i="47"/>
  <c r="Q1246" i="47"/>
  <c r="Q1247" i="47"/>
  <c r="Q1248" i="47"/>
  <c r="Q1249" i="47"/>
  <c r="Q1250" i="47"/>
  <c r="Q1251" i="47"/>
  <c r="Q1252" i="47"/>
  <c r="Q1253" i="47"/>
  <c r="Q1254" i="47"/>
  <c r="Q1255" i="47"/>
  <c r="Q1256" i="47"/>
  <c r="Q1257" i="47"/>
  <c r="Q1258" i="47"/>
  <c r="Q1259" i="47"/>
  <c r="Q1260" i="47"/>
  <c r="Q1261" i="47"/>
  <c r="Q1262" i="47"/>
  <c r="Q1263" i="47"/>
  <c r="Q1264" i="47"/>
  <c r="Q1265" i="47"/>
  <c r="Q1266" i="47"/>
  <c r="Q1267" i="47"/>
  <c r="Q1268" i="47"/>
  <c r="Q1269" i="47"/>
  <c r="Q1270" i="47"/>
  <c r="Q1271" i="47"/>
  <c r="Q1272" i="47"/>
  <c r="Q1273" i="47"/>
  <c r="Q1274" i="47"/>
  <c r="Q1275" i="47"/>
  <c r="Q1276" i="47"/>
  <c r="Q1277" i="47"/>
  <c r="Q1278" i="47"/>
  <c r="Q1279" i="47"/>
  <c r="Q1280" i="47"/>
  <c r="Q1281" i="47"/>
  <c r="Q1282" i="47"/>
  <c r="Q1283" i="47"/>
  <c r="Q1284" i="47"/>
  <c r="Q1285" i="47"/>
  <c r="Q1286" i="47"/>
  <c r="Q1287" i="47"/>
  <c r="Q1288" i="47"/>
  <c r="Q1289" i="47"/>
  <c r="Q1290" i="47"/>
  <c r="Q1291" i="47"/>
  <c r="Q1292" i="47"/>
  <c r="Q1293" i="47"/>
  <c r="Q1294" i="47"/>
  <c r="Q1295" i="47"/>
  <c r="Q1296" i="47"/>
  <c r="Q1297" i="47"/>
  <c r="Q1298" i="47"/>
  <c r="Q1299" i="47"/>
  <c r="Q1300" i="47"/>
  <c r="Q1301" i="47"/>
  <c r="Q1302" i="47"/>
  <c r="Q1303" i="47"/>
  <c r="Q1304" i="47"/>
  <c r="Q602" i="47"/>
  <c r="Q601" i="47"/>
  <c r="Q600" i="47"/>
  <c r="Q599" i="47"/>
  <c r="Q598" i="47"/>
  <c r="Q597" i="47"/>
  <c r="Q596" i="47"/>
  <c r="Q595" i="47"/>
  <c r="Q594" i="47"/>
  <c r="Q593" i="47"/>
  <c r="Q592" i="47"/>
  <c r="Q591" i="47"/>
  <c r="Q590" i="47"/>
  <c r="Q589" i="47"/>
  <c r="Q588" i="47"/>
  <c r="Q587" i="47"/>
  <c r="Q586" i="47"/>
  <c r="Q585" i="47"/>
  <c r="Q584" i="47"/>
  <c r="Q583" i="47"/>
  <c r="Q582" i="47"/>
  <c r="Q581" i="47"/>
  <c r="Q580" i="47"/>
  <c r="Q579" i="47"/>
  <c r="Q578" i="47"/>
  <c r="Q577" i="47"/>
  <c r="Q576" i="47"/>
  <c r="Q575" i="47"/>
  <c r="Q574" i="47"/>
  <c r="Q573" i="47"/>
  <c r="Q572" i="47"/>
  <c r="Q571" i="47"/>
  <c r="Q570" i="47"/>
  <c r="Q569" i="47"/>
  <c r="Q568" i="47"/>
  <c r="Q567" i="47"/>
  <c r="Q566" i="47"/>
  <c r="Q565" i="47"/>
  <c r="Q564" i="47"/>
  <c r="Q563" i="47"/>
  <c r="Q562" i="47"/>
  <c r="Q561" i="47"/>
  <c r="Q560" i="47"/>
  <c r="Q559" i="47"/>
  <c r="Q558" i="47"/>
  <c r="Q557" i="47"/>
  <c r="Q556" i="47"/>
  <c r="Q555" i="47"/>
  <c r="Q554" i="47"/>
  <c r="Q553" i="47"/>
  <c r="Q552" i="47"/>
  <c r="Q551" i="47"/>
  <c r="Q550" i="47"/>
  <c r="Q549" i="47"/>
  <c r="Q548" i="47"/>
  <c r="Q547" i="47"/>
  <c r="Q546" i="47"/>
  <c r="Q545" i="47"/>
  <c r="Q544" i="47"/>
  <c r="Q543" i="47"/>
  <c r="Q542" i="47"/>
  <c r="Q541" i="47"/>
  <c r="Q540" i="47"/>
  <c r="Q539" i="47"/>
  <c r="Q538" i="47"/>
  <c r="Q537" i="47"/>
  <c r="Q536" i="47"/>
  <c r="Q535" i="47"/>
  <c r="Q534" i="47"/>
  <c r="Q533" i="47"/>
  <c r="Q532" i="47"/>
  <c r="Q531" i="47"/>
  <c r="Q530" i="47"/>
  <c r="Q529" i="47"/>
  <c r="Q528" i="47"/>
  <c r="Q527" i="47"/>
  <c r="Q526" i="47"/>
  <c r="Q525" i="47"/>
  <c r="Q524" i="47"/>
  <c r="Q523" i="47"/>
  <c r="Q522" i="47"/>
  <c r="Q521" i="47"/>
  <c r="Q520" i="47"/>
  <c r="Q519" i="47"/>
  <c r="Q518" i="47"/>
  <c r="Q517" i="47"/>
  <c r="Q516" i="47"/>
  <c r="Q515" i="47"/>
  <c r="Q514" i="47"/>
  <c r="Q513" i="47"/>
  <c r="Q512" i="47"/>
  <c r="Q511" i="47"/>
  <c r="Q510" i="47"/>
  <c r="Q509" i="47"/>
  <c r="Q508" i="47"/>
  <c r="Q507" i="47"/>
  <c r="Q506" i="47"/>
  <c r="Q505" i="47"/>
  <c r="Q504" i="47"/>
  <c r="Q503" i="47"/>
  <c r="Q502" i="47"/>
  <c r="Q501" i="47"/>
  <c r="Q500" i="47"/>
  <c r="Q499" i="47"/>
  <c r="Q498" i="47"/>
  <c r="Q497" i="47"/>
  <c r="Q496" i="47"/>
  <c r="Q495" i="47"/>
  <c r="Q494" i="47"/>
  <c r="Q493" i="47"/>
  <c r="Q492" i="47"/>
  <c r="Q491" i="47"/>
  <c r="Q490" i="47"/>
  <c r="Q489" i="47"/>
  <c r="Q488" i="47"/>
  <c r="Q487" i="47"/>
  <c r="Q486" i="47"/>
  <c r="Q485" i="47"/>
  <c r="Q484" i="47"/>
  <c r="Q483" i="47"/>
  <c r="Q482" i="47"/>
  <c r="Q481" i="47"/>
  <c r="Q480" i="47"/>
  <c r="Q479" i="47"/>
  <c r="Q478" i="47"/>
  <c r="Q477" i="47"/>
  <c r="Q476" i="47"/>
  <c r="Q475" i="47"/>
  <c r="Q474" i="47"/>
  <c r="Q473" i="47"/>
  <c r="Q472" i="47"/>
  <c r="Q471" i="47"/>
  <c r="Q470" i="47"/>
  <c r="Q469" i="47"/>
  <c r="Q468" i="47"/>
  <c r="Q467" i="47"/>
  <c r="Q466" i="47"/>
  <c r="Q465" i="47"/>
  <c r="Q464" i="47"/>
  <c r="Q463" i="47"/>
  <c r="Q462" i="47"/>
  <c r="Q461" i="47"/>
  <c r="Q460" i="47"/>
  <c r="Q459" i="47"/>
  <c r="Q458" i="47"/>
  <c r="Q457" i="47"/>
  <c r="Q456" i="47"/>
  <c r="Q455" i="47"/>
  <c r="Q454" i="47"/>
  <c r="Q453" i="47"/>
  <c r="Q452" i="47"/>
  <c r="Q451" i="47"/>
  <c r="Q450" i="47"/>
  <c r="Q449" i="47"/>
  <c r="Q448" i="47"/>
  <c r="Q447" i="47"/>
  <c r="Q446" i="47"/>
  <c r="Q445" i="47"/>
  <c r="Q444" i="47"/>
  <c r="Q443" i="47"/>
  <c r="Q442" i="47"/>
  <c r="Q441" i="47"/>
  <c r="Q440" i="47"/>
  <c r="Q439" i="47"/>
  <c r="Q438" i="47"/>
  <c r="Q437" i="47"/>
  <c r="Q436" i="47"/>
  <c r="Q435" i="47"/>
  <c r="Q434" i="47"/>
  <c r="Q433" i="47"/>
  <c r="Q432" i="47"/>
  <c r="Q431" i="47"/>
  <c r="Q430" i="47"/>
  <c r="Q429" i="47"/>
  <c r="Q428" i="47"/>
  <c r="Q427" i="47"/>
  <c r="Q426" i="47"/>
  <c r="Q425" i="47"/>
  <c r="Q424" i="47"/>
  <c r="Q423" i="47"/>
  <c r="Q422" i="47"/>
  <c r="Q421" i="47"/>
  <c r="Q420" i="47"/>
  <c r="Q419" i="47"/>
  <c r="Q418" i="47"/>
  <c r="Q417" i="47"/>
  <c r="Q416" i="47"/>
  <c r="Q415" i="47"/>
  <c r="Q414" i="47"/>
  <c r="Q413" i="47"/>
  <c r="Q412" i="47"/>
  <c r="Q411" i="47"/>
  <c r="Q410" i="47"/>
  <c r="Q409" i="47"/>
  <c r="Q408" i="47"/>
  <c r="Q407" i="47"/>
  <c r="Q406" i="47"/>
  <c r="Q405" i="47"/>
  <c r="Q404" i="47"/>
  <c r="Q403" i="47"/>
  <c r="Q402" i="47"/>
  <c r="Q401" i="47"/>
  <c r="Q400" i="47"/>
  <c r="Q399" i="47"/>
  <c r="Q398" i="47"/>
  <c r="Q397" i="47"/>
  <c r="Q396" i="47"/>
  <c r="Q395" i="47"/>
  <c r="Q394" i="47"/>
  <c r="Q393" i="47"/>
  <c r="Q392" i="47"/>
  <c r="Q391" i="47"/>
  <c r="Q390" i="47"/>
  <c r="Q389" i="47"/>
  <c r="Q388" i="47"/>
  <c r="Q387" i="47"/>
  <c r="Q386" i="47"/>
  <c r="Q385" i="47"/>
  <c r="Q384" i="47"/>
  <c r="Q383" i="47"/>
  <c r="Q382" i="47"/>
  <c r="Q381" i="47"/>
  <c r="Q380" i="47"/>
  <c r="Q379" i="47"/>
  <c r="Q378" i="47"/>
  <c r="Q377" i="47"/>
  <c r="Q376" i="47"/>
  <c r="Q375" i="47"/>
  <c r="Q374" i="47"/>
  <c r="Q373" i="47"/>
  <c r="Q372" i="47"/>
  <c r="Q371" i="47"/>
  <c r="Q370" i="47"/>
  <c r="Q369" i="47"/>
  <c r="Q368" i="47"/>
  <c r="Q367" i="47"/>
  <c r="Q366" i="47"/>
  <c r="Q365" i="47"/>
  <c r="Q364" i="47"/>
  <c r="Q363" i="47"/>
  <c r="Q362" i="47"/>
  <c r="Q361" i="47"/>
  <c r="Q360" i="47"/>
  <c r="Q359" i="47"/>
  <c r="Q358" i="47"/>
  <c r="Q357" i="47"/>
  <c r="Q356" i="47"/>
  <c r="Q355" i="47"/>
  <c r="Q354" i="47"/>
  <c r="Q353" i="47"/>
  <c r="Q352" i="47"/>
  <c r="Q351" i="47"/>
  <c r="Q350" i="47"/>
  <c r="Q17" i="47"/>
  <c r="Q16" i="47"/>
  <c r="Q15" i="47"/>
  <c r="Q14" i="47"/>
  <c r="Q13" i="47"/>
  <c r="Q12" i="47"/>
  <c r="Q11" i="47"/>
  <c r="Q10" i="47"/>
  <c r="Q9" i="47"/>
  <c r="Q8" i="47"/>
  <c r="Q7" i="47"/>
  <c r="Q6" i="47"/>
  <c r="Q5" i="47"/>
  <c r="U3" i="1" l="1"/>
  <c r="S1" i="1"/>
  <c r="T3" i="1"/>
  <c r="S3" i="1"/>
  <c r="R3" i="1"/>
  <c r="Q3" i="1"/>
  <c r="U1" i="1"/>
  <c r="T1" i="1"/>
  <c r="R1" i="1"/>
  <c r="Q1" i="1"/>
  <c r="O90" i="1" l="1"/>
  <c r="O92" i="1"/>
  <c r="O88" i="1"/>
  <c r="O93" i="1" l="1"/>
  <c r="O49" i="1"/>
  <c r="O108" i="1"/>
  <c r="O54" i="1"/>
  <c r="O94" i="1"/>
  <c r="O67" i="1"/>
  <c r="O19" i="1"/>
  <c r="O18" i="1"/>
  <c r="O115" i="1"/>
  <c r="O13" i="1"/>
  <c r="O75" i="1"/>
  <c r="O71" i="1"/>
  <c r="O87" i="1"/>
  <c r="O107" i="1"/>
  <c r="O84" i="1" l="1"/>
  <c r="O47" i="1"/>
  <c r="O85" i="1"/>
  <c r="O82" i="1"/>
  <c r="O10" i="1"/>
  <c r="O86" i="1" l="1"/>
  <c r="O81" i="1"/>
  <c r="O5" i="1" l="1"/>
  <c r="O8" i="1"/>
  <c r="O6" i="1"/>
  <c r="O9" i="1"/>
  <c r="O56" i="1" l="1"/>
  <c r="O57" i="1"/>
  <c r="O58" i="1"/>
  <c r="O12" i="1" l="1"/>
  <c r="O46" i="1"/>
  <c r="O11" i="1"/>
  <c r="O62" i="1"/>
  <c r="O61" i="1"/>
  <c r="O60" i="1"/>
  <c r="O110" i="1"/>
  <c r="O116" i="1"/>
  <c r="O68" i="1"/>
  <c r="O78" i="1"/>
  <c r="AY6" i="20"/>
  <c r="AV8" i="19"/>
  <c r="AW8" i="19"/>
  <c r="AX8" i="19"/>
  <c r="AV9" i="19"/>
  <c r="AV10" i="19"/>
  <c r="AW10" i="19"/>
  <c r="AX10" i="19"/>
  <c r="AV11" i="19"/>
  <c r="AV12" i="19"/>
  <c r="AW12" i="19"/>
  <c r="AX12" i="19"/>
  <c r="AV13" i="19"/>
  <c r="AV14" i="19"/>
  <c r="AW14" i="19"/>
  <c r="AX14" i="19"/>
  <c r="AV15" i="19"/>
  <c r="AV16" i="19"/>
  <c r="AW16" i="19"/>
  <c r="AX16" i="19"/>
  <c r="AV17" i="19"/>
  <c r="AV18" i="19"/>
  <c r="AW18" i="19"/>
  <c r="AX18" i="19"/>
  <c r="AV19" i="19"/>
  <c r="AV20" i="19"/>
  <c r="AW20" i="19"/>
  <c r="AX20" i="19"/>
  <c r="AV21" i="19"/>
  <c r="AV22" i="19"/>
  <c r="AW22" i="19"/>
  <c r="AX22" i="19"/>
  <c r="AV23" i="19"/>
  <c r="AV24" i="19"/>
  <c r="AW24" i="19"/>
  <c r="AX24" i="19"/>
  <c r="AV25" i="19"/>
  <c r="AV26" i="19"/>
  <c r="AW26" i="19"/>
  <c r="AX26" i="19"/>
  <c r="AV27" i="19"/>
  <c r="AV28" i="19"/>
  <c r="AW28" i="19"/>
  <c r="AX28" i="19"/>
  <c r="AV29" i="19"/>
  <c r="AV30" i="19"/>
  <c r="AW30" i="19"/>
  <c r="AX30" i="19"/>
  <c r="AV31" i="19"/>
  <c r="AV32" i="19"/>
  <c r="AW32" i="19"/>
  <c r="AX32" i="19"/>
  <c r="AV33" i="19"/>
  <c r="AV34" i="19"/>
  <c r="AW34" i="19"/>
  <c r="AX34" i="19"/>
  <c r="AV35" i="19"/>
  <c r="AV36" i="19"/>
  <c r="AW36" i="19"/>
  <c r="AX36" i="19"/>
  <c r="AV37" i="19"/>
  <c r="AV38" i="19"/>
  <c r="AW38" i="19"/>
  <c r="AX38" i="19"/>
  <c r="AV39" i="19"/>
  <c r="AV40" i="19"/>
  <c r="AW40" i="19"/>
  <c r="AX40" i="19"/>
  <c r="AV41" i="19"/>
  <c r="AV42" i="19"/>
  <c r="AW42" i="19"/>
  <c r="AX42" i="19"/>
  <c r="AV43" i="19"/>
  <c r="AV44" i="19"/>
  <c r="AW44" i="19"/>
  <c r="AX44" i="19"/>
  <c r="AV45" i="19"/>
  <c r="AV46" i="19"/>
  <c r="AW46" i="19"/>
  <c r="AX46" i="19"/>
  <c r="AV47" i="19"/>
  <c r="AV48" i="19"/>
  <c r="AW48" i="19"/>
  <c r="AX48" i="19"/>
  <c r="AV49" i="19"/>
  <c r="AV50" i="19"/>
  <c r="AW50" i="19"/>
  <c r="AX50" i="19"/>
  <c r="AV51" i="19"/>
  <c r="AV52" i="19"/>
  <c r="AW52" i="19"/>
  <c r="AX52" i="19"/>
  <c r="AV53" i="19"/>
  <c r="AV54" i="19"/>
  <c r="AW54" i="19"/>
  <c r="AX54" i="19"/>
  <c r="AV55" i="19"/>
  <c r="AV56" i="19"/>
  <c r="AW56" i="19"/>
  <c r="AX56" i="19"/>
  <c r="AV57" i="19"/>
  <c r="AV58" i="19"/>
  <c r="AW58" i="19"/>
  <c r="AX58" i="19"/>
  <c r="AV59" i="19"/>
  <c r="AV60" i="19"/>
  <c r="AW60" i="19"/>
  <c r="AX60" i="19"/>
  <c r="AV61" i="19"/>
  <c r="AV62" i="19"/>
  <c r="AW62" i="19"/>
  <c r="AX62" i="19"/>
  <c r="AV63" i="19"/>
  <c r="AV64" i="19"/>
  <c r="AW64" i="19"/>
  <c r="AX64" i="19"/>
  <c r="AV65" i="19"/>
  <c r="AV66" i="19"/>
  <c r="AW66" i="19"/>
  <c r="AX66" i="19"/>
  <c r="AV67" i="19"/>
  <c r="AV68" i="19"/>
  <c r="AV69" i="19"/>
  <c r="AW69" i="19"/>
  <c r="AX69" i="19"/>
  <c r="AV70" i="19"/>
  <c r="AV71" i="19"/>
  <c r="AW71" i="19"/>
  <c r="AX71" i="19"/>
  <c r="AV72" i="19"/>
  <c r="AV73" i="19"/>
  <c r="AV74" i="19"/>
  <c r="AW74" i="19"/>
  <c r="AX74" i="19"/>
  <c r="AV75" i="19"/>
  <c r="AV76" i="19"/>
  <c r="AW76" i="19"/>
  <c r="AX76" i="19"/>
  <c r="AV77" i="19"/>
  <c r="AV78" i="19"/>
  <c r="AW78" i="19"/>
  <c r="AX78" i="19"/>
  <c r="AV79" i="19"/>
  <c r="AV80" i="19"/>
  <c r="AW80" i="19"/>
  <c r="AX80" i="19"/>
  <c r="AV81" i="19"/>
  <c r="AV82" i="19"/>
  <c r="AW82" i="19"/>
  <c r="AX82" i="19"/>
  <c r="AV83" i="19"/>
  <c r="AV84" i="19"/>
  <c r="AW84" i="19"/>
  <c r="AX84" i="19"/>
  <c r="AV85" i="19"/>
  <c r="AV86" i="19"/>
  <c r="AW86" i="19"/>
  <c r="AX86" i="19"/>
  <c r="AV87" i="19"/>
  <c r="AV88" i="19"/>
  <c r="AW88" i="19"/>
  <c r="AX88" i="19"/>
  <c r="AV89" i="19"/>
  <c r="AV90" i="19"/>
  <c r="AW90" i="19"/>
  <c r="AX90" i="19"/>
  <c r="AV91" i="19"/>
  <c r="AV92" i="19"/>
  <c r="AW92" i="19"/>
  <c r="AX92" i="19"/>
  <c r="AV93" i="19"/>
  <c r="AV94" i="19"/>
  <c r="AW94" i="19"/>
  <c r="AX94" i="19"/>
  <c r="AV95" i="19"/>
  <c r="AV96" i="19"/>
  <c r="AW96" i="19"/>
  <c r="AX96" i="19"/>
  <c r="AV97" i="19"/>
  <c r="AV98" i="19"/>
  <c r="AW98" i="19"/>
  <c r="AX98" i="19"/>
  <c r="AV99" i="19"/>
  <c r="AV100" i="19"/>
  <c r="AW100" i="19"/>
  <c r="AX100" i="19"/>
  <c r="AV101" i="19"/>
  <c r="AV102" i="19"/>
  <c r="AW102" i="19"/>
  <c r="AX102" i="19"/>
  <c r="AV103" i="19"/>
  <c r="AV104" i="19"/>
  <c r="AW104" i="19"/>
  <c r="AX104" i="19"/>
  <c r="AV105" i="19"/>
  <c r="AV106" i="19"/>
  <c r="AW106" i="19"/>
  <c r="AX106" i="19"/>
  <c r="AV107" i="19"/>
  <c r="AV108" i="19"/>
  <c r="AW108" i="19"/>
  <c r="AX108" i="19"/>
  <c r="AV109" i="19"/>
  <c r="AV110" i="19"/>
  <c r="AW110" i="19"/>
  <c r="AX110" i="19"/>
  <c r="AV111" i="19"/>
  <c r="AV112" i="19"/>
  <c r="AW112" i="19"/>
  <c r="AX112" i="19"/>
  <c r="AV113" i="19"/>
  <c r="AV114" i="19"/>
  <c r="AW114" i="19"/>
  <c r="AX114" i="19"/>
  <c r="AV115" i="19"/>
  <c r="AV116" i="19"/>
  <c r="AW116" i="19"/>
  <c r="AX116" i="19"/>
  <c r="AV117" i="19"/>
  <c r="AV118" i="19"/>
  <c r="AW118" i="19"/>
  <c r="AX118" i="19"/>
  <c r="AV119" i="19"/>
  <c r="AV120" i="19"/>
  <c r="AW120" i="19"/>
  <c r="AX120" i="19"/>
  <c r="AV121" i="19"/>
  <c r="AV122" i="19"/>
  <c r="AW122" i="19"/>
  <c r="AX122" i="19"/>
  <c r="AV123" i="19"/>
  <c r="AV124" i="19"/>
  <c r="AW124" i="19"/>
  <c r="AX124" i="19"/>
  <c r="AV125" i="19"/>
  <c r="AV126" i="19"/>
  <c r="AW126" i="19"/>
  <c r="AX126" i="19"/>
  <c r="AV127" i="19"/>
  <c r="AV128" i="19"/>
  <c r="AW128" i="19"/>
  <c r="AX128" i="19"/>
  <c r="AV129" i="19"/>
  <c r="AV130" i="19"/>
  <c r="AW130" i="19"/>
  <c r="AX130" i="19"/>
  <c r="AV131" i="19"/>
  <c r="AV132" i="19"/>
  <c r="AW132" i="19"/>
  <c r="AX132" i="19"/>
  <c r="AV133" i="19"/>
  <c r="AV134" i="19"/>
  <c r="AW134" i="19"/>
  <c r="AX134" i="19"/>
  <c r="AV135" i="19"/>
  <c r="AV136" i="19"/>
  <c r="AW136" i="19"/>
  <c r="AX136" i="19"/>
  <c r="AV137" i="19"/>
  <c r="AV138" i="19"/>
  <c r="AW138" i="19"/>
  <c r="AX138" i="19"/>
  <c r="AV139" i="19"/>
  <c r="AV140" i="19"/>
  <c r="AW140" i="19"/>
  <c r="AX140" i="19"/>
  <c r="AV141" i="19"/>
  <c r="AV142" i="19"/>
  <c r="AW142" i="19"/>
  <c r="AX142" i="19"/>
  <c r="AV143" i="19"/>
  <c r="AV144" i="19"/>
  <c r="AW144" i="19"/>
  <c r="AX144" i="19"/>
  <c r="AV145" i="19"/>
  <c r="AV146" i="19"/>
  <c r="AW146" i="19"/>
  <c r="AX146" i="19"/>
  <c r="AV147" i="19"/>
  <c r="AV148" i="19"/>
  <c r="AW148" i="19"/>
  <c r="AX148" i="19"/>
  <c r="AV149" i="19"/>
  <c r="AV150" i="19"/>
  <c r="AW150" i="19"/>
  <c r="AX150" i="19"/>
  <c r="AV151" i="19"/>
  <c r="AV152" i="19"/>
  <c r="AW152" i="19"/>
  <c r="AX152" i="19"/>
  <c r="AV153" i="19"/>
  <c r="AV154" i="19"/>
  <c r="AW154" i="19"/>
  <c r="AX154" i="19"/>
  <c r="AV155" i="19"/>
  <c r="AV156" i="19"/>
  <c r="AW156" i="19"/>
  <c r="AX156" i="19"/>
  <c r="AV157" i="19"/>
  <c r="AV158" i="19"/>
  <c r="AW158" i="19"/>
  <c r="AX158" i="19"/>
  <c r="AV159" i="19"/>
  <c r="AV160" i="19"/>
  <c r="AW160" i="19"/>
  <c r="AX160" i="19"/>
  <c r="AV161" i="19"/>
  <c r="AV162" i="19"/>
  <c r="AW162" i="19"/>
  <c r="AX162" i="19"/>
  <c r="AV163" i="19"/>
  <c r="AV164" i="19"/>
  <c r="AW164" i="19"/>
  <c r="AX164" i="19"/>
  <c r="AV165" i="19"/>
  <c r="AX165" i="19"/>
  <c r="AV166" i="19"/>
  <c r="AW166" i="19"/>
  <c r="AX166" i="19"/>
  <c r="AV167" i="19"/>
  <c r="AV168" i="19"/>
  <c r="AW168" i="19"/>
  <c r="AX168" i="19"/>
  <c r="AV169" i="19"/>
  <c r="AV170" i="19"/>
  <c r="AW170" i="19"/>
  <c r="AX170" i="19"/>
  <c r="AV171" i="19"/>
  <c r="AV172" i="19"/>
  <c r="AW172" i="19"/>
  <c r="AX172" i="19"/>
  <c r="AV173" i="19"/>
  <c r="AV174" i="19"/>
  <c r="AW174" i="19"/>
  <c r="AX174" i="19"/>
  <c r="AV175" i="19"/>
  <c r="AV176" i="19"/>
  <c r="AW176" i="19"/>
  <c r="AX176" i="19"/>
  <c r="AV177" i="19"/>
  <c r="AV178" i="19"/>
  <c r="AW178" i="19"/>
  <c r="AX178" i="19"/>
  <c r="AV179" i="19"/>
  <c r="AV180" i="19"/>
  <c r="AV181" i="19"/>
  <c r="AW181" i="19"/>
  <c r="AX181" i="19"/>
  <c r="AV182" i="19"/>
  <c r="AV183" i="19"/>
  <c r="AW183" i="19"/>
  <c r="AX183" i="19"/>
  <c r="AV184" i="19"/>
  <c r="AV185" i="19"/>
  <c r="AV186" i="19"/>
  <c r="AW186" i="19"/>
  <c r="AX186" i="19"/>
  <c r="AV187" i="19"/>
  <c r="AV188" i="19"/>
  <c r="AW188" i="19"/>
  <c r="AX188" i="19"/>
  <c r="AV189" i="19"/>
  <c r="AV190" i="19"/>
  <c r="AW190" i="19"/>
  <c r="AX190" i="19"/>
  <c r="AV191" i="19"/>
  <c r="AV192" i="19"/>
  <c r="AW192" i="19"/>
  <c r="AX192" i="19"/>
  <c r="AV193" i="19"/>
  <c r="AV194" i="19"/>
  <c r="AW194" i="19"/>
  <c r="AX194" i="19"/>
  <c r="AV195" i="19"/>
  <c r="AV196" i="19"/>
  <c r="AW196" i="19"/>
  <c r="AX196" i="19"/>
  <c r="AV197" i="19"/>
  <c r="AV198" i="19"/>
  <c r="AW198" i="19"/>
  <c r="AX198" i="19"/>
  <c r="AV199" i="19"/>
  <c r="AV200" i="19"/>
  <c r="AW200" i="19"/>
  <c r="AX200" i="19"/>
  <c r="AV201" i="19"/>
  <c r="AV202" i="19"/>
  <c r="AW202" i="19"/>
  <c r="AX202" i="19"/>
  <c r="AV203" i="19"/>
  <c r="AV204" i="19"/>
  <c r="AW204" i="19"/>
  <c r="AX204" i="19"/>
  <c r="AV205" i="19"/>
  <c r="AV206" i="19"/>
  <c r="AW206" i="19"/>
  <c r="AX206" i="19"/>
  <c r="AV207" i="19"/>
  <c r="AV208" i="19"/>
  <c r="AW208" i="19"/>
  <c r="AX208" i="19"/>
  <c r="AV209" i="19"/>
  <c r="AV210" i="19"/>
  <c r="AW210" i="19"/>
  <c r="AX210" i="19"/>
  <c r="AV211" i="19"/>
  <c r="AV212" i="19"/>
  <c r="AW212" i="19"/>
  <c r="AX212" i="19"/>
  <c r="AV213" i="19"/>
  <c r="AV214" i="19"/>
  <c r="AW214" i="19"/>
  <c r="AX214" i="19"/>
  <c r="AV215" i="19"/>
  <c r="AV216" i="19"/>
  <c r="AW216" i="19"/>
  <c r="AX216" i="19"/>
  <c r="AV217" i="19"/>
  <c r="AV218" i="19"/>
  <c r="AW218" i="19"/>
  <c r="AX218" i="19"/>
  <c r="AV219" i="19"/>
  <c r="AV220" i="19"/>
  <c r="AW220" i="19"/>
  <c r="AX220" i="19"/>
  <c r="AV221" i="19"/>
  <c r="AV222" i="19"/>
  <c r="AW222" i="19"/>
  <c r="AX222" i="19"/>
  <c r="AV223" i="19"/>
  <c r="AV224" i="19"/>
  <c r="AW224" i="19"/>
  <c r="AX224" i="19"/>
  <c r="AV225" i="19"/>
  <c r="AV226" i="19"/>
  <c r="AW226" i="19"/>
  <c r="AX226" i="19"/>
  <c r="AV227" i="19"/>
  <c r="AV228" i="19"/>
  <c r="AW228" i="19"/>
  <c r="AX228" i="19"/>
  <c r="AV229" i="19"/>
  <c r="AV230" i="19"/>
  <c r="AW230" i="19"/>
  <c r="AX230" i="19"/>
  <c r="AV231" i="19"/>
  <c r="AV232" i="19"/>
  <c r="AW232" i="19"/>
  <c r="AX232" i="19"/>
  <c r="AV233" i="19"/>
  <c r="AV234" i="19"/>
  <c r="AW234" i="19"/>
  <c r="AX234" i="19"/>
  <c r="AV235" i="19"/>
  <c r="AV236" i="19"/>
  <c r="AW236" i="19"/>
  <c r="AX236" i="19"/>
  <c r="AV237" i="19"/>
  <c r="AV238" i="19"/>
  <c r="AW238" i="19"/>
  <c r="AX238" i="19"/>
  <c r="AV239" i="19"/>
  <c r="AV240" i="19"/>
  <c r="AW240" i="19"/>
  <c r="AX240" i="19"/>
  <c r="AV241" i="19"/>
  <c r="AV242" i="19"/>
  <c r="AW242" i="19"/>
  <c r="AX242" i="19"/>
  <c r="AV243" i="19"/>
  <c r="AV244" i="19"/>
  <c r="AW244" i="19"/>
  <c r="AX244" i="19"/>
  <c r="AV245" i="19"/>
  <c r="AV246" i="19"/>
  <c r="AW246" i="19"/>
  <c r="AX246" i="19"/>
  <c r="AV247" i="19"/>
  <c r="AV7" i="19"/>
  <c r="AV8" i="13"/>
  <c r="AW8" i="13"/>
  <c r="AX8" i="13"/>
  <c r="AV9" i="13"/>
  <c r="AV10" i="13"/>
  <c r="AW10" i="13"/>
  <c r="AX10" i="13"/>
  <c r="AV11" i="13"/>
  <c r="AV12" i="13"/>
  <c r="AW12" i="13"/>
  <c r="AX12" i="13"/>
  <c r="AV13" i="13"/>
  <c r="AV14" i="13"/>
  <c r="AW14" i="13"/>
  <c r="AX14" i="13"/>
  <c r="AV15" i="13"/>
  <c r="AV16" i="13"/>
  <c r="AW16" i="13"/>
  <c r="AX16" i="13"/>
  <c r="AV17" i="13"/>
  <c r="AV18" i="13"/>
  <c r="AV19" i="13"/>
  <c r="AW19" i="13"/>
  <c r="AX19" i="13"/>
  <c r="AV20" i="13"/>
  <c r="AV21" i="13"/>
  <c r="AV22" i="13"/>
  <c r="AW22" i="13"/>
  <c r="AX22" i="13"/>
  <c r="AV23" i="13"/>
  <c r="AV24" i="13"/>
  <c r="AV25" i="13"/>
  <c r="AW25" i="13"/>
  <c r="AX25" i="13"/>
  <c r="AV26" i="13"/>
  <c r="AV27" i="13"/>
  <c r="AV28" i="13"/>
  <c r="AW28" i="13"/>
  <c r="AX28" i="13"/>
  <c r="AV29" i="13"/>
  <c r="AV30" i="13"/>
  <c r="AV31" i="13"/>
  <c r="AW31" i="13"/>
  <c r="AX31" i="13"/>
  <c r="AV32" i="13"/>
  <c r="AV33" i="13"/>
  <c r="AV34" i="13"/>
  <c r="AW34" i="13"/>
  <c r="AX34" i="13"/>
  <c r="AV35" i="13"/>
  <c r="AV36" i="13"/>
  <c r="AV37" i="13"/>
  <c r="AW37" i="13"/>
  <c r="AX37" i="13"/>
  <c r="AV38" i="13"/>
  <c r="AV39" i="13"/>
  <c r="AV40" i="13"/>
  <c r="AW40" i="13"/>
  <c r="AX40" i="13"/>
  <c r="AV41" i="13"/>
  <c r="AV42" i="13"/>
  <c r="AV43" i="13"/>
  <c r="AW43" i="13"/>
  <c r="AX43" i="13"/>
  <c r="AV44" i="13"/>
  <c r="AV45" i="13"/>
  <c r="AV46" i="13"/>
  <c r="AW46" i="13"/>
  <c r="AX46" i="13"/>
  <c r="AV47" i="13"/>
  <c r="AV48" i="13"/>
  <c r="AV49" i="13"/>
  <c r="AW49" i="13"/>
  <c r="AX49" i="13"/>
  <c r="AV50" i="13"/>
  <c r="AV51" i="13"/>
  <c r="AW51" i="13"/>
  <c r="AX51" i="13"/>
  <c r="AV52" i="13"/>
  <c r="AV53" i="13"/>
  <c r="AW53" i="13"/>
  <c r="AX53" i="13"/>
  <c r="AV54" i="13"/>
  <c r="AV55" i="13"/>
  <c r="AW55" i="13"/>
  <c r="AX55" i="13"/>
  <c r="AV56" i="13"/>
  <c r="AV57" i="13"/>
  <c r="AW57" i="13"/>
  <c r="AX57" i="13"/>
  <c r="AV58" i="13"/>
  <c r="AV59" i="13"/>
  <c r="AV60" i="13"/>
  <c r="AW60" i="13"/>
  <c r="AX60" i="13"/>
  <c r="AV61" i="13"/>
  <c r="AV62" i="13"/>
  <c r="AV63" i="13"/>
  <c r="AW63" i="13"/>
  <c r="AX63" i="13"/>
  <c r="AV64" i="13"/>
  <c r="AV65" i="13"/>
  <c r="AV66" i="13"/>
  <c r="AW66" i="13"/>
  <c r="AX66" i="13"/>
  <c r="AV67" i="13"/>
  <c r="AV68" i="13"/>
  <c r="AW68" i="13"/>
  <c r="AX68" i="13"/>
  <c r="AV69" i="13"/>
  <c r="AV70" i="13"/>
  <c r="AW70" i="13"/>
  <c r="AX70" i="13"/>
  <c r="AV71" i="13"/>
  <c r="AV72" i="13"/>
  <c r="AW72" i="13"/>
  <c r="AX72" i="13"/>
  <c r="AV73" i="13"/>
  <c r="AV74" i="13"/>
  <c r="AW74" i="13"/>
  <c r="AX74" i="13"/>
  <c r="AV75" i="13"/>
  <c r="AV76" i="13"/>
  <c r="AW76" i="13"/>
  <c r="AX76" i="13"/>
  <c r="AV77" i="13"/>
  <c r="AV78" i="13"/>
  <c r="AW78" i="13"/>
  <c r="AX78" i="13"/>
  <c r="AV79" i="13"/>
  <c r="AV80" i="13"/>
  <c r="AW80" i="13"/>
  <c r="AX80" i="13"/>
  <c r="AV81" i="13"/>
  <c r="AV82" i="13"/>
  <c r="AW82" i="13"/>
  <c r="AX82" i="13"/>
  <c r="AV83" i="13"/>
  <c r="AW83" i="13"/>
  <c r="AX83" i="13"/>
  <c r="AV84" i="13"/>
  <c r="AV85" i="13"/>
  <c r="AW85" i="13"/>
  <c r="AX85" i="13"/>
  <c r="AV86" i="13"/>
  <c r="AV87" i="13"/>
  <c r="AW87" i="13"/>
  <c r="AX87" i="13"/>
  <c r="AV88" i="13"/>
  <c r="AV89" i="13"/>
  <c r="AW89" i="13"/>
  <c r="AX89" i="13"/>
  <c r="AV90" i="13"/>
  <c r="AV91" i="13"/>
  <c r="AW91" i="13"/>
  <c r="AX91" i="13"/>
  <c r="AV92" i="13"/>
  <c r="AV93" i="13"/>
  <c r="AW93" i="13"/>
  <c r="AX93" i="13"/>
  <c r="AV94" i="13"/>
  <c r="AV95" i="13"/>
  <c r="AW95" i="13"/>
  <c r="AX95" i="13"/>
  <c r="AV96" i="13"/>
  <c r="AV97" i="13"/>
  <c r="AW97" i="13"/>
  <c r="AX97" i="13"/>
  <c r="AV98" i="13"/>
  <c r="AV99" i="13"/>
  <c r="AW99" i="13"/>
  <c r="AX99" i="13"/>
  <c r="AV100" i="13"/>
  <c r="AV101" i="13"/>
  <c r="AW101" i="13"/>
  <c r="AX101" i="13"/>
  <c r="AV102" i="13"/>
  <c r="AV103" i="13"/>
  <c r="AW103" i="13"/>
  <c r="AX103" i="13"/>
  <c r="AV104" i="13"/>
  <c r="AV105" i="13"/>
  <c r="AW105" i="13"/>
  <c r="AX105" i="13"/>
  <c r="AV106" i="13"/>
  <c r="AV107" i="13"/>
  <c r="AW107" i="13"/>
  <c r="AX107" i="13"/>
  <c r="AV108" i="13"/>
  <c r="AV109" i="13"/>
  <c r="AW109" i="13"/>
  <c r="AX109" i="13"/>
  <c r="AV110" i="13"/>
  <c r="AV111" i="13"/>
  <c r="AW111" i="13"/>
  <c r="AX111" i="13"/>
  <c r="AV112" i="13"/>
  <c r="AV113" i="13"/>
  <c r="AW113" i="13"/>
  <c r="AX113" i="13"/>
  <c r="AV114" i="13"/>
  <c r="AV115" i="13"/>
  <c r="AW115" i="13"/>
  <c r="AX115" i="13"/>
  <c r="AV116" i="13"/>
  <c r="AV117" i="13"/>
  <c r="AW117" i="13"/>
  <c r="AX117" i="13"/>
  <c r="AV118" i="13"/>
  <c r="AV119" i="13"/>
  <c r="AV120" i="13"/>
  <c r="AW120" i="13"/>
  <c r="AX120" i="13"/>
  <c r="AV121" i="13"/>
  <c r="AV122" i="13"/>
  <c r="AV123" i="13"/>
  <c r="AW123" i="13"/>
  <c r="AX123" i="13"/>
  <c r="AV124" i="13"/>
  <c r="AV125" i="13"/>
  <c r="AV126" i="13"/>
  <c r="AW126" i="13"/>
  <c r="AX126" i="13"/>
  <c r="AV127" i="13"/>
  <c r="AV128" i="13"/>
  <c r="AV129" i="13"/>
  <c r="AW129" i="13"/>
  <c r="AX129" i="13"/>
  <c r="AV130" i="13"/>
  <c r="AV131" i="13"/>
  <c r="AV132" i="13"/>
  <c r="AW132" i="13"/>
  <c r="AX132" i="13"/>
  <c r="AV133" i="13"/>
  <c r="AV134" i="13"/>
  <c r="AV135" i="13"/>
  <c r="AW135" i="13"/>
  <c r="AX135" i="13"/>
  <c r="AV136" i="13"/>
  <c r="AV137" i="13"/>
  <c r="AV138" i="13"/>
  <c r="AW138" i="13"/>
  <c r="AX138" i="13"/>
  <c r="AV139" i="13"/>
  <c r="AV140" i="13"/>
  <c r="AV141" i="13"/>
  <c r="AW141" i="13"/>
  <c r="AX141" i="13"/>
  <c r="AV142" i="13"/>
  <c r="AV143" i="13"/>
  <c r="AV144" i="13"/>
  <c r="AW144" i="13"/>
  <c r="AX144" i="13"/>
  <c r="AV145" i="13"/>
  <c r="AV146" i="13"/>
  <c r="AV147" i="13"/>
  <c r="AW147" i="13"/>
  <c r="AX147" i="13"/>
  <c r="AV148" i="13"/>
  <c r="AW148" i="13"/>
  <c r="AX148" i="13"/>
  <c r="AV149" i="13"/>
  <c r="AW149" i="13"/>
  <c r="AX149" i="13"/>
  <c r="AV150" i="13"/>
  <c r="AV151" i="13"/>
  <c r="AW151" i="13"/>
  <c r="AX151" i="13"/>
  <c r="AV152" i="13"/>
  <c r="AW152" i="13"/>
  <c r="AX152" i="13"/>
  <c r="AV153" i="13"/>
  <c r="AW153" i="13"/>
  <c r="AX153" i="13"/>
  <c r="AV154" i="13"/>
  <c r="AW154" i="13"/>
  <c r="AX154" i="13"/>
  <c r="AV155" i="13"/>
  <c r="AV156" i="13"/>
  <c r="AW156" i="13"/>
  <c r="AX156" i="13"/>
  <c r="AV157" i="13"/>
  <c r="AW157" i="13"/>
  <c r="AX157" i="13"/>
  <c r="AV158" i="13"/>
  <c r="AW158" i="13"/>
  <c r="AX158" i="13"/>
  <c r="AV159" i="13"/>
  <c r="AW159" i="13"/>
  <c r="AX159" i="13"/>
  <c r="AV160" i="13"/>
  <c r="AV161" i="13"/>
  <c r="AW161" i="13"/>
  <c r="AX161" i="13"/>
  <c r="AV162" i="13"/>
  <c r="AW162" i="13"/>
  <c r="AX162" i="13"/>
  <c r="AV163" i="13"/>
  <c r="AV164" i="13"/>
  <c r="AV165" i="13"/>
  <c r="AW165" i="13"/>
  <c r="AX165" i="13"/>
  <c r="AV166" i="13"/>
  <c r="AV167" i="13"/>
  <c r="AV168" i="13"/>
  <c r="AW168" i="13"/>
  <c r="AX168" i="13"/>
  <c r="AV169" i="13"/>
  <c r="AV170" i="13"/>
  <c r="AV171" i="13"/>
  <c r="AW171" i="13"/>
  <c r="AX171" i="13"/>
  <c r="AV172" i="13"/>
  <c r="AV173" i="13"/>
  <c r="AW173" i="13"/>
  <c r="AX173" i="13"/>
  <c r="AV174" i="13"/>
  <c r="AV175" i="13"/>
  <c r="AW175" i="13"/>
  <c r="AX175" i="13"/>
  <c r="AV176" i="13"/>
  <c r="AV177" i="13"/>
  <c r="AW177" i="13"/>
  <c r="AX177" i="13"/>
  <c r="AV178" i="13"/>
  <c r="AV179" i="13"/>
  <c r="AV180" i="13"/>
  <c r="AW180" i="13"/>
  <c r="AX180" i="13"/>
  <c r="AV181" i="13"/>
  <c r="AV182" i="13"/>
  <c r="AW182" i="13"/>
  <c r="AX182" i="13"/>
  <c r="AV183" i="13"/>
  <c r="AV184" i="13"/>
  <c r="AW184" i="13"/>
  <c r="AX184" i="13"/>
  <c r="AV185" i="13"/>
  <c r="AV186" i="13"/>
  <c r="AW186" i="13"/>
  <c r="AX186" i="13"/>
  <c r="AV187" i="13"/>
  <c r="AV188" i="13"/>
  <c r="AW188" i="13"/>
  <c r="AX188" i="13"/>
  <c r="AV189" i="13"/>
  <c r="AV190" i="13"/>
  <c r="AW190" i="13"/>
  <c r="AX190" i="13"/>
  <c r="AV191" i="13"/>
  <c r="AV192" i="13"/>
  <c r="AW192" i="13"/>
  <c r="AX192" i="13"/>
  <c r="AV193" i="13"/>
  <c r="AV194" i="13"/>
  <c r="AW194" i="13"/>
  <c r="AX194" i="13"/>
  <c r="AV195" i="13"/>
  <c r="AV196" i="13"/>
  <c r="AW196" i="13"/>
  <c r="AX196" i="13"/>
  <c r="AV197" i="13"/>
  <c r="AV198" i="13"/>
  <c r="AW198" i="13"/>
  <c r="AX198" i="13"/>
  <c r="AV199" i="13"/>
  <c r="AV200" i="13"/>
  <c r="AW200" i="13"/>
  <c r="AX200" i="13"/>
  <c r="AV201" i="13"/>
  <c r="AV202" i="13"/>
  <c r="AW202" i="13"/>
  <c r="AX202" i="13"/>
  <c r="AV203" i="13"/>
  <c r="AV204" i="13"/>
  <c r="AW204" i="13"/>
  <c r="AX204" i="13"/>
  <c r="AV205" i="13"/>
  <c r="AV206" i="13"/>
  <c r="AW206" i="13"/>
  <c r="AX206" i="13"/>
  <c r="AV207" i="13"/>
  <c r="AV208" i="13"/>
  <c r="AW208" i="13"/>
  <c r="AX208" i="13"/>
  <c r="AV209" i="13"/>
  <c r="AV210" i="13"/>
  <c r="AW210" i="13"/>
  <c r="AX210" i="13"/>
  <c r="AV211" i="13"/>
  <c r="AV212" i="13"/>
  <c r="AW212" i="13"/>
  <c r="AX212" i="13"/>
  <c r="AV213" i="13"/>
  <c r="AV214" i="13"/>
  <c r="AW214" i="13"/>
  <c r="AX214" i="13"/>
  <c r="AV215" i="13"/>
  <c r="AV216" i="13"/>
  <c r="AW216" i="13"/>
  <c r="AX216" i="13"/>
  <c r="AV217" i="13"/>
  <c r="AV218" i="13"/>
  <c r="AW218" i="13"/>
  <c r="AX218" i="13"/>
  <c r="AV219" i="13"/>
  <c r="AV220" i="13"/>
  <c r="AV221" i="13"/>
  <c r="AW221" i="13"/>
  <c r="AX221" i="13"/>
  <c r="AV222" i="13"/>
  <c r="AV223" i="13"/>
  <c r="AV224" i="13"/>
  <c r="AW224" i="13"/>
  <c r="AX224" i="13"/>
  <c r="AV225" i="13"/>
  <c r="AV226" i="13"/>
  <c r="AV227" i="13"/>
  <c r="AW227" i="13"/>
  <c r="AX227" i="13"/>
  <c r="AV228" i="13"/>
  <c r="AV229" i="13"/>
  <c r="AV230" i="13"/>
  <c r="AW230" i="13"/>
  <c r="AX230" i="13"/>
  <c r="AV231" i="13"/>
  <c r="AV232" i="13"/>
  <c r="AV233" i="13"/>
  <c r="AW233" i="13"/>
  <c r="AX233" i="13"/>
  <c r="AV234" i="13"/>
  <c r="AV235" i="13"/>
  <c r="AV236" i="13"/>
  <c r="AW236" i="13"/>
  <c r="AX236" i="13"/>
  <c r="AV237" i="13"/>
  <c r="AV238" i="13"/>
  <c r="AV239" i="13"/>
  <c r="AW239" i="13"/>
  <c r="AX239" i="13"/>
  <c r="AV240" i="13"/>
  <c r="AV241" i="13"/>
  <c r="AV242" i="13"/>
  <c r="AW242" i="13"/>
  <c r="AX242" i="13"/>
  <c r="AV243" i="13"/>
  <c r="AV244" i="13"/>
  <c r="AV245" i="13"/>
  <c r="AW245" i="13"/>
  <c r="AX245" i="13"/>
  <c r="AV246" i="13"/>
  <c r="AV247" i="13"/>
  <c r="AV248" i="13"/>
  <c r="AW248" i="13"/>
  <c r="AX248" i="13"/>
  <c r="AV249" i="13"/>
  <c r="AV250" i="13"/>
  <c r="AV251" i="13"/>
  <c r="AW251" i="13"/>
  <c r="AX251" i="13"/>
  <c r="AV252" i="13"/>
  <c r="AV253" i="13"/>
  <c r="AW253" i="13"/>
  <c r="AX253" i="13"/>
  <c r="AV254" i="13"/>
  <c r="AV255" i="13"/>
  <c r="AW255" i="13"/>
  <c r="AX255" i="13"/>
  <c r="AV256" i="13"/>
  <c r="AW256" i="13"/>
  <c r="AX256" i="13"/>
  <c r="AV257" i="13"/>
  <c r="AW257" i="13"/>
  <c r="AX257" i="13"/>
  <c r="AV258" i="13"/>
  <c r="AY258" i="13" s="1"/>
  <c r="AW258" i="13"/>
  <c r="AX258" i="13"/>
  <c r="AV259" i="13"/>
  <c r="AV260" i="13"/>
  <c r="AW260" i="13"/>
  <c r="AX260" i="13"/>
  <c r="AV261" i="13"/>
  <c r="AW261" i="13"/>
  <c r="AX261" i="13"/>
  <c r="AV262" i="13"/>
  <c r="AY262" i="13" s="1"/>
  <c r="AW262" i="13"/>
  <c r="AX262" i="13"/>
  <c r="AV263" i="13"/>
  <c r="AV264" i="13"/>
  <c r="AW264" i="13"/>
  <c r="AX264" i="13"/>
  <c r="AV265" i="13"/>
  <c r="AW265" i="13"/>
  <c r="AX265" i="13"/>
  <c r="AV266" i="13"/>
  <c r="AV267" i="13"/>
  <c r="AV268" i="13"/>
  <c r="AW268" i="13"/>
  <c r="AX268" i="13"/>
  <c r="AV269" i="13"/>
  <c r="AV270" i="13"/>
  <c r="AV271" i="13"/>
  <c r="AW271" i="13"/>
  <c r="AX271" i="13"/>
  <c r="AV272" i="13"/>
  <c r="AV273" i="13"/>
  <c r="AV274" i="13"/>
  <c r="AW274" i="13"/>
  <c r="AX274" i="13"/>
  <c r="AV275" i="13"/>
  <c r="AV276" i="13"/>
  <c r="AW276" i="13"/>
  <c r="AX276" i="13"/>
  <c r="AV277" i="13"/>
  <c r="AV278" i="13"/>
  <c r="AW278" i="13"/>
  <c r="AX278" i="13"/>
  <c r="AV279" i="13"/>
  <c r="AV280" i="13"/>
  <c r="AW280" i="13"/>
  <c r="AX280" i="13"/>
  <c r="AV281" i="13"/>
  <c r="AV282" i="13"/>
  <c r="AW282" i="13"/>
  <c r="AX282" i="13"/>
  <c r="AV283" i="13"/>
  <c r="AV284" i="13"/>
  <c r="AW284" i="13"/>
  <c r="AX284" i="13"/>
  <c r="AV285" i="13"/>
  <c r="AV286" i="13"/>
  <c r="AW286" i="13"/>
  <c r="AX286" i="13"/>
  <c r="AV287" i="13"/>
  <c r="AV288" i="13"/>
  <c r="AW288" i="13"/>
  <c r="AX288" i="13"/>
  <c r="AV289" i="13"/>
  <c r="AV290" i="13"/>
  <c r="AW290" i="13"/>
  <c r="AX290" i="13"/>
  <c r="AV291" i="13"/>
  <c r="AV292" i="13"/>
  <c r="AW292" i="13"/>
  <c r="AX292" i="13"/>
  <c r="AV293" i="13"/>
  <c r="AV294" i="13"/>
  <c r="AW294" i="13"/>
  <c r="AX294" i="13"/>
  <c r="AV295" i="13"/>
  <c r="AV296" i="13"/>
  <c r="AW296" i="13"/>
  <c r="AX296" i="13"/>
  <c r="AV297" i="13"/>
  <c r="AV298" i="13"/>
  <c r="AW298" i="13"/>
  <c r="AX298" i="13"/>
  <c r="AV299" i="13"/>
  <c r="AV300" i="13"/>
  <c r="AV301" i="13"/>
  <c r="AW301" i="13"/>
  <c r="AX301" i="13"/>
  <c r="AV302" i="13"/>
  <c r="AV303" i="13"/>
  <c r="AV304" i="13"/>
  <c r="AW304" i="13"/>
  <c r="AX304" i="13"/>
  <c r="AV305" i="13"/>
  <c r="AV306" i="13"/>
  <c r="AV307" i="13"/>
  <c r="AW307" i="13"/>
  <c r="AX307" i="13"/>
  <c r="AV308" i="13"/>
  <c r="AV309" i="13"/>
  <c r="AV310" i="13"/>
  <c r="AW310" i="13"/>
  <c r="AX310" i="13"/>
  <c r="AV311" i="13"/>
  <c r="AV312" i="13"/>
  <c r="AV313" i="13"/>
  <c r="AW313" i="13"/>
  <c r="AX313" i="13"/>
  <c r="AV314" i="13"/>
  <c r="AV315" i="13"/>
  <c r="AV316" i="13"/>
  <c r="AW316" i="13"/>
  <c r="AX316" i="13"/>
  <c r="AV317" i="13"/>
  <c r="AV318" i="13"/>
  <c r="AV319" i="13"/>
  <c r="AW319" i="13"/>
  <c r="AX319" i="13"/>
  <c r="AV320" i="13"/>
  <c r="AV321" i="13"/>
  <c r="AV322" i="13"/>
  <c r="AW322" i="13"/>
  <c r="AX322" i="13"/>
  <c r="AV323" i="13"/>
  <c r="AV324" i="13"/>
  <c r="AV325" i="13"/>
  <c r="AW325" i="13"/>
  <c r="AX325" i="13"/>
  <c r="AV326" i="13"/>
  <c r="AV327" i="13"/>
  <c r="AV328" i="13"/>
  <c r="AW328" i="13"/>
  <c r="AX328" i="13"/>
  <c r="AV329" i="13"/>
  <c r="AV330" i="13"/>
  <c r="AY330" i="13" s="1"/>
  <c r="AW330" i="13"/>
  <c r="AX330" i="13"/>
  <c r="AV331" i="13"/>
  <c r="AV332" i="13"/>
  <c r="AW332" i="13"/>
  <c r="AX332" i="13"/>
  <c r="AV333" i="13"/>
  <c r="AV334" i="13"/>
  <c r="AV335" i="13"/>
  <c r="AW335" i="13"/>
  <c r="AX335" i="13"/>
  <c r="AV336" i="13"/>
  <c r="AV337" i="13"/>
  <c r="AW337" i="13"/>
  <c r="AX337" i="13"/>
  <c r="AV338" i="13"/>
  <c r="AV339" i="13"/>
  <c r="AV340" i="13"/>
  <c r="AW340" i="13"/>
  <c r="AX340" i="13"/>
  <c r="AV341" i="13"/>
  <c r="AV342" i="13"/>
  <c r="AV343" i="13"/>
  <c r="AW343" i="13"/>
  <c r="AX343" i="13"/>
  <c r="AV344" i="13"/>
  <c r="AV345" i="13"/>
  <c r="AV346" i="13"/>
  <c r="AW346" i="13"/>
  <c r="AX346" i="13"/>
  <c r="AV347" i="13"/>
  <c r="AW347" i="13"/>
  <c r="AX347" i="13"/>
  <c r="AV348" i="13"/>
  <c r="AV349" i="13"/>
  <c r="AW349" i="13"/>
  <c r="AX349" i="13"/>
  <c r="AV350" i="13"/>
  <c r="AV351" i="13"/>
  <c r="AW351" i="13"/>
  <c r="AX351" i="13"/>
  <c r="AV352" i="13"/>
  <c r="AV353" i="13"/>
  <c r="AW353" i="13"/>
  <c r="AX353" i="13"/>
  <c r="AV354" i="13"/>
  <c r="AV355" i="13"/>
  <c r="AW355" i="13"/>
  <c r="AX355" i="13"/>
  <c r="AV356" i="13"/>
  <c r="AV357" i="13"/>
  <c r="AW357" i="13"/>
  <c r="AX357" i="13"/>
  <c r="AV358" i="13"/>
  <c r="AV359" i="13"/>
  <c r="AW359" i="13"/>
  <c r="AX359" i="13"/>
  <c r="AV360" i="13"/>
  <c r="AV361" i="13"/>
  <c r="AW361" i="13"/>
  <c r="AX361" i="13"/>
  <c r="AV362" i="13"/>
  <c r="AV363" i="13"/>
  <c r="AW363" i="13"/>
  <c r="AX363" i="13"/>
  <c r="AV364" i="13"/>
  <c r="AV365" i="13"/>
  <c r="AW365" i="13"/>
  <c r="AX365" i="13"/>
  <c r="AV366" i="13"/>
  <c r="AV367" i="13"/>
  <c r="AW367" i="13"/>
  <c r="AX367" i="13"/>
  <c r="AV368" i="13"/>
  <c r="AV369" i="13"/>
  <c r="AW369" i="13"/>
  <c r="AX369" i="13"/>
  <c r="AV370" i="13"/>
  <c r="AV371" i="13"/>
  <c r="AW371" i="13"/>
  <c r="AX371" i="13"/>
  <c r="AV372" i="13"/>
  <c r="AV373" i="13"/>
  <c r="AW373" i="13"/>
  <c r="AX373" i="13"/>
  <c r="AV374" i="13"/>
  <c r="AV375" i="13"/>
  <c r="AW375" i="13"/>
  <c r="AX375" i="13"/>
  <c r="AV376" i="13"/>
  <c r="AV377" i="13"/>
  <c r="AW377" i="13"/>
  <c r="AX377" i="13"/>
  <c r="AV7" i="13"/>
  <c r="L17" i="13"/>
  <c r="AW17" i="13" s="1"/>
  <c r="L18" i="13"/>
  <c r="AW18" i="13" s="1"/>
  <c r="L11" i="13"/>
  <c r="L15" i="13"/>
  <c r="BA8" i="20"/>
  <c r="BA9" i="20"/>
  <c r="BA12" i="20"/>
  <c r="BA13" i="20"/>
  <c r="BA17" i="20"/>
  <c r="BA21" i="20"/>
  <c r="BA25" i="20"/>
  <c r="BA29" i="20"/>
  <c r="BA33" i="20"/>
  <c r="BA37" i="20"/>
  <c r="BA41" i="20"/>
  <c r="BA45" i="20"/>
  <c r="BA49" i="20"/>
  <c r="BA53" i="20"/>
  <c r="BA57" i="20"/>
  <c r="BA61" i="20"/>
  <c r="BA65" i="20"/>
  <c r="BA69" i="20"/>
  <c r="BA73" i="20"/>
  <c r="BA77" i="20"/>
  <c r="BA81" i="20"/>
  <c r="BA85" i="20"/>
  <c r="BA89" i="20"/>
  <c r="BA93" i="20"/>
  <c r="BA97" i="20"/>
  <c r="BA101" i="20"/>
  <c r="BA105" i="20"/>
  <c r="BA109" i="20"/>
  <c r="BA113" i="20"/>
  <c r="BA117" i="20"/>
  <c r="AY8" i="20"/>
  <c r="AZ8" i="20"/>
  <c r="AY9" i="20"/>
  <c r="AZ9" i="20"/>
  <c r="AY12" i="20"/>
  <c r="AZ12" i="20"/>
  <c r="AY13" i="20"/>
  <c r="AZ13" i="20"/>
  <c r="AY17" i="20"/>
  <c r="AZ17" i="20"/>
  <c r="AY19" i="20"/>
  <c r="AY20" i="20"/>
  <c r="AY21" i="20"/>
  <c r="AZ21" i="20"/>
  <c r="AY25" i="20"/>
  <c r="AZ25" i="20"/>
  <c r="AY27" i="20"/>
  <c r="AY28" i="20"/>
  <c r="AY29" i="20"/>
  <c r="AZ29" i="20"/>
  <c r="AY33" i="20"/>
  <c r="AZ33" i="20"/>
  <c r="AY35" i="20"/>
  <c r="AY36" i="20"/>
  <c r="AY37" i="20"/>
  <c r="AZ37" i="20"/>
  <c r="AY41" i="20"/>
  <c r="AZ41" i="20"/>
  <c r="AY43" i="20"/>
  <c r="AY44" i="20"/>
  <c r="AY45" i="20"/>
  <c r="AZ45" i="20"/>
  <c r="AY49" i="20"/>
  <c r="AZ49" i="20"/>
  <c r="AY57" i="20"/>
  <c r="AZ57" i="20"/>
  <c r="AY59" i="20"/>
  <c r="AY60" i="20"/>
  <c r="AY61" i="20"/>
  <c r="AZ61" i="20"/>
  <c r="AY53" i="20"/>
  <c r="AZ53" i="20"/>
  <c r="AY178" i="20"/>
  <c r="AY179" i="20"/>
  <c r="AY180" i="20"/>
  <c r="AY181" i="20"/>
  <c r="AY170" i="20"/>
  <c r="AY171" i="20"/>
  <c r="AY172" i="20"/>
  <c r="AY173" i="20"/>
  <c r="AY169" i="20"/>
  <c r="AY162" i="20"/>
  <c r="AY163" i="20"/>
  <c r="AY164" i="20"/>
  <c r="AY165" i="20"/>
  <c r="AY151" i="20"/>
  <c r="AY152" i="20"/>
  <c r="AY153" i="20"/>
  <c r="AY154" i="20"/>
  <c r="AY155" i="20"/>
  <c r="AY156" i="20"/>
  <c r="AY157" i="20"/>
  <c r="AY146" i="20"/>
  <c r="AY147" i="20"/>
  <c r="AY148" i="20"/>
  <c r="AY149" i="20"/>
  <c r="AY138" i="20"/>
  <c r="AY139" i="20"/>
  <c r="AY140" i="20"/>
  <c r="AY141" i="20"/>
  <c r="AY130" i="20"/>
  <c r="AY131" i="20"/>
  <c r="AY132" i="20"/>
  <c r="AY133"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A102" i="20"/>
  <c r="A103" i="20"/>
  <c r="A104" i="20"/>
  <c r="A105" i="20"/>
  <c r="A106" i="20"/>
  <c r="A107" i="20"/>
  <c r="A108" i="20"/>
  <c r="A109" i="20"/>
  <c r="A110" i="20"/>
  <c r="A111" i="20"/>
  <c r="A112" i="20"/>
  <c r="A113" i="20"/>
  <c r="A114" i="20"/>
  <c r="A115" i="20"/>
  <c r="A116" i="20"/>
  <c r="A117" i="20"/>
  <c r="A118" i="20"/>
  <c r="A119" i="20"/>
  <c r="A120" i="20"/>
  <c r="A121" i="20"/>
  <c r="A122" i="20"/>
  <c r="A123" i="20"/>
  <c r="A124" i="20"/>
  <c r="A125" i="20"/>
  <c r="A126" i="20"/>
  <c r="A127" i="20"/>
  <c r="A128" i="20"/>
  <c r="A129" i="20"/>
  <c r="A130" i="20"/>
  <c r="A131" i="20"/>
  <c r="A132" i="20"/>
  <c r="A133" i="20"/>
  <c r="A134" i="20"/>
  <c r="A135" i="20"/>
  <c r="A136" i="20"/>
  <c r="A137" i="20"/>
  <c r="A138" i="20"/>
  <c r="A139" i="20"/>
  <c r="A140" i="20"/>
  <c r="A141" i="20"/>
  <c r="A142" i="20"/>
  <c r="A143" i="20"/>
  <c r="A144" i="20"/>
  <c r="A145" i="20"/>
  <c r="A146" i="20"/>
  <c r="A147" i="20"/>
  <c r="A148" i="20"/>
  <c r="A149" i="20"/>
  <c r="A150" i="20"/>
  <c r="A151" i="20"/>
  <c r="A152" i="20"/>
  <c r="A153" i="20"/>
  <c r="A154" i="20"/>
  <c r="A155" i="20"/>
  <c r="A156" i="20"/>
  <c r="A157" i="20"/>
  <c r="A158" i="20"/>
  <c r="A159" i="20"/>
  <c r="A160" i="20"/>
  <c r="A161" i="20"/>
  <c r="A162" i="20"/>
  <c r="A163" i="20"/>
  <c r="A164" i="20"/>
  <c r="A165" i="20"/>
  <c r="A166" i="20"/>
  <c r="A167" i="20"/>
  <c r="A168" i="20"/>
  <c r="A169" i="20"/>
  <c r="A170" i="20"/>
  <c r="A171" i="20"/>
  <c r="A172" i="20"/>
  <c r="A173" i="20"/>
  <c r="A174" i="20"/>
  <c r="A175" i="20"/>
  <c r="A176" i="20"/>
  <c r="A177" i="20"/>
  <c r="A178" i="20"/>
  <c r="A179" i="20"/>
  <c r="A180" i="20"/>
  <c r="A181" i="20"/>
  <c r="A182" i="20"/>
  <c r="A183" i="20"/>
  <c r="A184" i="20"/>
  <c r="A185" i="20"/>
  <c r="A10" i="20"/>
  <c r="A11" i="20"/>
  <c r="A12" i="20"/>
  <c r="A13" i="20"/>
  <c r="A14" i="20"/>
  <c r="A15" i="20"/>
  <c r="A16" i="20"/>
  <c r="A17" i="20"/>
  <c r="A18" i="20"/>
  <c r="A19" i="20"/>
  <c r="A20" i="20"/>
  <c r="A21" i="20"/>
  <c r="A9" i="20"/>
  <c r="A8" i="20"/>
  <c r="A7" i="20"/>
  <c r="A6" i="20"/>
  <c r="AY185" i="20"/>
  <c r="AY184" i="20"/>
  <c r="AY183" i="20"/>
  <c r="AY182" i="20"/>
  <c r="AY177" i="20"/>
  <c r="AY176" i="20"/>
  <c r="AY175" i="20"/>
  <c r="AY174" i="20"/>
  <c r="AY168" i="20"/>
  <c r="AY167" i="20"/>
  <c r="AY166" i="20"/>
  <c r="AY161" i="20"/>
  <c r="AY160" i="20"/>
  <c r="AY159" i="20"/>
  <c r="AY158" i="20"/>
  <c r="AY150" i="20"/>
  <c r="AY145" i="20"/>
  <c r="AY144" i="20"/>
  <c r="AY143" i="20"/>
  <c r="AY142" i="20"/>
  <c r="AY137" i="20"/>
  <c r="AY136" i="20"/>
  <c r="AY135" i="20"/>
  <c r="AY134" i="20"/>
  <c r="AY129" i="20"/>
  <c r="AY128" i="20"/>
  <c r="AY127" i="20"/>
  <c r="AY126" i="20"/>
  <c r="AY125" i="20"/>
  <c r="AY124" i="20"/>
  <c r="AY123" i="20"/>
  <c r="AY122" i="20"/>
  <c r="AY121" i="20"/>
  <c r="AY120" i="20"/>
  <c r="AY119" i="20"/>
  <c r="AY118" i="20"/>
  <c r="AZ117" i="20"/>
  <c r="AY117" i="20"/>
  <c r="AY116" i="20"/>
  <c r="AY115" i="20"/>
  <c r="AY114" i="20"/>
  <c r="AZ113" i="20"/>
  <c r="AY113" i="20"/>
  <c r="AY112" i="20"/>
  <c r="AY111" i="20"/>
  <c r="AY110" i="20"/>
  <c r="AZ109" i="20"/>
  <c r="AY109" i="20"/>
  <c r="AY108" i="20"/>
  <c r="AY107" i="20"/>
  <c r="AY106" i="20"/>
  <c r="AZ105" i="20"/>
  <c r="AY105" i="20"/>
  <c r="AY104" i="20"/>
  <c r="AY103" i="20"/>
  <c r="AY102" i="20"/>
  <c r="AZ101" i="20"/>
  <c r="AY101" i="20"/>
  <c r="AY100" i="20"/>
  <c r="AY99" i="20"/>
  <c r="AY98" i="20"/>
  <c r="AZ97" i="20"/>
  <c r="AY97" i="20"/>
  <c r="AY96" i="20"/>
  <c r="AY95" i="20"/>
  <c r="AY94" i="20"/>
  <c r="AZ93" i="20"/>
  <c r="AY93" i="20"/>
  <c r="AY92" i="20"/>
  <c r="AY91" i="20"/>
  <c r="AY90" i="20"/>
  <c r="AZ89" i="20"/>
  <c r="AY89" i="20"/>
  <c r="AY88" i="20"/>
  <c r="AY87" i="20"/>
  <c r="AY86" i="20"/>
  <c r="AZ85" i="20"/>
  <c r="AY85" i="20"/>
  <c r="AY84" i="20"/>
  <c r="AY83" i="20"/>
  <c r="AY82" i="20"/>
  <c r="AZ81" i="20"/>
  <c r="AY81" i="20"/>
  <c r="AY80" i="20"/>
  <c r="AY79" i="20"/>
  <c r="AY78" i="20"/>
  <c r="AZ77" i="20"/>
  <c r="AY77" i="20"/>
  <c r="AY76" i="20"/>
  <c r="AY75" i="20"/>
  <c r="AY74" i="20"/>
  <c r="AZ73" i="20"/>
  <c r="AY73" i="20"/>
  <c r="AY72" i="20"/>
  <c r="AY71" i="20"/>
  <c r="AY70" i="20"/>
  <c r="AZ69" i="20"/>
  <c r="AY69" i="20"/>
  <c r="AY68" i="20"/>
  <c r="AY67" i="20"/>
  <c r="AY66" i="20"/>
  <c r="AZ65" i="20"/>
  <c r="AY65" i="20"/>
  <c r="AY64" i="20"/>
  <c r="AY63" i="20"/>
  <c r="AY62" i="20"/>
  <c r="AY58" i="20"/>
  <c r="AY56" i="20"/>
  <c r="AY55" i="20"/>
  <c r="AY54" i="20"/>
  <c r="AY52" i="20"/>
  <c r="AY51" i="20"/>
  <c r="AY50" i="20"/>
  <c r="AY48" i="20"/>
  <c r="AY47" i="20"/>
  <c r="AY46" i="20"/>
  <c r="AY42" i="20"/>
  <c r="AY40" i="20"/>
  <c r="AY39" i="20"/>
  <c r="AY38" i="20"/>
  <c r="AY34" i="20"/>
  <c r="AY32" i="20"/>
  <c r="AY31" i="20"/>
  <c r="AY30" i="20"/>
  <c r="AY26" i="20"/>
  <c r="AY24" i="20"/>
  <c r="AY23" i="20"/>
  <c r="AY22" i="20"/>
  <c r="AY18" i="20"/>
  <c r="AY16" i="20"/>
  <c r="AY15" i="20"/>
  <c r="AY14" i="20"/>
  <c r="AY11" i="20"/>
  <c r="AY10" i="20"/>
  <c r="AY7" i="20"/>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A242" i="13"/>
  <c r="A243" i="13"/>
  <c r="A244" i="13"/>
  <c r="A245" i="13"/>
  <c r="A246" i="13"/>
  <c r="A247" i="13"/>
  <c r="A248" i="13"/>
  <c r="A249" i="13"/>
  <c r="A250" i="13"/>
  <c r="A251" i="13"/>
  <c r="A252" i="13"/>
  <c r="A253" i="13"/>
  <c r="A254" i="13"/>
  <c r="A255" i="13"/>
  <c r="A256" i="13"/>
  <c r="A257" i="13"/>
  <c r="A258" i="13"/>
  <c r="A259" i="13"/>
  <c r="A260" i="13"/>
  <c r="A261" i="13"/>
  <c r="A262" i="13"/>
  <c r="A263" i="13"/>
  <c r="A264" i="13"/>
  <c r="A265" i="13"/>
  <c r="A266" i="13"/>
  <c r="A267" i="13"/>
  <c r="A268" i="13"/>
  <c r="A269" i="13"/>
  <c r="A270" i="13"/>
  <c r="A271" i="13"/>
  <c r="A272" i="13"/>
  <c r="A273" i="13"/>
  <c r="A274" i="13"/>
  <c r="A275" i="13"/>
  <c r="A276" i="13"/>
  <c r="A277" i="13"/>
  <c r="A278" i="13"/>
  <c r="A279" i="13"/>
  <c r="A280" i="13"/>
  <c r="A281" i="13"/>
  <c r="A282" i="13"/>
  <c r="A283" i="13"/>
  <c r="A284" i="13"/>
  <c r="A285" i="13"/>
  <c r="A286" i="13"/>
  <c r="A287" i="13"/>
  <c r="A288" i="13"/>
  <c r="A289" i="13"/>
  <c r="A290" i="13"/>
  <c r="A291" i="13"/>
  <c r="A292" i="13"/>
  <c r="A293" i="13"/>
  <c r="A294" i="13"/>
  <c r="A295" i="13"/>
  <c r="A296" i="13"/>
  <c r="A297" i="13"/>
  <c r="A298" i="13"/>
  <c r="A299" i="13"/>
  <c r="A300" i="13"/>
  <c r="A301" i="13"/>
  <c r="A302" i="13"/>
  <c r="A303" i="13"/>
  <c r="A304" i="13"/>
  <c r="A305" i="13"/>
  <c r="A306" i="13"/>
  <c r="A307" i="13"/>
  <c r="A308" i="13"/>
  <c r="A309" i="13"/>
  <c r="A310" i="13"/>
  <c r="A311" i="13"/>
  <c r="A312" i="13"/>
  <c r="A313" i="13"/>
  <c r="A314" i="13"/>
  <c r="A315" i="13"/>
  <c r="A316" i="13"/>
  <c r="A317" i="13"/>
  <c r="A318" i="13"/>
  <c r="A319" i="13"/>
  <c r="A320" i="13"/>
  <c r="A321" i="13"/>
  <c r="A322" i="13"/>
  <c r="A323" i="13"/>
  <c r="A324" i="13"/>
  <c r="A325" i="13"/>
  <c r="A326" i="13"/>
  <c r="A327" i="13"/>
  <c r="A328" i="13"/>
  <c r="A329" i="13"/>
  <c r="A330" i="13"/>
  <c r="A331" i="13"/>
  <c r="A332" i="13"/>
  <c r="A333" i="13"/>
  <c r="A334" i="13"/>
  <c r="A335" i="13"/>
  <c r="A336" i="13"/>
  <c r="A337" i="13"/>
  <c r="A338" i="13"/>
  <c r="A339" i="13"/>
  <c r="A340" i="13"/>
  <c r="A341" i="13"/>
  <c r="A342" i="13"/>
  <c r="A343" i="13"/>
  <c r="A344" i="13"/>
  <c r="A345" i="13"/>
  <c r="A346" i="13"/>
  <c r="A347" i="13"/>
  <c r="A348" i="13"/>
  <c r="A349" i="13"/>
  <c r="A350" i="13"/>
  <c r="A351" i="13"/>
  <c r="A352" i="13"/>
  <c r="A353" i="13"/>
  <c r="A354" i="13"/>
  <c r="A355" i="13"/>
  <c r="A356" i="13"/>
  <c r="A357" i="13"/>
  <c r="A358" i="13"/>
  <c r="A359" i="13"/>
  <c r="A360" i="13"/>
  <c r="A361" i="13"/>
  <c r="A362" i="13"/>
  <c r="A363" i="13"/>
  <c r="A364" i="13"/>
  <c r="A365" i="13"/>
  <c r="A366" i="13"/>
  <c r="A367" i="13"/>
  <c r="A368" i="13"/>
  <c r="A369" i="13"/>
  <c r="A370" i="13"/>
  <c r="A371" i="13"/>
  <c r="A372" i="13"/>
  <c r="A373" i="13"/>
  <c r="A374" i="13"/>
  <c r="A375" i="13"/>
  <c r="A376" i="13"/>
  <c r="A377" i="13"/>
  <c r="A6" i="13"/>
  <c r="AY284" i="13"/>
  <c r="AY292" i="13"/>
  <c r="AY310" i="13"/>
  <c r="L81" i="13"/>
  <c r="L79" i="13"/>
  <c r="AW79" i="13" s="1"/>
  <c r="L77" i="13"/>
  <c r="L75" i="13"/>
  <c r="L73" i="13"/>
  <c r="L71" i="13"/>
  <c r="L69" i="13"/>
  <c r="L67" i="13"/>
  <c r="L360" i="13"/>
  <c r="L354" i="13"/>
  <c r="L356" i="13"/>
  <c r="L358" i="13"/>
  <c r="L352" i="13"/>
  <c r="L350" i="13"/>
  <c r="L348" i="13"/>
  <c r="L362" i="13"/>
  <c r="AF116" i="20"/>
  <c r="X116" i="20"/>
  <c r="P116" i="20"/>
  <c r="L116" i="20"/>
  <c r="M116" i="20" s="1"/>
  <c r="AF115" i="20"/>
  <c r="X115" i="20"/>
  <c r="P115" i="20"/>
  <c r="L115" i="20"/>
  <c r="M115" i="20" s="1"/>
  <c r="AP114" i="20"/>
  <c r="L114" i="20"/>
  <c r="M114" i="20" s="1"/>
  <c r="AY557" i="15"/>
  <c r="M557" i="15"/>
  <c r="N557" i="15" s="1"/>
  <c r="BA557" i="15" s="1"/>
  <c r="AY556" i="15"/>
  <c r="AN556" i="15"/>
  <c r="AF556" i="15"/>
  <c r="X556" i="15"/>
  <c r="P556" i="15"/>
  <c r="M556" i="15"/>
  <c r="AZ556" i="15" s="1"/>
  <c r="BB556" i="15" s="1"/>
  <c r="AY555" i="15"/>
  <c r="AN555" i="15"/>
  <c r="AF555" i="15"/>
  <c r="X555" i="15"/>
  <c r="P555" i="15"/>
  <c r="M555" i="15"/>
  <c r="AZ555" i="15" s="1"/>
  <c r="AY554" i="15"/>
  <c r="M554" i="15"/>
  <c r="N554" i="15" s="1"/>
  <c r="BA554" i="15" s="1"/>
  <c r="M33" i="19"/>
  <c r="B33" i="19"/>
  <c r="M31" i="19"/>
  <c r="B31" i="19"/>
  <c r="M27" i="19"/>
  <c r="B27" i="19"/>
  <c r="F4" i="3"/>
  <c r="AN127" i="20"/>
  <c r="AF127" i="20"/>
  <c r="X127" i="20"/>
  <c r="P127" i="20"/>
  <c r="P119" i="20"/>
  <c r="P15" i="20"/>
  <c r="AF7" i="20"/>
  <c r="X7" i="20"/>
  <c r="P7" i="20"/>
  <c r="AF8" i="20"/>
  <c r="X8" i="20"/>
  <c r="P8" i="20"/>
  <c r="AP6" i="20"/>
  <c r="B590" i="15"/>
  <c r="B110" i="15"/>
  <c r="B111"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202" i="15"/>
  <c r="B203" i="15"/>
  <c r="B204" i="15"/>
  <c r="B205" i="15"/>
  <c r="B210" i="15"/>
  <c r="B211" i="15"/>
  <c r="B212" i="15"/>
  <c r="B213" i="15"/>
  <c r="B216" i="15"/>
  <c r="B217" i="15"/>
  <c r="B218" i="15"/>
  <c r="B219" i="15"/>
  <c r="B220" i="15"/>
  <c r="B221" i="15"/>
  <c r="B222" i="15"/>
  <c r="B223" i="15"/>
  <c r="B224" i="15"/>
  <c r="B225" i="15"/>
  <c r="B226" i="15"/>
  <c r="B227" i="15"/>
  <c r="B228" i="15"/>
  <c r="B229" i="15"/>
  <c r="B231" i="15"/>
  <c r="B232" i="15"/>
  <c r="B233" i="15"/>
  <c r="B235" i="15"/>
  <c r="B236" i="15"/>
  <c r="B237" i="15"/>
  <c r="B239" i="15"/>
  <c r="B240" i="15"/>
  <c r="B241" i="15"/>
  <c r="B242" i="15"/>
  <c r="B243" i="15"/>
  <c r="B244" i="15"/>
  <c r="B245" i="15"/>
  <c r="B246" i="15"/>
  <c r="B247" i="15"/>
  <c r="B248" i="15"/>
  <c r="B249"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302" i="15"/>
  <c r="B303" i="15"/>
  <c r="B304" i="15"/>
  <c r="B305" i="15"/>
  <c r="B306" i="15"/>
  <c r="B307" i="15"/>
  <c r="B308" i="15"/>
  <c r="B309" i="15"/>
  <c r="B312" i="15"/>
  <c r="B313" i="15"/>
  <c r="B314" i="15"/>
  <c r="B315" i="15"/>
  <c r="B316" i="15"/>
  <c r="B317" i="15"/>
  <c r="B318" i="15"/>
  <c r="B319" i="15"/>
  <c r="B320" i="15"/>
  <c r="B321" i="15"/>
  <c r="B322" i="15"/>
  <c r="B323" i="15"/>
  <c r="B324" i="15"/>
  <c r="B325" i="15"/>
  <c r="B326" i="15"/>
  <c r="B327" i="15"/>
  <c r="B328" i="15"/>
  <c r="B329" i="15"/>
  <c r="B330" i="15"/>
  <c r="B331" i="15"/>
  <c r="B332" i="15"/>
  <c r="B333" i="15"/>
  <c r="B334" i="15"/>
  <c r="B335" i="15"/>
  <c r="B336" i="15"/>
  <c r="B337" i="15"/>
  <c r="B338" i="15"/>
  <c r="B339" i="15"/>
  <c r="B340" i="15"/>
  <c r="B341" i="15"/>
  <c r="B342" i="15"/>
  <c r="B343" i="15"/>
  <c r="B344" i="15"/>
  <c r="B345" i="15"/>
  <c r="B346" i="15"/>
  <c r="B347" i="15"/>
  <c r="B348" i="15"/>
  <c r="B349" i="15"/>
  <c r="B350" i="15"/>
  <c r="B351" i="15"/>
  <c r="B352" i="15"/>
  <c r="B353" i="15"/>
  <c r="B354" i="15"/>
  <c r="B355" i="15"/>
  <c r="B356" i="15"/>
  <c r="B357" i="15"/>
  <c r="B358" i="15"/>
  <c r="B359" i="15"/>
  <c r="B360" i="15"/>
  <c r="B361" i="15"/>
  <c r="B362" i="15"/>
  <c r="B363" i="15"/>
  <c r="B364" i="15"/>
  <c r="B365" i="15"/>
  <c r="B366" i="15"/>
  <c r="B367" i="15"/>
  <c r="B368" i="15"/>
  <c r="B369" i="15"/>
  <c r="B370" i="15"/>
  <c r="B371" i="15"/>
  <c r="B372" i="15"/>
  <c r="B373" i="15"/>
  <c r="B374" i="15"/>
  <c r="B375" i="15"/>
  <c r="B376" i="15"/>
  <c r="B377" i="15"/>
  <c r="B378" i="15"/>
  <c r="B379" i="15"/>
  <c r="B380" i="15"/>
  <c r="B381" i="15"/>
  <c r="B382" i="15"/>
  <c r="B383" i="15"/>
  <c r="B384" i="15"/>
  <c r="B385" i="15"/>
  <c r="B386" i="15"/>
  <c r="B387" i="15"/>
  <c r="B388" i="15"/>
  <c r="B389" i="15"/>
  <c r="B390" i="15"/>
  <c r="B391" i="15"/>
  <c r="B392" i="15"/>
  <c r="B393" i="15"/>
  <c r="B394" i="15"/>
  <c r="B395" i="15"/>
  <c r="B396" i="15"/>
  <c r="B397" i="15"/>
  <c r="B398" i="15"/>
  <c r="B399" i="15"/>
  <c r="B400" i="15"/>
  <c r="B401" i="15"/>
  <c r="B402" i="15"/>
  <c r="B403" i="15"/>
  <c r="B404" i="15"/>
  <c r="B405" i="15"/>
  <c r="B406" i="15"/>
  <c r="B407" i="15"/>
  <c r="B408" i="15"/>
  <c r="B409" i="15"/>
  <c r="B410" i="15"/>
  <c r="B411" i="15"/>
  <c r="B412" i="15"/>
  <c r="B413" i="15"/>
  <c r="B414" i="15"/>
  <c r="B415" i="15"/>
  <c r="B416" i="15"/>
  <c r="B417" i="15"/>
  <c r="B418" i="15"/>
  <c r="B419" i="15"/>
  <c r="B420" i="15"/>
  <c r="B421" i="15"/>
  <c r="B422" i="15"/>
  <c r="B423" i="15"/>
  <c r="B424" i="15"/>
  <c r="B425" i="15"/>
  <c r="B426" i="15"/>
  <c r="B427" i="15"/>
  <c r="B428" i="15"/>
  <c r="B429" i="15"/>
  <c r="B430" i="15"/>
  <c r="B431" i="15"/>
  <c r="B432" i="15"/>
  <c r="B433" i="15"/>
  <c r="B434" i="15"/>
  <c r="B435" i="15"/>
  <c r="B436" i="15"/>
  <c r="B437" i="15"/>
  <c r="B438" i="15"/>
  <c r="B439" i="15"/>
  <c r="B440" i="15"/>
  <c r="B441" i="15"/>
  <c r="B442" i="15"/>
  <c r="B443" i="15"/>
  <c r="B444" i="15"/>
  <c r="B445" i="15"/>
  <c r="B446" i="15"/>
  <c r="B447" i="15"/>
  <c r="B448" i="15"/>
  <c r="B449" i="15"/>
  <c r="B450" i="15"/>
  <c r="B451" i="15"/>
  <c r="B452" i="15"/>
  <c r="B453" i="15"/>
  <c r="B454" i="15"/>
  <c r="B455" i="15"/>
  <c r="B456" i="15"/>
  <c r="B457" i="15"/>
  <c r="B458" i="15"/>
  <c r="B459" i="15"/>
  <c r="B460" i="15"/>
  <c r="B461" i="15"/>
  <c r="B462" i="15"/>
  <c r="B463" i="15"/>
  <c r="B464" i="15"/>
  <c r="B465" i="15"/>
  <c r="B466" i="15"/>
  <c r="B467" i="15"/>
  <c r="B468" i="15"/>
  <c r="B469" i="15"/>
  <c r="B470" i="15"/>
  <c r="B471" i="15"/>
  <c r="B472" i="15"/>
  <c r="B473" i="15"/>
  <c r="B474" i="15"/>
  <c r="B475" i="15"/>
  <c r="B476" i="15"/>
  <c r="B477" i="15"/>
  <c r="B478" i="15"/>
  <c r="B479" i="15"/>
  <c r="B480" i="15"/>
  <c r="B481" i="15"/>
  <c r="B482" i="15"/>
  <c r="B483" i="15"/>
  <c r="B484" i="15"/>
  <c r="B485" i="15"/>
  <c r="B486" i="15"/>
  <c r="B487" i="15"/>
  <c r="B488" i="15"/>
  <c r="B489" i="15"/>
  <c r="B490" i="15"/>
  <c r="B491" i="15"/>
  <c r="B492" i="15"/>
  <c r="B493" i="15"/>
  <c r="B494" i="15"/>
  <c r="B495" i="15"/>
  <c r="B496" i="15"/>
  <c r="B497" i="15"/>
  <c r="B498" i="15"/>
  <c r="B499" i="15"/>
  <c r="B500" i="15"/>
  <c r="B501" i="15"/>
  <c r="B502" i="15"/>
  <c r="B503" i="15"/>
  <c r="B504" i="15"/>
  <c r="B505" i="15"/>
  <c r="B508" i="15"/>
  <c r="B509" i="15"/>
  <c r="B511" i="15"/>
  <c r="B512" i="15"/>
  <c r="B513" i="15"/>
  <c r="B528" i="15"/>
  <c r="B529" i="15"/>
  <c r="B546" i="15"/>
  <c r="B547" i="15"/>
  <c r="B548" i="15"/>
  <c r="B549" i="15"/>
  <c r="B558" i="15"/>
  <c r="B559" i="15"/>
  <c r="B560" i="15"/>
  <c r="B561" i="15"/>
  <c r="B563" i="15"/>
  <c r="B564" i="15"/>
  <c r="B565" i="15"/>
  <c r="B567" i="15"/>
  <c r="B568" i="15"/>
  <c r="B569" i="15"/>
  <c r="B571" i="15"/>
  <c r="B572" i="15"/>
  <c r="B573" i="15"/>
  <c r="B575" i="15"/>
  <c r="B576" i="15"/>
  <c r="B577" i="15"/>
  <c r="B579" i="15"/>
  <c r="B580" i="15"/>
  <c r="B581" i="15"/>
  <c r="B583" i="15"/>
  <c r="B584" i="15"/>
  <c r="B585" i="15"/>
  <c r="B586" i="15"/>
  <c r="B587" i="15"/>
  <c r="B588" i="15"/>
  <c r="B589" i="15"/>
  <c r="B591" i="15"/>
  <c r="B592" i="15"/>
  <c r="B593" i="15"/>
  <c r="B594" i="15"/>
  <c r="B595" i="15"/>
  <c r="B596" i="15"/>
  <c r="B597" i="15"/>
  <c r="B598" i="15"/>
  <c r="B599" i="15"/>
  <c r="B600" i="15"/>
  <c r="B601" i="15"/>
  <c r="B602" i="15"/>
  <c r="B603" i="15"/>
  <c r="B604" i="15"/>
  <c r="B605" i="15"/>
  <c r="B606" i="15"/>
  <c r="B607" i="15"/>
  <c r="B608" i="15"/>
  <c r="B609" i="15"/>
  <c r="B610" i="15"/>
  <c r="B611" i="15"/>
  <c r="B612" i="15"/>
  <c r="B613" i="15"/>
  <c r="B614" i="15"/>
  <c r="B615" i="15"/>
  <c r="B616" i="15"/>
  <c r="B617" i="15"/>
  <c r="B618" i="15"/>
  <c r="B619" i="15"/>
  <c r="B620" i="15"/>
  <c r="B621" i="15"/>
  <c r="B622" i="15"/>
  <c r="B623" i="15"/>
  <c r="B624" i="15"/>
  <c r="B625" i="15"/>
  <c r="B626" i="15"/>
  <c r="B627" i="15"/>
  <c r="B628" i="15"/>
  <c r="B629" i="15"/>
  <c r="B630" i="15"/>
  <c r="B631" i="15"/>
  <c r="B632" i="15"/>
  <c r="B633" i="15"/>
  <c r="B634" i="15"/>
  <c r="B635" i="15"/>
  <c r="B636" i="15"/>
  <c r="B637" i="15"/>
  <c r="B638" i="15"/>
  <c r="B639" i="15"/>
  <c r="B640" i="15"/>
  <c r="B641" i="15"/>
  <c r="B642" i="15"/>
  <c r="B643" i="15"/>
  <c r="B644" i="15"/>
  <c r="B645" i="15"/>
  <c r="B646" i="15"/>
  <c r="B647" i="15"/>
  <c r="B648" i="15"/>
  <c r="B649" i="15"/>
  <c r="B652" i="15"/>
  <c r="B653" i="15"/>
  <c r="B6" i="15"/>
  <c r="AY14" i="15"/>
  <c r="AY15" i="15"/>
  <c r="AY16" i="15"/>
  <c r="AY17" i="15"/>
  <c r="AY18" i="15"/>
  <c r="AY19" i="15"/>
  <c r="AY20" i="15"/>
  <c r="AY21" i="15"/>
  <c r="AY22" i="15"/>
  <c r="AY23" i="15"/>
  <c r="AY24" i="15"/>
  <c r="AY25" i="15"/>
  <c r="AY26" i="15"/>
  <c r="AY27" i="15"/>
  <c r="AY28" i="15"/>
  <c r="AY29" i="15"/>
  <c r="AY30" i="15"/>
  <c r="AY31" i="15"/>
  <c r="AY32" i="15"/>
  <c r="AY33" i="15"/>
  <c r="AY34" i="15"/>
  <c r="AY35" i="15"/>
  <c r="AY36" i="15"/>
  <c r="AY37" i="15"/>
  <c r="AY38" i="15"/>
  <c r="AY39" i="15"/>
  <c r="AY40" i="15"/>
  <c r="AY41" i="15"/>
  <c r="AY42" i="15"/>
  <c r="AY43" i="15"/>
  <c r="AY44" i="15"/>
  <c r="AY45" i="15"/>
  <c r="AY46" i="15"/>
  <c r="AY47" i="15"/>
  <c r="AY48" i="15"/>
  <c r="AY49" i="15"/>
  <c r="AY50" i="15"/>
  <c r="AY51" i="15"/>
  <c r="AY52" i="15"/>
  <c r="AY53" i="15"/>
  <c r="AY54" i="15"/>
  <c r="AY55" i="15"/>
  <c r="AY56" i="15"/>
  <c r="AY57" i="15"/>
  <c r="AY58" i="15"/>
  <c r="AY59" i="15"/>
  <c r="AY60" i="15"/>
  <c r="AY61" i="15"/>
  <c r="AY62" i="15"/>
  <c r="AY63" i="15"/>
  <c r="AY64" i="15"/>
  <c r="AY65" i="15"/>
  <c r="AY66" i="15"/>
  <c r="AY67" i="15"/>
  <c r="AY68" i="15"/>
  <c r="AY69" i="15"/>
  <c r="AY70" i="15"/>
  <c r="AY71" i="15"/>
  <c r="AY72" i="15"/>
  <c r="AY73" i="15"/>
  <c r="AY74" i="15"/>
  <c r="AY75" i="15"/>
  <c r="AY76" i="15"/>
  <c r="AY77" i="15"/>
  <c r="AY78" i="15"/>
  <c r="AY79" i="15"/>
  <c r="AY80" i="15"/>
  <c r="AY81" i="15"/>
  <c r="AY82" i="15"/>
  <c r="AY83" i="15"/>
  <c r="AY84" i="15"/>
  <c r="AY85" i="15"/>
  <c r="AY86" i="15"/>
  <c r="AY87" i="15"/>
  <c r="AY88" i="15"/>
  <c r="AY89" i="15"/>
  <c r="AY90" i="15"/>
  <c r="AY91" i="15"/>
  <c r="AY92" i="15"/>
  <c r="AY93" i="15"/>
  <c r="AY94" i="15"/>
  <c r="AY95" i="15"/>
  <c r="AY96" i="15"/>
  <c r="AY97" i="15"/>
  <c r="AY98" i="15"/>
  <c r="AY99" i="15"/>
  <c r="AY100" i="15"/>
  <c r="AY101" i="15"/>
  <c r="AY102" i="15"/>
  <c r="AY103" i="15"/>
  <c r="AY104" i="15"/>
  <c r="AY105" i="15"/>
  <c r="AY106" i="15"/>
  <c r="AY107" i="15"/>
  <c r="AY108" i="15"/>
  <c r="AY109" i="15"/>
  <c r="AY110" i="15"/>
  <c r="AY111" i="15"/>
  <c r="AY112" i="15"/>
  <c r="AY113" i="15"/>
  <c r="AY114" i="15"/>
  <c r="AY115" i="15"/>
  <c r="AY116" i="15"/>
  <c r="AY117" i="15"/>
  <c r="AY118" i="15"/>
  <c r="AY119" i="15"/>
  <c r="AY120" i="15"/>
  <c r="AY121" i="15"/>
  <c r="AY122" i="15"/>
  <c r="AY123" i="15"/>
  <c r="AY124" i="15"/>
  <c r="AY125" i="15"/>
  <c r="AY126" i="15"/>
  <c r="AY127" i="15"/>
  <c r="AY128" i="15"/>
  <c r="AY129" i="15"/>
  <c r="AY130" i="15"/>
  <c r="AY131" i="15"/>
  <c r="AY132" i="15"/>
  <c r="AY133" i="15"/>
  <c r="AY134" i="15"/>
  <c r="AY135" i="15"/>
  <c r="AY136" i="15"/>
  <c r="AY137" i="15"/>
  <c r="AY138" i="15"/>
  <c r="AY139" i="15"/>
  <c r="AY140" i="15"/>
  <c r="AY141" i="15"/>
  <c r="AY142" i="15"/>
  <c r="AY143" i="15"/>
  <c r="AY144" i="15"/>
  <c r="AY145" i="15"/>
  <c r="AY146" i="15"/>
  <c r="AY147" i="15"/>
  <c r="AY148" i="15"/>
  <c r="AY149" i="15"/>
  <c r="AY150" i="15"/>
  <c r="AY151" i="15"/>
  <c r="AY152" i="15"/>
  <c r="AY153" i="15"/>
  <c r="AY154" i="15"/>
  <c r="AY155" i="15"/>
  <c r="AY156" i="15"/>
  <c r="AY157" i="15"/>
  <c r="AY158" i="15"/>
  <c r="AY159" i="15"/>
  <c r="AY160" i="15"/>
  <c r="AY161" i="15"/>
  <c r="AY162" i="15"/>
  <c r="AY163" i="15"/>
  <c r="AY164" i="15"/>
  <c r="AY165" i="15"/>
  <c r="AY166" i="15"/>
  <c r="AY167" i="15"/>
  <c r="AY168" i="15"/>
  <c r="AY169" i="15"/>
  <c r="AY170" i="15"/>
  <c r="AY171" i="15"/>
  <c r="AY172" i="15"/>
  <c r="AY173" i="15"/>
  <c r="AY174" i="15"/>
  <c r="AY175" i="15"/>
  <c r="AY176" i="15"/>
  <c r="AY177" i="15"/>
  <c r="AY178" i="15"/>
  <c r="AY179" i="15"/>
  <c r="AY180" i="15"/>
  <c r="AY181" i="15"/>
  <c r="AY182" i="15"/>
  <c r="AY183" i="15"/>
  <c r="AY184" i="15"/>
  <c r="AY185" i="15"/>
  <c r="AY186" i="15"/>
  <c r="AY187" i="15"/>
  <c r="AY188" i="15"/>
  <c r="AY189" i="15"/>
  <c r="AY190" i="15"/>
  <c r="AY191" i="15"/>
  <c r="AY192" i="15"/>
  <c r="AY193" i="15"/>
  <c r="AY194" i="15"/>
  <c r="AY195" i="15"/>
  <c r="AY196" i="15"/>
  <c r="AY197" i="15"/>
  <c r="AY198" i="15"/>
  <c r="AY199" i="15"/>
  <c r="AY200" i="15"/>
  <c r="AY201" i="15"/>
  <c r="AY202" i="15"/>
  <c r="AY203" i="15"/>
  <c r="AY204" i="15"/>
  <c r="AY205" i="15"/>
  <c r="AY206" i="15"/>
  <c r="AY207" i="15"/>
  <c r="AY208" i="15"/>
  <c r="AY209" i="15"/>
  <c r="AY210" i="15"/>
  <c r="AY211" i="15"/>
  <c r="AY212" i="15"/>
  <c r="AY213" i="15"/>
  <c r="AY214" i="15"/>
  <c r="AY215" i="15"/>
  <c r="AY216" i="15"/>
  <c r="AY217" i="15"/>
  <c r="AY218" i="15"/>
  <c r="AY219" i="15"/>
  <c r="AY220" i="15"/>
  <c r="AY221" i="15"/>
  <c r="AY222" i="15"/>
  <c r="AY223" i="15"/>
  <c r="AY224" i="15"/>
  <c r="AY225" i="15"/>
  <c r="AY226" i="15"/>
  <c r="AY227" i="15"/>
  <c r="AY228" i="15"/>
  <c r="AY229" i="15"/>
  <c r="AY230" i="15"/>
  <c r="AY231" i="15"/>
  <c r="AY232" i="15"/>
  <c r="AY233" i="15"/>
  <c r="AY234" i="15"/>
  <c r="AY235" i="15"/>
  <c r="AY236" i="15"/>
  <c r="AY237" i="15"/>
  <c r="AY238" i="15"/>
  <c r="AY239" i="15"/>
  <c r="AY240" i="15"/>
  <c r="AY241" i="15"/>
  <c r="AY242" i="15"/>
  <c r="AY243" i="15"/>
  <c r="AY244" i="15"/>
  <c r="AY245" i="15"/>
  <c r="AY246" i="15"/>
  <c r="AY247" i="15"/>
  <c r="AY248" i="15"/>
  <c r="AY249" i="15"/>
  <c r="AY250" i="15"/>
  <c r="AY251" i="15"/>
  <c r="AY252" i="15"/>
  <c r="AY253" i="15"/>
  <c r="AY254" i="15"/>
  <c r="AY255" i="15"/>
  <c r="AY256" i="15"/>
  <c r="AY257" i="15"/>
  <c r="AY258" i="15"/>
  <c r="AY259" i="15"/>
  <c r="AY260" i="15"/>
  <c r="AY261" i="15"/>
  <c r="AY262" i="15"/>
  <c r="AY263" i="15"/>
  <c r="AY264" i="15"/>
  <c r="AY265" i="15"/>
  <c r="AY266" i="15"/>
  <c r="AY267" i="15"/>
  <c r="AY268" i="15"/>
  <c r="AY269" i="15"/>
  <c r="AY270" i="15"/>
  <c r="AY271" i="15"/>
  <c r="AY272" i="15"/>
  <c r="AY273" i="15"/>
  <c r="AY274" i="15"/>
  <c r="AY275" i="15"/>
  <c r="AY276" i="15"/>
  <c r="AY277" i="15"/>
  <c r="AY278" i="15"/>
  <c r="AY279" i="15"/>
  <c r="AY280" i="15"/>
  <c r="AY281" i="15"/>
  <c r="AY282" i="15"/>
  <c r="AY283" i="15"/>
  <c r="AY284" i="15"/>
  <c r="AY285" i="15"/>
  <c r="AY286" i="15"/>
  <c r="AY287" i="15"/>
  <c r="AY288" i="15"/>
  <c r="AY289" i="15"/>
  <c r="AY290" i="15"/>
  <c r="AY291" i="15"/>
  <c r="AY292" i="15"/>
  <c r="AY293" i="15"/>
  <c r="AY294" i="15"/>
  <c r="AY295" i="15"/>
  <c r="AY296" i="15"/>
  <c r="AY297" i="15"/>
  <c r="AY298" i="15"/>
  <c r="AY299" i="15"/>
  <c r="AY300" i="15"/>
  <c r="AY301" i="15"/>
  <c r="AY302" i="15"/>
  <c r="AY303" i="15"/>
  <c r="AY304" i="15"/>
  <c r="AY305" i="15"/>
  <c r="AY306" i="15"/>
  <c r="AY307" i="15"/>
  <c r="AY308" i="15"/>
  <c r="AY309" i="15"/>
  <c r="AY310" i="15"/>
  <c r="AY311" i="15"/>
  <c r="AY312" i="15"/>
  <c r="AY313" i="15"/>
  <c r="AY314" i="15"/>
  <c r="AY315" i="15"/>
  <c r="AY316" i="15"/>
  <c r="AY317" i="15"/>
  <c r="AY318" i="15"/>
  <c r="AY319" i="15"/>
  <c r="AY320" i="15"/>
  <c r="AY321" i="15"/>
  <c r="AY322" i="15"/>
  <c r="AY323" i="15"/>
  <c r="AY324" i="15"/>
  <c r="AY325" i="15"/>
  <c r="AY326" i="15"/>
  <c r="AY327" i="15"/>
  <c r="AY328" i="15"/>
  <c r="AY329" i="15"/>
  <c r="AY330" i="15"/>
  <c r="AY331" i="15"/>
  <c r="AY332" i="15"/>
  <c r="AY333" i="15"/>
  <c r="AY334" i="15"/>
  <c r="AY335" i="15"/>
  <c r="AY336" i="15"/>
  <c r="AY337" i="15"/>
  <c r="AY338" i="15"/>
  <c r="AY339" i="15"/>
  <c r="AY340" i="15"/>
  <c r="AY341" i="15"/>
  <c r="AY342" i="15"/>
  <c r="AY343" i="15"/>
  <c r="AY344" i="15"/>
  <c r="AY345" i="15"/>
  <c r="AY346" i="15"/>
  <c r="AY347" i="15"/>
  <c r="AY348" i="15"/>
  <c r="AY349" i="15"/>
  <c r="AY350" i="15"/>
  <c r="AY351" i="15"/>
  <c r="AY352" i="15"/>
  <c r="AY353" i="15"/>
  <c r="AY354" i="15"/>
  <c r="AY355" i="15"/>
  <c r="AY356" i="15"/>
  <c r="AY357" i="15"/>
  <c r="AY358" i="15"/>
  <c r="AY359" i="15"/>
  <c r="AY360" i="15"/>
  <c r="AY361" i="15"/>
  <c r="AY362" i="15"/>
  <c r="AY363" i="15"/>
  <c r="AY364" i="15"/>
  <c r="AY365" i="15"/>
  <c r="AY366" i="15"/>
  <c r="AY367" i="15"/>
  <c r="AY368" i="15"/>
  <c r="AY369" i="15"/>
  <c r="AY370" i="15"/>
  <c r="AY371" i="15"/>
  <c r="AY372" i="15"/>
  <c r="AY373" i="15"/>
  <c r="AY374" i="15"/>
  <c r="AY375" i="15"/>
  <c r="AY376" i="15"/>
  <c r="AY377" i="15"/>
  <c r="AY378" i="15"/>
  <c r="AY379" i="15"/>
  <c r="AY380" i="15"/>
  <c r="AY381" i="15"/>
  <c r="AY382" i="15"/>
  <c r="AY383" i="15"/>
  <c r="AY384" i="15"/>
  <c r="AY385" i="15"/>
  <c r="AY386" i="15"/>
  <c r="AY387" i="15"/>
  <c r="AY388" i="15"/>
  <c r="AY389" i="15"/>
  <c r="AY390" i="15"/>
  <c r="AY391" i="15"/>
  <c r="AY392" i="15"/>
  <c r="AY393" i="15"/>
  <c r="AY394" i="15"/>
  <c r="AY395" i="15"/>
  <c r="AY396" i="15"/>
  <c r="AY397" i="15"/>
  <c r="AY398" i="15"/>
  <c r="AY399" i="15"/>
  <c r="AY400" i="15"/>
  <c r="AY401" i="15"/>
  <c r="AY402" i="15"/>
  <c r="AY403" i="15"/>
  <c r="AY404" i="15"/>
  <c r="AY405" i="15"/>
  <c r="AY406" i="15"/>
  <c r="AY407" i="15"/>
  <c r="AY408" i="15"/>
  <c r="AY409" i="15"/>
  <c r="AY410" i="15"/>
  <c r="AY411" i="15"/>
  <c r="AY412" i="15"/>
  <c r="AY413" i="15"/>
  <c r="AY414" i="15"/>
  <c r="AY415" i="15"/>
  <c r="AY416" i="15"/>
  <c r="AY417" i="15"/>
  <c r="AY418" i="15"/>
  <c r="AY419" i="15"/>
  <c r="AY420" i="15"/>
  <c r="AY421" i="15"/>
  <c r="AY422" i="15"/>
  <c r="AY423" i="15"/>
  <c r="AY424" i="15"/>
  <c r="AY425" i="15"/>
  <c r="AY426" i="15"/>
  <c r="AY427" i="15"/>
  <c r="AY428" i="15"/>
  <c r="AY429" i="15"/>
  <c r="AY430" i="15"/>
  <c r="AY431" i="15"/>
  <c r="AY432" i="15"/>
  <c r="AY433" i="15"/>
  <c r="AY434" i="15"/>
  <c r="AY435" i="15"/>
  <c r="AY436" i="15"/>
  <c r="AY437" i="15"/>
  <c r="AY438" i="15"/>
  <c r="AY439" i="15"/>
  <c r="AY440" i="15"/>
  <c r="AY441" i="15"/>
  <c r="AY442" i="15"/>
  <c r="AY443" i="15"/>
  <c r="AY444" i="15"/>
  <c r="AY445" i="15"/>
  <c r="AY446" i="15"/>
  <c r="AY447" i="15"/>
  <c r="AY448" i="15"/>
  <c r="AY449" i="15"/>
  <c r="AY450" i="15"/>
  <c r="AY451" i="15"/>
  <c r="AY452" i="15"/>
  <c r="AY453" i="15"/>
  <c r="AY454" i="15"/>
  <c r="AY455" i="15"/>
  <c r="AY456" i="15"/>
  <c r="AY457" i="15"/>
  <c r="AY458" i="15"/>
  <c r="AY459" i="15"/>
  <c r="AY460" i="15"/>
  <c r="AY461" i="15"/>
  <c r="AY462" i="15"/>
  <c r="AY463" i="15"/>
  <c r="AY464" i="15"/>
  <c r="AY465" i="15"/>
  <c r="AY466" i="15"/>
  <c r="AY467" i="15"/>
  <c r="AY468" i="15"/>
  <c r="AY469" i="15"/>
  <c r="AY470" i="15"/>
  <c r="AY471" i="15"/>
  <c r="AY472" i="15"/>
  <c r="AY473" i="15"/>
  <c r="AY474" i="15"/>
  <c r="AY475" i="15"/>
  <c r="AY476" i="15"/>
  <c r="AY477" i="15"/>
  <c r="AY478" i="15"/>
  <c r="AY479" i="15"/>
  <c r="AY480" i="15"/>
  <c r="AY481" i="15"/>
  <c r="AY482" i="15"/>
  <c r="AY483" i="15"/>
  <c r="AY484" i="15"/>
  <c r="AY485" i="15"/>
  <c r="AY486" i="15"/>
  <c r="AY487" i="15"/>
  <c r="AY488" i="15"/>
  <c r="AY489" i="15"/>
  <c r="AY490" i="15"/>
  <c r="AY491" i="15"/>
  <c r="AY492" i="15"/>
  <c r="AY493" i="15"/>
  <c r="AY494" i="15"/>
  <c r="AY495" i="15"/>
  <c r="AY496" i="15"/>
  <c r="AY497" i="15"/>
  <c r="AY498" i="15"/>
  <c r="AY499" i="15"/>
  <c r="AY500" i="15"/>
  <c r="AY501" i="15"/>
  <c r="AY502" i="15"/>
  <c r="AY503" i="15"/>
  <c r="AY504" i="15"/>
  <c r="AY505" i="15"/>
  <c r="AY506" i="15"/>
  <c r="AY507" i="15"/>
  <c r="AY508" i="15"/>
  <c r="AY509" i="15"/>
  <c r="AY510" i="15"/>
  <c r="AY511" i="15"/>
  <c r="AY512" i="15"/>
  <c r="AY513" i="15"/>
  <c r="AY514" i="15"/>
  <c r="AY515" i="15"/>
  <c r="AY516" i="15"/>
  <c r="AY517" i="15"/>
  <c r="AY518" i="15"/>
  <c r="AY519" i="15"/>
  <c r="AY520" i="15"/>
  <c r="AY521" i="15"/>
  <c r="AY522" i="15"/>
  <c r="AY523" i="15"/>
  <c r="AY524" i="15"/>
  <c r="AY525" i="15"/>
  <c r="AY526" i="15"/>
  <c r="AY527" i="15"/>
  <c r="AY528" i="15"/>
  <c r="AY529" i="15"/>
  <c r="AY530" i="15"/>
  <c r="AY531" i="15"/>
  <c r="AY532" i="15"/>
  <c r="AY533" i="15"/>
  <c r="AY534" i="15"/>
  <c r="AY535" i="15"/>
  <c r="AY536" i="15"/>
  <c r="AY537" i="15"/>
  <c r="AY538" i="15"/>
  <c r="AY539" i="15"/>
  <c r="AY540" i="15"/>
  <c r="AY541" i="15"/>
  <c r="AY542" i="15"/>
  <c r="AY543" i="15"/>
  <c r="AY544" i="15"/>
  <c r="AY545" i="15"/>
  <c r="AY546" i="15"/>
  <c r="AY547" i="15"/>
  <c r="AY548" i="15"/>
  <c r="AY549" i="15"/>
  <c r="AY550" i="15"/>
  <c r="AY551" i="15"/>
  <c r="AY552" i="15"/>
  <c r="AY553" i="15"/>
  <c r="AY558" i="15"/>
  <c r="AY559" i="15"/>
  <c r="AY560" i="15"/>
  <c r="AY561" i="15"/>
  <c r="AY562" i="15"/>
  <c r="AY563" i="15"/>
  <c r="AY564" i="15"/>
  <c r="AY565" i="15"/>
  <c r="AY566" i="15"/>
  <c r="AY567" i="15"/>
  <c r="AY568" i="15"/>
  <c r="AY569" i="15"/>
  <c r="AY570" i="15"/>
  <c r="AY571" i="15"/>
  <c r="AY572" i="15"/>
  <c r="AY573" i="15"/>
  <c r="AY574" i="15"/>
  <c r="AY575" i="15"/>
  <c r="AY576" i="15"/>
  <c r="AY577" i="15"/>
  <c r="AY578" i="15"/>
  <c r="AY579" i="15"/>
  <c r="AY580" i="15"/>
  <c r="AY581" i="15"/>
  <c r="AY582" i="15"/>
  <c r="AY583" i="15"/>
  <c r="AY584" i="15"/>
  <c r="AY585" i="15"/>
  <c r="AY586" i="15"/>
  <c r="AY587" i="15"/>
  <c r="AY588" i="15"/>
  <c r="AY589" i="15"/>
  <c r="AY590" i="15"/>
  <c r="AY591" i="15"/>
  <c r="AY592" i="15"/>
  <c r="AY593" i="15"/>
  <c r="AY594" i="15"/>
  <c r="AY595" i="15"/>
  <c r="AY596" i="15"/>
  <c r="AY597" i="15"/>
  <c r="AY598" i="15"/>
  <c r="AY599" i="15"/>
  <c r="AY600" i="15"/>
  <c r="AY601" i="15"/>
  <c r="AY602" i="15"/>
  <c r="AY603" i="15"/>
  <c r="AY604" i="15"/>
  <c r="AY605" i="15"/>
  <c r="AY606" i="15"/>
  <c r="AY607" i="15"/>
  <c r="AY608" i="15"/>
  <c r="AY609" i="15"/>
  <c r="AY610" i="15"/>
  <c r="AY611" i="15"/>
  <c r="AY612" i="15"/>
  <c r="AY613" i="15"/>
  <c r="AY614" i="15"/>
  <c r="AY615" i="15"/>
  <c r="AY616" i="15"/>
  <c r="AY617" i="15"/>
  <c r="AY618" i="15"/>
  <c r="AY619" i="15"/>
  <c r="AY620" i="15"/>
  <c r="AY621" i="15"/>
  <c r="AY622" i="15"/>
  <c r="AY623" i="15"/>
  <c r="AY624" i="15"/>
  <c r="AY625" i="15"/>
  <c r="AY626" i="15"/>
  <c r="AY627" i="15"/>
  <c r="AY628" i="15"/>
  <c r="AY629" i="15"/>
  <c r="AY630" i="15"/>
  <c r="AY631" i="15"/>
  <c r="AY632" i="15"/>
  <c r="AY633" i="15"/>
  <c r="AY634" i="15"/>
  <c r="AY635" i="15"/>
  <c r="AY636" i="15"/>
  <c r="AY637" i="15"/>
  <c r="AY638" i="15"/>
  <c r="AY639" i="15"/>
  <c r="AY640" i="15"/>
  <c r="AY641" i="15"/>
  <c r="AY642" i="15"/>
  <c r="AY643" i="15"/>
  <c r="AY644" i="15"/>
  <c r="AY645" i="15"/>
  <c r="AY646" i="15"/>
  <c r="AY647" i="15"/>
  <c r="AY648" i="15"/>
  <c r="AY649" i="15"/>
  <c r="AY650" i="15"/>
  <c r="AY651" i="15"/>
  <c r="AY652" i="15"/>
  <c r="AY653" i="15"/>
  <c r="AY7" i="15"/>
  <c r="AY8" i="15"/>
  <c r="AY9" i="15"/>
  <c r="AY10" i="15"/>
  <c r="AY11" i="15"/>
  <c r="AY12" i="15"/>
  <c r="AY13" i="15"/>
  <c r="AY6" i="15"/>
  <c r="M10" i="15"/>
  <c r="AZ10" i="15" s="1"/>
  <c r="M11" i="15"/>
  <c r="AZ11" i="15" s="1"/>
  <c r="M12" i="15"/>
  <c r="AZ12" i="15" s="1"/>
  <c r="M13" i="15"/>
  <c r="AZ13" i="15" s="1"/>
  <c r="BB13" i="15" s="1"/>
  <c r="M14" i="15"/>
  <c r="AZ14" i="15" s="1"/>
  <c r="BB14" i="15" s="1"/>
  <c r="M15" i="15"/>
  <c r="AZ15" i="15" s="1"/>
  <c r="BB15" i="15" s="1"/>
  <c r="M16" i="15"/>
  <c r="AZ16" i="15" s="1"/>
  <c r="BB16" i="15" s="1"/>
  <c r="M17" i="15"/>
  <c r="AZ17" i="15" s="1"/>
  <c r="BB17" i="15" s="1"/>
  <c r="M18" i="15"/>
  <c r="AZ18" i="15" s="1"/>
  <c r="BB18" i="15" s="1"/>
  <c r="M19" i="15"/>
  <c r="AZ19" i="15" s="1"/>
  <c r="BB19" i="15" s="1"/>
  <c r="M20" i="15"/>
  <c r="AZ20" i="15" s="1"/>
  <c r="BB20" i="15" s="1"/>
  <c r="M21" i="15"/>
  <c r="AZ21" i="15" s="1"/>
  <c r="BB21" i="15" s="1"/>
  <c r="M22" i="15"/>
  <c r="AZ22" i="15" s="1"/>
  <c r="BB22" i="15" s="1"/>
  <c r="M23" i="15"/>
  <c r="AZ23" i="15" s="1"/>
  <c r="BB23" i="15" s="1"/>
  <c r="M24" i="15"/>
  <c r="AZ24" i="15" s="1"/>
  <c r="BB24" i="15" s="1"/>
  <c r="M25" i="15"/>
  <c r="AZ25" i="15" s="1"/>
  <c r="BB25" i="15" s="1"/>
  <c r="M26" i="15"/>
  <c r="AZ26" i="15" s="1"/>
  <c r="BB26" i="15" s="1"/>
  <c r="M27" i="15"/>
  <c r="AZ27" i="15" s="1"/>
  <c r="BB27" i="15" s="1"/>
  <c r="M28" i="15"/>
  <c r="AZ28" i="15" s="1"/>
  <c r="BB28" i="15" s="1"/>
  <c r="M29" i="15"/>
  <c r="AZ29" i="15" s="1"/>
  <c r="BB29" i="15" s="1"/>
  <c r="M30" i="15"/>
  <c r="AZ30" i="15" s="1"/>
  <c r="BB30" i="15" s="1"/>
  <c r="M31" i="15"/>
  <c r="AZ31" i="15" s="1"/>
  <c r="BB31" i="15" s="1"/>
  <c r="M32" i="15"/>
  <c r="AZ32" i="15" s="1"/>
  <c r="BB32" i="15" s="1"/>
  <c r="M33" i="15"/>
  <c r="AZ33" i="15" s="1"/>
  <c r="BB33" i="15" s="1"/>
  <c r="M34" i="15"/>
  <c r="AZ34" i="15" s="1"/>
  <c r="BB34" i="15" s="1"/>
  <c r="M35" i="15"/>
  <c r="AZ35" i="15" s="1"/>
  <c r="BB35" i="15" s="1"/>
  <c r="M36" i="15"/>
  <c r="AZ36" i="15" s="1"/>
  <c r="BB36" i="15" s="1"/>
  <c r="M37" i="15"/>
  <c r="AZ37" i="15" s="1"/>
  <c r="BB37" i="15" s="1"/>
  <c r="M38" i="15"/>
  <c r="AZ38" i="15" s="1"/>
  <c r="BB38" i="15" s="1"/>
  <c r="M39" i="15"/>
  <c r="AZ39" i="15" s="1"/>
  <c r="BB39" i="15" s="1"/>
  <c r="M40" i="15"/>
  <c r="AZ40" i="15" s="1"/>
  <c r="BB40" i="15" s="1"/>
  <c r="M41" i="15"/>
  <c r="AZ41" i="15" s="1"/>
  <c r="BB41" i="15" s="1"/>
  <c r="M42" i="15"/>
  <c r="AZ42" i="15" s="1"/>
  <c r="BB42" i="15" s="1"/>
  <c r="M43" i="15"/>
  <c r="AZ43" i="15" s="1"/>
  <c r="BB43" i="15" s="1"/>
  <c r="M44" i="15"/>
  <c r="AZ44" i="15" s="1"/>
  <c r="BB44" i="15" s="1"/>
  <c r="M45" i="15"/>
  <c r="AZ45" i="15" s="1"/>
  <c r="BB45" i="15" s="1"/>
  <c r="M46" i="15"/>
  <c r="AZ46" i="15" s="1"/>
  <c r="BB46" i="15" s="1"/>
  <c r="M47" i="15"/>
  <c r="AZ47" i="15" s="1"/>
  <c r="BB47" i="15" s="1"/>
  <c r="M48" i="15"/>
  <c r="AZ48" i="15" s="1"/>
  <c r="BB48" i="15" s="1"/>
  <c r="M49" i="15"/>
  <c r="AZ49" i="15" s="1"/>
  <c r="BB49" i="15" s="1"/>
  <c r="M50" i="15"/>
  <c r="AZ50" i="15" s="1"/>
  <c r="BB50" i="15" s="1"/>
  <c r="M51" i="15"/>
  <c r="AZ51" i="15" s="1"/>
  <c r="BB51" i="15" s="1"/>
  <c r="M52" i="15"/>
  <c r="AZ52" i="15" s="1"/>
  <c r="BB52" i="15" s="1"/>
  <c r="M53" i="15"/>
  <c r="AZ53" i="15" s="1"/>
  <c r="BB53" i="15" s="1"/>
  <c r="M54" i="15"/>
  <c r="AZ54" i="15" s="1"/>
  <c r="BB54" i="15" s="1"/>
  <c r="M55" i="15"/>
  <c r="AZ55" i="15" s="1"/>
  <c r="BB55" i="15" s="1"/>
  <c r="M56" i="15"/>
  <c r="AZ56" i="15" s="1"/>
  <c r="BB56" i="15" s="1"/>
  <c r="M57" i="15"/>
  <c r="AZ57" i="15" s="1"/>
  <c r="BB57" i="15" s="1"/>
  <c r="M58" i="15"/>
  <c r="AZ58" i="15" s="1"/>
  <c r="BB58" i="15" s="1"/>
  <c r="M59" i="15"/>
  <c r="AZ59" i="15" s="1"/>
  <c r="BB59" i="15" s="1"/>
  <c r="M60" i="15"/>
  <c r="AZ60" i="15" s="1"/>
  <c r="BB60" i="15" s="1"/>
  <c r="M61" i="15"/>
  <c r="AZ61" i="15" s="1"/>
  <c r="BB61" i="15" s="1"/>
  <c r="M62" i="15"/>
  <c r="AZ62" i="15" s="1"/>
  <c r="BB62" i="15" s="1"/>
  <c r="M63" i="15"/>
  <c r="AZ63" i="15" s="1"/>
  <c r="BB63" i="15" s="1"/>
  <c r="M64" i="15"/>
  <c r="AZ64" i="15" s="1"/>
  <c r="BB64" i="15" s="1"/>
  <c r="M65" i="15"/>
  <c r="AZ65" i="15" s="1"/>
  <c r="BB65" i="15" s="1"/>
  <c r="M66" i="15"/>
  <c r="AZ66" i="15" s="1"/>
  <c r="BB66" i="15" s="1"/>
  <c r="M67" i="15"/>
  <c r="AZ67" i="15" s="1"/>
  <c r="BB67" i="15" s="1"/>
  <c r="M68" i="15"/>
  <c r="AZ68" i="15" s="1"/>
  <c r="BB68" i="15" s="1"/>
  <c r="M69" i="15"/>
  <c r="AZ69" i="15" s="1"/>
  <c r="BB69" i="15" s="1"/>
  <c r="M70" i="15"/>
  <c r="AZ70" i="15" s="1"/>
  <c r="BB70" i="15" s="1"/>
  <c r="M71" i="15"/>
  <c r="AZ71" i="15" s="1"/>
  <c r="BB71" i="15" s="1"/>
  <c r="M72" i="15"/>
  <c r="AZ72" i="15" s="1"/>
  <c r="BB72" i="15" s="1"/>
  <c r="M73" i="15"/>
  <c r="AZ73" i="15" s="1"/>
  <c r="BB73" i="15" s="1"/>
  <c r="M74" i="15"/>
  <c r="AZ74" i="15" s="1"/>
  <c r="BB74" i="15" s="1"/>
  <c r="M75" i="15"/>
  <c r="AZ75" i="15" s="1"/>
  <c r="BB75" i="15" s="1"/>
  <c r="M76" i="15"/>
  <c r="AZ76" i="15" s="1"/>
  <c r="BB76" i="15" s="1"/>
  <c r="M77" i="15"/>
  <c r="AZ77" i="15" s="1"/>
  <c r="BB77" i="15" s="1"/>
  <c r="M78" i="15"/>
  <c r="AZ78" i="15" s="1"/>
  <c r="BB78" i="15" s="1"/>
  <c r="M79" i="15"/>
  <c r="AZ79" i="15" s="1"/>
  <c r="BB79" i="15" s="1"/>
  <c r="M80" i="15"/>
  <c r="AZ80" i="15" s="1"/>
  <c r="BB80" i="15" s="1"/>
  <c r="M81" i="15"/>
  <c r="AZ81" i="15" s="1"/>
  <c r="BB81" i="15" s="1"/>
  <c r="M82" i="15"/>
  <c r="AZ82" i="15" s="1"/>
  <c r="BB82" i="15" s="1"/>
  <c r="M83" i="15"/>
  <c r="AZ83" i="15" s="1"/>
  <c r="BB83" i="15" s="1"/>
  <c r="M84" i="15"/>
  <c r="AZ84" i="15" s="1"/>
  <c r="BB84" i="15" s="1"/>
  <c r="M85" i="15"/>
  <c r="AZ85" i="15" s="1"/>
  <c r="BB85" i="15" s="1"/>
  <c r="M86" i="15"/>
  <c r="AZ86" i="15" s="1"/>
  <c r="BB86" i="15" s="1"/>
  <c r="M87" i="15"/>
  <c r="AZ87" i="15" s="1"/>
  <c r="BB87" i="15" s="1"/>
  <c r="M88" i="15"/>
  <c r="AZ88" i="15" s="1"/>
  <c r="BB88" i="15" s="1"/>
  <c r="M89" i="15"/>
  <c r="AZ89" i="15" s="1"/>
  <c r="BB89" i="15" s="1"/>
  <c r="M90" i="15"/>
  <c r="AZ90" i="15" s="1"/>
  <c r="BB90" i="15" s="1"/>
  <c r="M91" i="15"/>
  <c r="AZ91" i="15" s="1"/>
  <c r="BB91" i="15" s="1"/>
  <c r="M92" i="15"/>
  <c r="AZ92" i="15" s="1"/>
  <c r="BB92" i="15" s="1"/>
  <c r="M93" i="15"/>
  <c r="AZ93" i="15" s="1"/>
  <c r="BB93" i="15" s="1"/>
  <c r="M94" i="15"/>
  <c r="AZ94" i="15" s="1"/>
  <c r="BB94" i="15" s="1"/>
  <c r="M95" i="15"/>
  <c r="AZ95" i="15" s="1"/>
  <c r="BB95" i="15" s="1"/>
  <c r="M96" i="15"/>
  <c r="AZ96" i="15" s="1"/>
  <c r="BB96" i="15" s="1"/>
  <c r="M97" i="15"/>
  <c r="AZ97" i="15" s="1"/>
  <c r="BB97" i="15" s="1"/>
  <c r="M98" i="15"/>
  <c r="AZ98" i="15" s="1"/>
  <c r="BB98" i="15" s="1"/>
  <c r="M99" i="15"/>
  <c r="AZ99" i="15" s="1"/>
  <c r="BB99" i="15" s="1"/>
  <c r="M100" i="15"/>
  <c r="AZ100" i="15" s="1"/>
  <c r="BB100" i="15" s="1"/>
  <c r="M101" i="15"/>
  <c r="AZ101" i="15" s="1"/>
  <c r="BB101" i="15" s="1"/>
  <c r="M102" i="15"/>
  <c r="AZ102" i="15" s="1"/>
  <c r="BB102" i="15" s="1"/>
  <c r="M103" i="15"/>
  <c r="AZ103" i="15" s="1"/>
  <c r="BB103" i="15" s="1"/>
  <c r="M104" i="15"/>
  <c r="AZ104" i="15" s="1"/>
  <c r="BB104" i="15" s="1"/>
  <c r="M105" i="15"/>
  <c r="AZ105" i="15" s="1"/>
  <c r="BB105" i="15" s="1"/>
  <c r="M106" i="15"/>
  <c r="AZ106" i="15" s="1"/>
  <c r="BB106" i="15" s="1"/>
  <c r="M107" i="15"/>
  <c r="AZ107" i="15" s="1"/>
  <c r="BB107" i="15" s="1"/>
  <c r="M108" i="15"/>
  <c r="AZ108" i="15" s="1"/>
  <c r="BB108" i="15" s="1"/>
  <c r="M109" i="15"/>
  <c r="AZ109" i="15" s="1"/>
  <c r="BB109" i="15" s="1"/>
  <c r="M110" i="15"/>
  <c r="AZ110" i="15" s="1"/>
  <c r="BB110" i="15" s="1"/>
  <c r="M111" i="15"/>
  <c r="AZ111" i="15" s="1"/>
  <c r="BB111" i="15" s="1"/>
  <c r="M112" i="15"/>
  <c r="AZ112" i="15" s="1"/>
  <c r="BB112" i="15" s="1"/>
  <c r="M113" i="15"/>
  <c r="AZ113" i="15" s="1"/>
  <c r="BB113" i="15" s="1"/>
  <c r="M114" i="15"/>
  <c r="AZ114" i="15" s="1"/>
  <c r="BB114" i="15" s="1"/>
  <c r="M115" i="15"/>
  <c r="AZ115" i="15" s="1"/>
  <c r="BB115" i="15" s="1"/>
  <c r="M116" i="15"/>
  <c r="AZ116" i="15" s="1"/>
  <c r="BB116" i="15" s="1"/>
  <c r="M117" i="15"/>
  <c r="AZ117" i="15" s="1"/>
  <c r="BB117" i="15" s="1"/>
  <c r="M118" i="15"/>
  <c r="AZ118" i="15" s="1"/>
  <c r="BB118" i="15" s="1"/>
  <c r="M119" i="15"/>
  <c r="AZ119" i="15" s="1"/>
  <c r="BB119" i="15" s="1"/>
  <c r="M120" i="15"/>
  <c r="AZ120" i="15" s="1"/>
  <c r="BB120" i="15" s="1"/>
  <c r="M121" i="15"/>
  <c r="AZ121" i="15" s="1"/>
  <c r="BB121" i="15" s="1"/>
  <c r="M122" i="15"/>
  <c r="AZ122" i="15" s="1"/>
  <c r="BB122" i="15" s="1"/>
  <c r="M123" i="15"/>
  <c r="AZ123" i="15" s="1"/>
  <c r="BB123" i="15" s="1"/>
  <c r="M124" i="15"/>
  <c r="AZ124" i="15" s="1"/>
  <c r="BB124" i="15" s="1"/>
  <c r="M125" i="15"/>
  <c r="AZ125" i="15" s="1"/>
  <c r="BB125" i="15" s="1"/>
  <c r="M126" i="15"/>
  <c r="AZ126" i="15" s="1"/>
  <c r="BB126" i="15" s="1"/>
  <c r="M127" i="15"/>
  <c r="AZ127" i="15" s="1"/>
  <c r="BB127" i="15" s="1"/>
  <c r="M128" i="15"/>
  <c r="AZ128" i="15" s="1"/>
  <c r="BB128" i="15" s="1"/>
  <c r="M129" i="15"/>
  <c r="AZ129" i="15" s="1"/>
  <c r="BB129" i="15" s="1"/>
  <c r="M130" i="15"/>
  <c r="AZ130" i="15" s="1"/>
  <c r="BB130" i="15" s="1"/>
  <c r="M131" i="15"/>
  <c r="AZ131" i="15" s="1"/>
  <c r="BB131" i="15" s="1"/>
  <c r="M132" i="15"/>
  <c r="AZ132" i="15" s="1"/>
  <c r="BB132" i="15" s="1"/>
  <c r="M133" i="15"/>
  <c r="AZ133" i="15" s="1"/>
  <c r="BB133" i="15" s="1"/>
  <c r="M134" i="15"/>
  <c r="AZ134" i="15" s="1"/>
  <c r="BB134" i="15" s="1"/>
  <c r="M135" i="15"/>
  <c r="AZ135" i="15" s="1"/>
  <c r="BB135" i="15" s="1"/>
  <c r="M136" i="15"/>
  <c r="AZ136" i="15" s="1"/>
  <c r="BB136" i="15" s="1"/>
  <c r="M137" i="15"/>
  <c r="AZ137" i="15" s="1"/>
  <c r="BB137" i="15" s="1"/>
  <c r="M138" i="15"/>
  <c r="AZ138" i="15" s="1"/>
  <c r="BB138" i="15" s="1"/>
  <c r="M139" i="15"/>
  <c r="AZ139" i="15" s="1"/>
  <c r="BB139" i="15" s="1"/>
  <c r="M140" i="15"/>
  <c r="AZ140" i="15" s="1"/>
  <c r="BB140" i="15" s="1"/>
  <c r="M141" i="15"/>
  <c r="AZ141" i="15" s="1"/>
  <c r="BB141" i="15" s="1"/>
  <c r="M142" i="15"/>
  <c r="AZ142" i="15" s="1"/>
  <c r="BB142" i="15" s="1"/>
  <c r="M143" i="15"/>
  <c r="AZ143" i="15" s="1"/>
  <c r="BB143" i="15" s="1"/>
  <c r="M144" i="15"/>
  <c r="AZ144" i="15" s="1"/>
  <c r="BB144" i="15" s="1"/>
  <c r="M145" i="15"/>
  <c r="AZ145" i="15" s="1"/>
  <c r="BB145" i="15" s="1"/>
  <c r="M146" i="15"/>
  <c r="AZ146" i="15" s="1"/>
  <c r="BB146" i="15" s="1"/>
  <c r="M147" i="15"/>
  <c r="AZ147" i="15" s="1"/>
  <c r="BB147" i="15" s="1"/>
  <c r="M148" i="15"/>
  <c r="AZ148" i="15" s="1"/>
  <c r="BB148" i="15" s="1"/>
  <c r="M149" i="15"/>
  <c r="AZ149" i="15" s="1"/>
  <c r="BB149" i="15" s="1"/>
  <c r="M150" i="15"/>
  <c r="AZ150" i="15" s="1"/>
  <c r="BB150" i="15" s="1"/>
  <c r="M151" i="15"/>
  <c r="AZ151" i="15" s="1"/>
  <c r="BB151" i="15" s="1"/>
  <c r="M152" i="15"/>
  <c r="AZ152" i="15" s="1"/>
  <c r="BB152" i="15" s="1"/>
  <c r="M153" i="15"/>
  <c r="AZ153" i="15" s="1"/>
  <c r="BB153" i="15" s="1"/>
  <c r="M154" i="15"/>
  <c r="AZ154" i="15" s="1"/>
  <c r="BB154" i="15" s="1"/>
  <c r="M155" i="15"/>
  <c r="AZ155" i="15" s="1"/>
  <c r="BB155" i="15" s="1"/>
  <c r="M156" i="15"/>
  <c r="AZ156" i="15" s="1"/>
  <c r="BB156" i="15" s="1"/>
  <c r="M157" i="15"/>
  <c r="AZ157" i="15" s="1"/>
  <c r="BB157" i="15" s="1"/>
  <c r="M158" i="15"/>
  <c r="AZ158" i="15" s="1"/>
  <c r="BB158" i="15" s="1"/>
  <c r="M159" i="15"/>
  <c r="AZ159" i="15" s="1"/>
  <c r="BB159" i="15" s="1"/>
  <c r="M160" i="15"/>
  <c r="AZ160" i="15" s="1"/>
  <c r="BB160" i="15" s="1"/>
  <c r="M161" i="15"/>
  <c r="AZ161" i="15" s="1"/>
  <c r="BB161" i="15" s="1"/>
  <c r="M162" i="15"/>
  <c r="AZ162" i="15" s="1"/>
  <c r="BB162" i="15" s="1"/>
  <c r="M163" i="15"/>
  <c r="AZ163" i="15" s="1"/>
  <c r="BB163" i="15" s="1"/>
  <c r="M164" i="15"/>
  <c r="AZ164" i="15" s="1"/>
  <c r="BB164" i="15" s="1"/>
  <c r="M165" i="15"/>
  <c r="AZ165" i="15" s="1"/>
  <c r="BB165" i="15" s="1"/>
  <c r="M166" i="15"/>
  <c r="AZ166" i="15" s="1"/>
  <c r="BB166" i="15" s="1"/>
  <c r="M167" i="15"/>
  <c r="AZ167" i="15" s="1"/>
  <c r="BB167" i="15" s="1"/>
  <c r="M168" i="15"/>
  <c r="AZ168" i="15" s="1"/>
  <c r="BB168" i="15" s="1"/>
  <c r="M169" i="15"/>
  <c r="AZ169" i="15" s="1"/>
  <c r="BB169" i="15" s="1"/>
  <c r="M170" i="15"/>
  <c r="AZ170" i="15" s="1"/>
  <c r="BB170" i="15" s="1"/>
  <c r="M171" i="15"/>
  <c r="AZ171" i="15" s="1"/>
  <c r="BB171" i="15" s="1"/>
  <c r="M172" i="15"/>
  <c r="AZ172" i="15" s="1"/>
  <c r="BB172" i="15" s="1"/>
  <c r="M173" i="15"/>
  <c r="AZ173" i="15" s="1"/>
  <c r="BB173" i="15" s="1"/>
  <c r="M174" i="15"/>
  <c r="AZ174" i="15" s="1"/>
  <c r="BB174" i="15" s="1"/>
  <c r="M175" i="15"/>
  <c r="AZ175" i="15" s="1"/>
  <c r="BB175" i="15" s="1"/>
  <c r="M176" i="15"/>
  <c r="AZ176" i="15" s="1"/>
  <c r="BB176" i="15" s="1"/>
  <c r="M177" i="15"/>
  <c r="AZ177" i="15" s="1"/>
  <c r="BB177" i="15" s="1"/>
  <c r="M178" i="15"/>
  <c r="AZ178" i="15" s="1"/>
  <c r="BB178" i="15" s="1"/>
  <c r="M179" i="15"/>
  <c r="AZ179" i="15" s="1"/>
  <c r="BB179" i="15" s="1"/>
  <c r="M180" i="15"/>
  <c r="AZ180" i="15" s="1"/>
  <c r="BB180" i="15" s="1"/>
  <c r="M181" i="15"/>
  <c r="AZ181" i="15" s="1"/>
  <c r="BB181" i="15" s="1"/>
  <c r="M182" i="15"/>
  <c r="AZ182" i="15" s="1"/>
  <c r="BB182" i="15" s="1"/>
  <c r="M183" i="15"/>
  <c r="AZ183" i="15" s="1"/>
  <c r="BB183" i="15" s="1"/>
  <c r="M184" i="15"/>
  <c r="AZ184" i="15" s="1"/>
  <c r="BB184" i="15" s="1"/>
  <c r="M185" i="15"/>
  <c r="AZ185" i="15" s="1"/>
  <c r="BB185" i="15" s="1"/>
  <c r="M186" i="15"/>
  <c r="AZ186" i="15" s="1"/>
  <c r="BB186" i="15" s="1"/>
  <c r="M187" i="15"/>
  <c r="AZ187" i="15" s="1"/>
  <c r="BB187" i="15" s="1"/>
  <c r="M188" i="15"/>
  <c r="AZ188" i="15" s="1"/>
  <c r="BB188" i="15" s="1"/>
  <c r="M189" i="15"/>
  <c r="AZ189" i="15" s="1"/>
  <c r="BB189" i="15" s="1"/>
  <c r="M190" i="15"/>
  <c r="AZ190" i="15" s="1"/>
  <c r="BB190" i="15" s="1"/>
  <c r="M191" i="15"/>
  <c r="AZ191" i="15" s="1"/>
  <c r="BB191" i="15" s="1"/>
  <c r="M192" i="15"/>
  <c r="AZ192" i="15" s="1"/>
  <c r="BB192" i="15" s="1"/>
  <c r="M193" i="15"/>
  <c r="AZ193" i="15" s="1"/>
  <c r="BB193" i="15" s="1"/>
  <c r="M194" i="15"/>
  <c r="AZ194" i="15" s="1"/>
  <c r="BB194" i="15" s="1"/>
  <c r="M195" i="15"/>
  <c r="AZ195" i="15" s="1"/>
  <c r="BB195" i="15" s="1"/>
  <c r="M196" i="15"/>
  <c r="AZ196" i="15" s="1"/>
  <c r="BB196" i="15" s="1"/>
  <c r="M197" i="15"/>
  <c r="AZ197" i="15" s="1"/>
  <c r="BB197" i="15" s="1"/>
  <c r="M198" i="15"/>
  <c r="AZ198" i="15" s="1"/>
  <c r="BB198" i="15" s="1"/>
  <c r="M199" i="15"/>
  <c r="AZ199" i="15" s="1"/>
  <c r="BB199" i="15" s="1"/>
  <c r="M200" i="15"/>
  <c r="AZ200" i="15" s="1"/>
  <c r="BB200" i="15" s="1"/>
  <c r="M201" i="15"/>
  <c r="AZ201" i="15" s="1"/>
  <c r="BB201" i="15" s="1"/>
  <c r="M202" i="15"/>
  <c r="AZ202" i="15" s="1"/>
  <c r="BB202" i="15" s="1"/>
  <c r="M203" i="15"/>
  <c r="AZ203" i="15" s="1"/>
  <c r="BB203" i="15" s="1"/>
  <c r="M204" i="15"/>
  <c r="AZ204" i="15" s="1"/>
  <c r="BB204" i="15" s="1"/>
  <c r="M205" i="15"/>
  <c r="AZ205" i="15" s="1"/>
  <c r="BB205" i="15" s="1"/>
  <c r="M206" i="15"/>
  <c r="AZ206" i="15" s="1"/>
  <c r="BB206" i="15" s="1"/>
  <c r="M207" i="15"/>
  <c r="AZ207" i="15" s="1"/>
  <c r="BB207" i="15" s="1"/>
  <c r="M208" i="15"/>
  <c r="AZ208" i="15" s="1"/>
  <c r="BB208" i="15" s="1"/>
  <c r="M209" i="15"/>
  <c r="AZ209" i="15" s="1"/>
  <c r="BB209" i="15" s="1"/>
  <c r="M210" i="15"/>
  <c r="AZ210" i="15" s="1"/>
  <c r="BB210" i="15" s="1"/>
  <c r="M211" i="15"/>
  <c r="AZ211" i="15" s="1"/>
  <c r="BB211" i="15" s="1"/>
  <c r="M212" i="15"/>
  <c r="AZ212" i="15" s="1"/>
  <c r="BB212" i="15" s="1"/>
  <c r="M213" i="15"/>
  <c r="AZ213" i="15" s="1"/>
  <c r="BB213" i="15" s="1"/>
  <c r="M214" i="15"/>
  <c r="AZ214" i="15" s="1"/>
  <c r="BB214" i="15" s="1"/>
  <c r="M215" i="15"/>
  <c r="AZ215" i="15" s="1"/>
  <c r="BB215" i="15" s="1"/>
  <c r="M216" i="15"/>
  <c r="AZ216" i="15" s="1"/>
  <c r="BB216" i="15" s="1"/>
  <c r="M217" i="15"/>
  <c r="AZ217" i="15" s="1"/>
  <c r="BB217" i="15" s="1"/>
  <c r="M218" i="15"/>
  <c r="AZ218" i="15" s="1"/>
  <c r="BB218" i="15" s="1"/>
  <c r="M219" i="15"/>
  <c r="AZ219" i="15" s="1"/>
  <c r="BB219" i="15" s="1"/>
  <c r="M220" i="15"/>
  <c r="AZ220" i="15" s="1"/>
  <c r="BB220" i="15" s="1"/>
  <c r="M221" i="15"/>
  <c r="AZ221" i="15" s="1"/>
  <c r="BB221" i="15" s="1"/>
  <c r="M222" i="15"/>
  <c r="AZ222" i="15" s="1"/>
  <c r="BB222" i="15" s="1"/>
  <c r="M223" i="15"/>
  <c r="AZ223" i="15" s="1"/>
  <c r="BB223" i="15" s="1"/>
  <c r="M224" i="15"/>
  <c r="AZ224" i="15" s="1"/>
  <c r="BB224" i="15" s="1"/>
  <c r="M225" i="15"/>
  <c r="AZ225" i="15" s="1"/>
  <c r="BB225" i="15" s="1"/>
  <c r="M226" i="15"/>
  <c r="AZ226" i="15" s="1"/>
  <c r="BB226" i="15" s="1"/>
  <c r="M227" i="15"/>
  <c r="AZ227" i="15" s="1"/>
  <c r="BB227" i="15" s="1"/>
  <c r="M228" i="15"/>
  <c r="AZ228" i="15" s="1"/>
  <c r="BB228" i="15" s="1"/>
  <c r="M229" i="15"/>
  <c r="AZ229" i="15" s="1"/>
  <c r="BB229" i="15" s="1"/>
  <c r="M230" i="15"/>
  <c r="AZ230" i="15" s="1"/>
  <c r="BB230" i="15" s="1"/>
  <c r="M231" i="15"/>
  <c r="AZ231" i="15" s="1"/>
  <c r="BB231" i="15" s="1"/>
  <c r="M232" i="15"/>
  <c r="AZ232" i="15" s="1"/>
  <c r="BB232" i="15" s="1"/>
  <c r="M233" i="15"/>
  <c r="AZ233" i="15" s="1"/>
  <c r="BB233" i="15" s="1"/>
  <c r="M234" i="15"/>
  <c r="AZ234" i="15" s="1"/>
  <c r="BB234" i="15" s="1"/>
  <c r="M235" i="15"/>
  <c r="AZ235" i="15" s="1"/>
  <c r="BB235" i="15" s="1"/>
  <c r="M236" i="15"/>
  <c r="AZ236" i="15" s="1"/>
  <c r="BB236" i="15" s="1"/>
  <c r="M237" i="15"/>
  <c r="AZ237" i="15" s="1"/>
  <c r="BB237" i="15" s="1"/>
  <c r="M238" i="15"/>
  <c r="AZ238" i="15" s="1"/>
  <c r="BB238" i="15" s="1"/>
  <c r="M239" i="15"/>
  <c r="AZ239" i="15" s="1"/>
  <c r="BB239" i="15" s="1"/>
  <c r="M240" i="15"/>
  <c r="AZ240" i="15" s="1"/>
  <c r="BB240" i="15" s="1"/>
  <c r="M241" i="15"/>
  <c r="AZ241" i="15" s="1"/>
  <c r="BB241" i="15" s="1"/>
  <c r="M242" i="15"/>
  <c r="AZ242" i="15" s="1"/>
  <c r="BB242" i="15" s="1"/>
  <c r="M243" i="15"/>
  <c r="AZ243" i="15" s="1"/>
  <c r="BB243" i="15" s="1"/>
  <c r="M244" i="15"/>
  <c r="AZ244" i="15" s="1"/>
  <c r="BB244" i="15" s="1"/>
  <c r="M245" i="15"/>
  <c r="AZ245" i="15" s="1"/>
  <c r="BB245" i="15" s="1"/>
  <c r="M246" i="15"/>
  <c r="AZ246" i="15" s="1"/>
  <c r="BB246" i="15" s="1"/>
  <c r="M247" i="15"/>
  <c r="AZ247" i="15" s="1"/>
  <c r="BB247" i="15" s="1"/>
  <c r="M248" i="15"/>
  <c r="AZ248" i="15" s="1"/>
  <c r="BB248" i="15" s="1"/>
  <c r="M249" i="15"/>
  <c r="AZ249" i="15" s="1"/>
  <c r="BB249" i="15" s="1"/>
  <c r="M250" i="15"/>
  <c r="AZ250" i="15" s="1"/>
  <c r="BB250" i="15" s="1"/>
  <c r="M251" i="15"/>
  <c r="AZ251" i="15" s="1"/>
  <c r="BB251" i="15" s="1"/>
  <c r="M252" i="15"/>
  <c r="AZ252" i="15" s="1"/>
  <c r="BB252" i="15" s="1"/>
  <c r="M253" i="15"/>
  <c r="AZ253" i="15" s="1"/>
  <c r="BB253" i="15" s="1"/>
  <c r="M254" i="15"/>
  <c r="AZ254" i="15" s="1"/>
  <c r="BB254" i="15" s="1"/>
  <c r="M255" i="15"/>
  <c r="AZ255" i="15" s="1"/>
  <c r="BB255" i="15" s="1"/>
  <c r="M256" i="15"/>
  <c r="AZ256" i="15" s="1"/>
  <c r="BB256" i="15" s="1"/>
  <c r="M257" i="15"/>
  <c r="AZ257" i="15" s="1"/>
  <c r="BB257" i="15" s="1"/>
  <c r="M258" i="15"/>
  <c r="AZ258" i="15" s="1"/>
  <c r="BB258" i="15" s="1"/>
  <c r="M259" i="15"/>
  <c r="AZ259" i="15" s="1"/>
  <c r="BB259" i="15" s="1"/>
  <c r="M260" i="15"/>
  <c r="AZ260" i="15" s="1"/>
  <c r="BB260" i="15" s="1"/>
  <c r="M261" i="15"/>
  <c r="AZ261" i="15" s="1"/>
  <c r="BB261" i="15" s="1"/>
  <c r="M262" i="15"/>
  <c r="AZ262" i="15" s="1"/>
  <c r="BB262" i="15" s="1"/>
  <c r="M263" i="15"/>
  <c r="AZ263" i="15" s="1"/>
  <c r="BB263" i="15" s="1"/>
  <c r="M264" i="15"/>
  <c r="AZ264" i="15" s="1"/>
  <c r="BB264" i="15" s="1"/>
  <c r="M265" i="15"/>
  <c r="AZ265" i="15" s="1"/>
  <c r="BB265" i="15" s="1"/>
  <c r="M266" i="15"/>
  <c r="AZ266" i="15" s="1"/>
  <c r="BB266" i="15" s="1"/>
  <c r="M267" i="15"/>
  <c r="AZ267" i="15" s="1"/>
  <c r="BB267" i="15" s="1"/>
  <c r="M268" i="15"/>
  <c r="AZ268" i="15" s="1"/>
  <c r="BB268" i="15" s="1"/>
  <c r="M269" i="15"/>
  <c r="AZ269" i="15" s="1"/>
  <c r="BB269" i="15" s="1"/>
  <c r="M270" i="15"/>
  <c r="AZ270" i="15" s="1"/>
  <c r="BB270" i="15" s="1"/>
  <c r="M271" i="15"/>
  <c r="AZ271" i="15" s="1"/>
  <c r="BB271" i="15" s="1"/>
  <c r="M272" i="15"/>
  <c r="AZ272" i="15" s="1"/>
  <c r="BB272" i="15" s="1"/>
  <c r="M273" i="15"/>
  <c r="AZ273" i="15" s="1"/>
  <c r="BB273" i="15" s="1"/>
  <c r="M274" i="15"/>
  <c r="AZ274" i="15" s="1"/>
  <c r="BB274" i="15" s="1"/>
  <c r="M275" i="15"/>
  <c r="AZ275" i="15" s="1"/>
  <c r="BB275" i="15" s="1"/>
  <c r="M276" i="15"/>
  <c r="AZ276" i="15" s="1"/>
  <c r="BB276" i="15" s="1"/>
  <c r="M277" i="15"/>
  <c r="AZ277" i="15" s="1"/>
  <c r="BB277" i="15" s="1"/>
  <c r="M278" i="15"/>
  <c r="AZ278" i="15" s="1"/>
  <c r="BB278" i="15" s="1"/>
  <c r="M279" i="15"/>
  <c r="AZ279" i="15" s="1"/>
  <c r="BB279" i="15" s="1"/>
  <c r="M280" i="15"/>
  <c r="AZ280" i="15" s="1"/>
  <c r="BB280" i="15" s="1"/>
  <c r="M281" i="15"/>
  <c r="AZ281" i="15" s="1"/>
  <c r="BB281" i="15" s="1"/>
  <c r="M282" i="15"/>
  <c r="AZ282" i="15" s="1"/>
  <c r="BB282" i="15" s="1"/>
  <c r="M283" i="15"/>
  <c r="AZ283" i="15" s="1"/>
  <c r="BB283" i="15" s="1"/>
  <c r="M284" i="15"/>
  <c r="AZ284" i="15" s="1"/>
  <c r="BB284" i="15" s="1"/>
  <c r="M285" i="15"/>
  <c r="AZ285" i="15" s="1"/>
  <c r="BB285" i="15" s="1"/>
  <c r="M286" i="15"/>
  <c r="AZ286" i="15" s="1"/>
  <c r="BB286" i="15" s="1"/>
  <c r="M287" i="15"/>
  <c r="AZ287" i="15" s="1"/>
  <c r="BB287" i="15" s="1"/>
  <c r="M288" i="15"/>
  <c r="AZ288" i="15" s="1"/>
  <c r="BB288" i="15" s="1"/>
  <c r="M289" i="15"/>
  <c r="AZ289" i="15" s="1"/>
  <c r="BB289" i="15" s="1"/>
  <c r="M290" i="15"/>
  <c r="AZ290" i="15" s="1"/>
  <c r="BB290" i="15" s="1"/>
  <c r="M291" i="15"/>
  <c r="AZ291" i="15" s="1"/>
  <c r="BB291" i="15" s="1"/>
  <c r="M292" i="15"/>
  <c r="AZ292" i="15" s="1"/>
  <c r="BB292" i="15" s="1"/>
  <c r="M293" i="15"/>
  <c r="AZ293" i="15" s="1"/>
  <c r="BB293" i="15" s="1"/>
  <c r="M294" i="15"/>
  <c r="AZ294" i="15" s="1"/>
  <c r="BB294" i="15" s="1"/>
  <c r="M295" i="15"/>
  <c r="AZ295" i="15" s="1"/>
  <c r="BB295" i="15" s="1"/>
  <c r="M296" i="15"/>
  <c r="AZ296" i="15" s="1"/>
  <c r="BB296" i="15" s="1"/>
  <c r="M297" i="15"/>
  <c r="AZ297" i="15" s="1"/>
  <c r="BB297" i="15" s="1"/>
  <c r="M298" i="15"/>
  <c r="AZ298" i="15" s="1"/>
  <c r="BB298" i="15" s="1"/>
  <c r="M299" i="15"/>
  <c r="AZ299" i="15" s="1"/>
  <c r="BB299" i="15" s="1"/>
  <c r="M300" i="15"/>
  <c r="AZ300" i="15" s="1"/>
  <c r="BB300" i="15" s="1"/>
  <c r="M301" i="15"/>
  <c r="AZ301" i="15" s="1"/>
  <c r="BB301" i="15" s="1"/>
  <c r="M302" i="15"/>
  <c r="AZ302" i="15" s="1"/>
  <c r="BB302" i="15" s="1"/>
  <c r="M303" i="15"/>
  <c r="AZ303" i="15" s="1"/>
  <c r="BB303" i="15" s="1"/>
  <c r="M304" i="15"/>
  <c r="AZ304" i="15" s="1"/>
  <c r="BB304" i="15" s="1"/>
  <c r="M305" i="15"/>
  <c r="AZ305" i="15" s="1"/>
  <c r="BB305" i="15" s="1"/>
  <c r="M306" i="15"/>
  <c r="AZ306" i="15" s="1"/>
  <c r="BB306" i="15" s="1"/>
  <c r="M307" i="15"/>
  <c r="AZ307" i="15" s="1"/>
  <c r="BB307" i="15" s="1"/>
  <c r="M308" i="15"/>
  <c r="AZ308" i="15" s="1"/>
  <c r="BB308" i="15" s="1"/>
  <c r="M309" i="15"/>
  <c r="AZ309" i="15" s="1"/>
  <c r="BB309" i="15" s="1"/>
  <c r="M310" i="15"/>
  <c r="AZ310" i="15" s="1"/>
  <c r="BB310" i="15" s="1"/>
  <c r="M311" i="15"/>
  <c r="AZ311" i="15" s="1"/>
  <c r="BB311" i="15" s="1"/>
  <c r="M312" i="15"/>
  <c r="AZ312" i="15" s="1"/>
  <c r="BB312" i="15" s="1"/>
  <c r="M313" i="15"/>
  <c r="AZ313" i="15" s="1"/>
  <c r="BB313" i="15" s="1"/>
  <c r="M314" i="15"/>
  <c r="AZ314" i="15" s="1"/>
  <c r="BB314" i="15" s="1"/>
  <c r="M315" i="15"/>
  <c r="AZ315" i="15" s="1"/>
  <c r="BB315" i="15" s="1"/>
  <c r="M316" i="15"/>
  <c r="AZ316" i="15" s="1"/>
  <c r="BB316" i="15" s="1"/>
  <c r="M317" i="15"/>
  <c r="AZ317" i="15" s="1"/>
  <c r="BB317" i="15" s="1"/>
  <c r="M318" i="15"/>
  <c r="AZ318" i="15" s="1"/>
  <c r="BB318" i="15" s="1"/>
  <c r="M319" i="15"/>
  <c r="AZ319" i="15" s="1"/>
  <c r="BB319" i="15" s="1"/>
  <c r="M320" i="15"/>
  <c r="AZ320" i="15" s="1"/>
  <c r="BB320" i="15" s="1"/>
  <c r="M321" i="15"/>
  <c r="AZ321" i="15" s="1"/>
  <c r="BB321" i="15" s="1"/>
  <c r="M322" i="15"/>
  <c r="AZ322" i="15" s="1"/>
  <c r="BB322" i="15" s="1"/>
  <c r="M323" i="15"/>
  <c r="AZ323" i="15" s="1"/>
  <c r="BB323" i="15" s="1"/>
  <c r="M324" i="15"/>
  <c r="AZ324" i="15" s="1"/>
  <c r="BB324" i="15" s="1"/>
  <c r="M325" i="15"/>
  <c r="AZ325" i="15" s="1"/>
  <c r="BB325" i="15" s="1"/>
  <c r="M326" i="15"/>
  <c r="AZ326" i="15" s="1"/>
  <c r="BB326" i="15" s="1"/>
  <c r="M327" i="15"/>
  <c r="AZ327" i="15" s="1"/>
  <c r="BB327" i="15" s="1"/>
  <c r="M328" i="15"/>
  <c r="AZ328" i="15" s="1"/>
  <c r="BB328" i="15" s="1"/>
  <c r="M329" i="15"/>
  <c r="AZ329" i="15" s="1"/>
  <c r="BB329" i="15" s="1"/>
  <c r="M330" i="15"/>
  <c r="AZ330" i="15" s="1"/>
  <c r="BB330" i="15" s="1"/>
  <c r="M331" i="15"/>
  <c r="AZ331" i="15" s="1"/>
  <c r="BB331" i="15" s="1"/>
  <c r="M332" i="15"/>
  <c r="AZ332" i="15" s="1"/>
  <c r="BB332" i="15" s="1"/>
  <c r="M333" i="15"/>
  <c r="AZ333" i="15" s="1"/>
  <c r="BB333" i="15" s="1"/>
  <c r="M334" i="15"/>
  <c r="AZ334" i="15" s="1"/>
  <c r="BB334" i="15" s="1"/>
  <c r="M335" i="15"/>
  <c r="AZ335" i="15" s="1"/>
  <c r="BB335" i="15" s="1"/>
  <c r="M336" i="15"/>
  <c r="AZ336" i="15" s="1"/>
  <c r="BB336" i="15" s="1"/>
  <c r="M337" i="15"/>
  <c r="AZ337" i="15" s="1"/>
  <c r="BB337" i="15" s="1"/>
  <c r="M338" i="15"/>
  <c r="AZ338" i="15" s="1"/>
  <c r="BB338" i="15" s="1"/>
  <c r="M339" i="15"/>
  <c r="AZ339" i="15" s="1"/>
  <c r="BB339" i="15" s="1"/>
  <c r="M340" i="15"/>
  <c r="AZ340" i="15" s="1"/>
  <c r="BB340" i="15" s="1"/>
  <c r="M341" i="15"/>
  <c r="AZ341" i="15" s="1"/>
  <c r="BB341" i="15" s="1"/>
  <c r="M342" i="15"/>
  <c r="AZ342" i="15" s="1"/>
  <c r="BB342" i="15" s="1"/>
  <c r="M343" i="15"/>
  <c r="AZ343" i="15" s="1"/>
  <c r="BB343" i="15" s="1"/>
  <c r="M344" i="15"/>
  <c r="AZ344" i="15" s="1"/>
  <c r="BB344" i="15" s="1"/>
  <c r="M345" i="15"/>
  <c r="AZ345" i="15" s="1"/>
  <c r="BB345" i="15" s="1"/>
  <c r="M346" i="15"/>
  <c r="AZ346" i="15" s="1"/>
  <c r="BB346" i="15" s="1"/>
  <c r="M347" i="15"/>
  <c r="AZ347" i="15" s="1"/>
  <c r="BB347" i="15" s="1"/>
  <c r="M348" i="15"/>
  <c r="AZ348" i="15" s="1"/>
  <c r="BB348" i="15" s="1"/>
  <c r="M349" i="15"/>
  <c r="AZ349" i="15" s="1"/>
  <c r="BB349" i="15" s="1"/>
  <c r="M350" i="15"/>
  <c r="AZ350" i="15" s="1"/>
  <c r="BB350" i="15" s="1"/>
  <c r="M351" i="15"/>
  <c r="AZ351" i="15" s="1"/>
  <c r="BB351" i="15" s="1"/>
  <c r="M352" i="15"/>
  <c r="AZ352" i="15" s="1"/>
  <c r="BB352" i="15" s="1"/>
  <c r="M353" i="15"/>
  <c r="AZ353" i="15" s="1"/>
  <c r="BB353" i="15" s="1"/>
  <c r="M354" i="15"/>
  <c r="AZ354" i="15" s="1"/>
  <c r="BB354" i="15" s="1"/>
  <c r="M355" i="15"/>
  <c r="AZ355" i="15" s="1"/>
  <c r="BB355" i="15" s="1"/>
  <c r="M356" i="15"/>
  <c r="AZ356" i="15" s="1"/>
  <c r="BB356" i="15" s="1"/>
  <c r="M357" i="15"/>
  <c r="AZ357" i="15" s="1"/>
  <c r="BB357" i="15" s="1"/>
  <c r="M358" i="15"/>
  <c r="AZ358" i="15" s="1"/>
  <c r="BB358" i="15" s="1"/>
  <c r="M359" i="15"/>
  <c r="AZ359" i="15" s="1"/>
  <c r="BB359" i="15" s="1"/>
  <c r="M360" i="15"/>
  <c r="AZ360" i="15" s="1"/>
  <c r="BB360" i="15" s="1"/>
  <c r="M361" i="15"/>
  <c r="AZ361" i="15" s="1"/>
  <c r="BB361" i="15" s="1"/>
  <c r="M362" i="15"/>
  <c r="AZ362" i="15" s="1"/>
  <c r="BB362" i="15" s="1"/>
  <c r="M363" i="15"/>
  <c r="AZ363" i="15" s="1"/>
  <c r="BB363" i="15" s="1"/>
  <c r="M364" i="15"/>
  <c r="AZ364" i="15" s="1"/>
  <c r="BB364" i="15" s="1"/>
  <c r="M365" i="15"/>
  <c r="AZ365" i="15" s="1"/>
  <c r="BB365" i="15" s="1"/>
  <c r="M366" i="15"/>
  <c r="AZ366" i="15" s="1"/>
  <c r="BB366" i="15" s="1"/>
  <c r="M367" i="15"/>
  <c r="AZ367" i="15" s="1"/>
  <c r="BB367" i="15" s="1"/>
  <c r="M368" i="15"/>
  <c r="AZ368" i="15" s="1"/>
  <c r="BB368" i="15" s="1"/>
  <c r="M369" i="15"/>
  <c r="AZ369" i="15" s="1"/>
  <c r="BB369" i="15" s="1"/>
  <c r="M370" i="15"/>
  <c r="AZ370" i="15" s="1"/>
  <c r="BB370" i="15" s="1"/>
  <c r="M371" i="15"/>
  <c r="AZ371" i="15" s="1"/>
  <c r="BB371" i="15" s="1"/>
  <c r="M372" i="15"/>
  <c r="AZ372" i="15" s="1"/>
  <c r="BB372" i="15" s="1"/>
  <c r="M373" i="15"/>
  <c r="AZ373" i="15" s="1"/>
  <c r="BB373" i="15" s="1"/>
  <c r="M374" i="15"/>
  <c r="AZ374" i="15" s="1"/>
  <c r="BB374" i="15" s="1"/>
  <c r="M375" i="15"/>
  <c r="AZ375" i="15" s="1"/>
  <c r="BB375" i="15" s="1"/>
  <c r="M376" i="15"/>
  <c r="AZ376" i="15" s="1"/>
  <c r="BB376" i="15" s="1"/>
  <c r="M377" i="15"/>
  <c r="AZ377" i="15" s="1"/>
  <c r="BB377" i="15" s="1"/>
  <c r="M378" i="15"/>
  <c r="AZ378" i="15" s="1"/>
  <c r="BB378" i="15" s="1"/>
  <c r="M379" i="15"/>
  <c r="AZ379" i="15" s="1"/>
  <c r="BB379" i="15" s="1"/>
  <c r="M380" i="15"/>
  <c r="AZ380" i="15" s="1"/>
  <c r="BB380" i="15" s="1"/>
  <c r="M381" i="15"/>
  <c r="AZ381" i="15" s="1"/>
  <c r="BB381" i="15" s="1"/>
  <c r="M382" i="15"/>
  <c r="AZ382" i="15" s="1"/>
  <c r="BB382" i="15" s="1"/>
  <c r="M383" i="15"/>
  <c r="AZ383" i="15" s="1"/>
  <c r="BB383" i="15" s="1"/>
  <c r="M384" i="15"/>
  <c r="AZ384" i="15" s="1"/>
  <c r="BB384" i="15" s="1"/>
  <c r="M385" i="15"/>
  <c r="AZ385" i="15" s="1"/>
  <c r="BB385" i="15" s="1"/>
  <c r="M386" i="15"/>
  <c r="AZ386" i="15" s="1"/>
  <c r="BB386" i="15" s="1"/>
  <c r="M387" i="15"/>
  <c r="AZ387" i="15" s="1"/>
  <c r="BB387" i="15" s="1"/>
  <c r="M388" i="15"/>
  <c r="AZ388" i="15" s="1"/>
  <c r="BB388" i="15" s="1"/>
  <c r="M389" i="15"/>
  <c r="AZ389" i="15" s="1"/>
  <c r="BB389" i="15" s="1"/>
  <c r="M390" i="15"/>
  <c r="AZ390" i="15" s="1"/>
  <c r="BB390" i="15" s="1"/>
  <c r="M391" i="15"/>
  <c r="AZ391" i="15" s="1"/>
  <c r="BB391" i="15" s="1"/>
  <c r="M392" i="15"/>
  <c r="AZ392" i="15" s="1"/>
  <c r="BB392" i="15" s="1"/>
  <c r="M393" i="15"/>
  <c r="AZ393" i="15" s="1"/>
  <c r="BB393" i="15" s="1"/>
  <c r="M394" i="15"/>
  <c r="AZ394" i="15" s="1"/>
  <c r="BB394" i="15" s="1"/>
  <c r="M395" i="15"/>
  <c r="AZ395" i="15" s="1"/>
  <c r="BB395" i="15" s="1"/>
  <c r="M396" i="15"/>
  <c r="AZ396" i="15" s="1"/>
  <c r="BB396" i="15" s="1"/>
  <c r="M397" i="15"/>
  <c r="AZ397" i="15" s="1"/>
  <c r="BB397" i="15" s="1"/>
  <c r="M398" i="15"/>
  <c r="AZ398" i="15" s="1"/>
  <c r="BB398" i="15" s="1"/>
  <c r="M399" i="15"/>
  <c r="AZ399" i="15" s="1"/>
  <c r="BB399" i="15" s="1"/>
  <c r="M400" i="15"/>
  <c r="AZ400" i="15" s="1"/>
  <c r="BB400" i="15" s="1"/>
  <c r="M401" i="15"/>
  <c r="AZ401" i="15" s="1"/>
  <c r="BB401" i="15" s="1"/>
  <c r="M402" i="15"/>
  <c r="AZ402" i="15" s="1"/>
  <c r="BB402" i="15" s="1"/>
  <c r="M403" i="15"/>
  <c r="AZ403" i="15" s="1"/>
  <c r="BB403" i="15" s="1"/>
  <c r="M404" i="15"/>
  <c r="AZ404" i="15" s="1"/>
  <c r="BB404" i="15" s="1"/>
  <c r="M405" i="15"/>
  <c r="AZ405" i="15" s="1"/>
  <c r="BB405" i="15" s="1"/>
  <c r="M406" i="15"/>
  <c r="AZ406" i="15" s="1"/>
  <c r="BB406" i="15" s="1"/>
  <c r="M407" i="15"/>
  <c r="AZ407" i="15" s="1"/>
  <c r="BB407" i="15" s="1"/>
  <c r="M408" i="15"/>
  <c r="AZ408" i="15" s="1"/>
  <c r="BB408" i="15" s="1"/>
  <c r="M409" i="15"/>
  <c r="AZ409" i="15" s="1"/>
  <c r="BB409" i="15" s="1"/>
  <c r="M410" i="15"/>
  <c r="AZ410" i="15" s="1"/>
  <c r="BB410" i="15" s="1"/>
  <c r="M411" i="15"/>
  <c r="AZ411" i="15" s="1"/>
  <c r="BB411" i="15" s="1"/>
  <c r="M412" i="15"/>
  <c r="AZ412" i="15" s="1"/>
  <c r="BB412" i="15" s="1"/>
  <c r="M413" i="15"/>
  <c r="AZ413" i="15" s="1"/>
  <c r="BB413" i="15" s="1"/>
  <c r="M414" i="15"/>
  <c r="AZ414" i="15" s="1"/>
  <c r="BB414" i="15" s="1"/>
  <c r="M415" i="15"/>
  <c r="AZ415" i="15" s="1"/>
  <c r="BB415" i="15" s="1"/>
  <c r="M416" i="15"/>
  <c r="AZ416" i="15" s="1"/>
  <c r="BB416" i="15" s="1"/>
  <c r="M417" i="15"/>
  <c r="AZ417" i="15" s="1"/>
  <c r="BB417" i="15" s="1"/>
  <c r="M418" i="15"/>
  <c r="AZ418" i="15" s="1"/>
  <c r="BB418" i="15" s="1"/>
  <c r="M419" i="15"/>
  <c r="AZ419" i="15" s="1"/>
  <c r="BB419" i="15" s="1"/>
  <c r="M420" i="15"/>
  <c r="AZ420" i="15" s="1"/>
  <c r="BB420" i="15" s="1"/>
  <c r="M421" i="15"/>
  <c r="AZ421" i="15" s="1"/>
  <c r="BB421" i="15" s="1"/>
  <c r="M422" i="15"/>
  <c r="AZ422" i="15" s="1"/>
  <c r="BB422" i="15" s="1"/>
  <c r="M423" i="15"/>
  <c r="AZ423" i="15" s="1"/>
  <c r="BB423" i="15" s="1"/>
  <c r="M424" i="15"/>
  <c r="AZ424" i="15" s="1"/>
  <c r="BB424" i="15" s="1"/>
  <c r="M425" i="15"/>
  <c r="AZ425" i="15" s="1"/>
  <c r="BB425" i="15" s="1"/>
  <c r="M426" i="15"/>
  <c r="AZ426" i="15" s="1"/>
  <c r="BB426" i="15" s="1"/>
  <c r="M427" i="15"/>
  <c r="AZ427" i="15" s="1"/>
  <c r="BB427" i="15" s="1"/>
  <c r="M428" i="15"/>
  <c r="AZ428" i="15" s="1"/>
  <c r="BB428" i="15" s="1"/>
  <c r="M429" i="15"/>
  <c r="AZ429" i="15" s="1"/>
  <c r="BB429" i="15" s="1"/>
  <c r="M430" i="15"/>
  <c r="AZ430" i="15" s="1"/>
  <c r="BB430" i="15" s="1"/>
  <c r="M431" i="15"/>
  <c r="AZ431" i="15" s="1"/>
  <c r="BB431" i="15" s="1"/>
  <c r="M432" i="15"/>
  <c r="AZ432" i="15" s="1"/>
  <c r="BB432" i="15" s="1"/>
  <c r="M433" i="15"/>
  <c r="AZ433" i="15" s="1"/>
  <c r="BB433" i="15" s="1"/>
  <c r="M434" i="15"/>
  <c r="AZ434" i="15" s="1"/>
  <c r="BB434" i="15" s="1"/>
  <c r="M435" i="15"/>
  <c r="AZ435" i="15" s="1"/>
  <c r="BB435" i="15" s="1"/>
  <c r="M436" i="15"/>
  <c r="AZ436" i="15" s="1"/>
  <c r="BB436" i="15" s="1"/>
  <c r="M437" i="15"/>
  <c r="AZ437" i="15" s="1"/>
  <c r="BB437" i="15" s="1"/>
  <c r="M438" i="15"/>
  <c r="AZ438" i="15" s="1"/>
  <c r="BB438" i="15" s="1"/>
  <c r="M439" i="15"/>
  <c r="AZ439" i="15" s="1"/>
  <c r="BB439" i="15" s="1"/>
  <c r="M440" i="15"/>
  <c r="AZ440" i="15" s="1"/>
  <c r="BB440" i="15" s="1"/>
  <c r="M441" i="15"/>
  <c r="AZ441" i="15" s="1"/>
  <c r="BB441" i="15" s="1"/>
  <c r="M442" i="15"/>
  <c r="AZ442" i="15" s="1"/>
  <c r="BB442" i="15" s="1"/>
  <c r="M443" i="15"/>
  <c r="AZ443" i="15" s="1"/>
  <c r="BB443" i="15" s="1"/>
  <c r="M444" i="15"/>
  <c r="AZ444" i="15" s="1"/>
  <c r="BB444" i="15" s="1"/>
  <c r="M445" i="15"/>
  <c r="AZ445" i="15" s="1"/>
  <c r="BB445" i="15" s="1"/>
  <c r="M446" i="15"/>
  <c r="AZ446" i="15" s="1"/>
  <c r="BB446" i="15" s="1"/>
  <c r="M447" i="15"/>
  <c r="AZ447" i="15" s="1"/>
  <c r="BB447" i="15" s="1"/>
  <c r="M448" i="15"/>
  <c r="AZ448" i="15" s="1"/>
  <c r="BB448" i="15" s="1"/>
  <c r="M449" i="15"/>
  <c r="AZ449" i="15" s="1"/>
  <c r="BB449" i="15" s="1"/>
  <c r="M450" i="15"/>
  <c r="AZ450" i="15" s="1"/>
  <c r="BB450" i="15" s="1"/>
  <c r="M451" i="15"/>
  <c r="AZ451" i="15" s="1"/>
  <c r="BB451" i="15" s="1"/>
  <c r="M452" i="15"/>
  <c r="AZ452" i="15" s="1"/>
  <c r="BB452" i="15" s="1"/>
  <c r="M453" i="15"/>
  <c r="AZ453" i="15" s="1"/>
  <c r="BB453" i="15" s="1"/>
  <c r="M454" i="15"/>
  <c r="AZ454" i="15" s="1"/>
  <c r="BB454" i="15" s="1"/>
  <c r="M455" i="15"/>
  <c r="AZ455" i="15" s="1"/>
  <c r="BB455" i="15" s="1"/>
  <c r="M456" i="15"/>
  <c r="AZ456" i="15" s="1"/>
  <c r="BB456" i="15" s="1"/>
  <c r="M457" i="15"/>
  <c r="AZ457" i="15" s="1"/>
  <c r="BB457" i="15" s="1"/>
  <c r="M458" i="15"/>
  <c r="AZ458" i="15" s="1"/>
  <c r="BB458" i="15" s="1"/>
  <c r="M459" i="15"/>
  <c r="AZ459" i="15" s="1"/>
  <c r="BB459" i="15" s="1"/>
  <c r="M460" i="15"/>
  <c r="AZ460" i="15" s="1"/>
  <c r="BB460" i="15" s="1"/>
  <c r="M461" i="15"/>
  <c r="AZ461" i="15" s="1"/>
  <c r="BB461" i="15" s="1"/>
  <c r="M462" i="15"/>
  <c r="AZ462" i="15" s="1"/>
  <c r="BB462" i="15" s="1"/>
  <c r="M463" i="15"/>
  <c r="AZ463" i="15" s="1"/>
  <c r="BB463" i="15" s="1"/>
  <c r="M464" i="15"/>
  <c r="AZ464" i="15" s="1"/>
  <c r="BB464" i="15" s="1"/>
  <c r="M465" i="15"/>
  <c r="AZ465" i="15" s="1"/>
  <c r="BB465" i="15" s="1"/>
  <c r="M466" i="15"/>
  <c r="AZ466" i="15" s="1"/>
  <c r="BB466" i="15" s="1"/>
  <c r="M467" i="15"/>
  <c r="AZ467" i="15" s="1"/>
  <c r="BB467" i="15" s="1"/>
  <c r="M468" i="15"/>
  <c r="AZ468" i="15" s="1"/>
  <c r="BB468" i="15" s="1"/>
  <c r="M469" i="15"/>
  <c r="AZ469" i="15" s="1"/>
  <c r="BB469" i="15" s="1"/>
  <c r="M470" i="15"/>
  <c r="AZ470" i="15" s="1"/>
  <c r="BB470" i="15" s="1"/>
  <c r="M471" i="15"/>
  <c r="AZ471" i="15" s="1"/>
  <c r="BB471" i="15" s="1"/>
  <c r="M472" i="15"/>
  <c r="AZ472" i="15" s="1"/>
  <c r="BB472" i="15" s="1"/>
  <c r="M473" i="15"/>
  <c r="AZ473" i="15" s="1"/>
  <c r="BB473" i="15" s="1"/>
  <c r="M474" i="15"/>
  <c r="AZ474" i="15" s="1"/>
  <c r="BB474" i="15" s="1"/>
  <c r="M475" i="15"/>
  <c r="AZ475" i="15" s="1"/>
  <c r="BB475" i="15" s="1"/>
  <c r="M476" i="15"/>
  <c r="AZ476" i="15" s="1"/>
  <c r="BB476" i="15" s="1"/>
  <c r="M477" i="15"/>
  <c r="AZ477" i="15" s="1"/>
  <c r="BB477" i="15" s="1"/>
  <c r="M478" i="15"/>
  <c r="AZ478" i="15" s="1"/>
  <c r="BB478" i="15" s="1"/>
  <c r="M479" i="15"/>
  <c r="AZ479" i="15" s="1"/>
  <c r="BB479" i="15" s="1"/>
  <c r="M480" i="15"/>
  <c r="AZ480" i="15" s="1"/>
  <c r="BB480" i="15" s="1"/>
  <c r="M481" i="15"/>
  <c r="AZ481" i="15" s="1"/>
  <c r="BB481" i="15" s="1"/>
  <c r="M482" i="15"/>
  <c r="AZ482" i="15" s="1"/>
  <c r="BB482" i="15" s="1"/>
  <c r="M483" i="15"/>
  <c r="AZ483" i="15" s="1"/>
  <c r="BB483" i="15" s="1"/>
  <c r="M484" i="15"/>
  <c r="AZ484" i="15" s="1"/>
  <c r="BB484" i="15" s="1"/>
  <c r="M485" i="15"/>
  <c r="AZ485" i="15" s="1"/>
  <c r="BB485" i="15" s="1"/>
  <c r="M486" i="15"/>
  <c r="AZ486" i="15" s="1"/>
  <c r="BB486" i="15" s="1"/>
  <c r="M487" i="15"/>
  <c r="AZ487" i="15" s="1"/>
  <c r="BB487" i="15" s="1"/>
  <c r="M488" i="15"/>
  <c r="AZ488" i="15" s="1"/>
  <c r="BB488" i="15" s="1"/>
  <c r="M489" i="15"/>
  <c r="AZ489" i="15" s="1"/>
  <c r="BB489" i="15" s="1"/>
  <c r="M490" i="15"/>
  <c r="AZ490" i="15" s="1"/>
  <c r="BB490" i="15" s="1"/>
  <c r="M491" i="15"/>
  <c r="AZ491" i="15" s="1"/>
  <c r="BB491" i="15" s="1"/>
  <c r="M492" i="15"/>
  <c r="AZ492" i="15" s="1"/>
  <c r="BB492" i="15" s="1"/>
  <c r="M493" i="15"/>
  <c r="AZ493" i="15" s="1"/>
  <c r="BB493" i="15" s="1"/>
  <c r="M494" i="15"/>
  <c r="AZ494" i="15" s="1"/>
  <c r="BB494" i="15" s="1"/>
  <c r="M495" i="15"/>
  <c r="AZ495" i="15" s="1"/>
  <c r="BB495" i="15" s="1"/>
  <c r="M496" i="15"/>
  <c r="AZ496" i="15" s="1"/>
  <c r="BB496" i="15" s="1"/>
  <c r="M497" i="15"/>
  <c r="AZ497" i="15" s="1"/>
  <c r="BB497" i="15" s="1"/>
  <c r="M498" i="15"/>
  <c r="AZ498" i="15" s="1"/>
  <c r="BB498" i="15" s="1"/>
  <c r="M499" i="15"/>
  <c r="AZ499" i="15" s="1"/>
  <c r="BB499" i="15" s="1"/>
  <c r="M500" i="15"/>
  <c r="AZ500" i="15" s="1"/>
  <c r="BB500" i="15" s="1"/>
  <c r="M501" i="15"/>
  <c r="AZ501" i="15" s="1"/>
  <c r="BB501" i="15" s="1"/>
  <c r="M502" i="15"/>
  <c r="AZ502" i="15" s="1"/>
  <c r="BB502" i="15" s="1"/>
  <c r="M503" i="15"/>
  <c r="AZ503" i="15" s="1"/>
  <c r="BB503" i="15" s="1"/>
  <c r="M504" i="15"/>
  <c r="AZ504" i="15" s="1"/>
  <c r="BB504" i="15" s="1"/>
  <c r="M505" i="15"/>
  <c r="AZ505" i="15" s="1"/>
  <c r="BB505" i="15" s="1"/>
  <c r="M506" i="15"/>
  <c r="AZ506" i="15" s="1"/>
  <c r="BB506" i="15" s="1"/>
  <c r="M507" i="15"/>
  <c r="AZ507" i="15" s="1"/>
  <c r="BB507" i="15" s="1"/>
  <c r="M508" i="15"/>
  <c r="AZ508" i="15" s="1"/>
  <c r="BB508" i="15" s="1"/>
  <c r="M509" i="15"/>
  <c r="AZ509" i="15" s="1"/>
  <c r="BB509" i="15" s="1"/>
  <c r="M510" i="15"/>
  <c r="AZ510" i="15" s="1"/>
  <c r="BB510" i="15" s="1"/>
  <c r="M511" i="15"/>
  <c r="AZ511" i="15" s="1"/>
  <c r="BB511" i="15" s="1"/>
  <c r="M512" i="15"/>
  <c r="AZ512" i="15" s="1"/>
  <c r="BB512" i="15" s="1"/>
  <c r="M513" i="15"/>
  <c r="AZ513" i="15" s="1"/>
  <c r="BB513" i="15" s="1"/>
  <c r="M514" i="15"/>
  <c r="AZ514" i="15" s="1"/>
  <c r="BB514" i="15" s="1"/>
  <c r="M515" i="15"/>
  <c r="AZ515" i="15" s="1"/>
  <c r="BB515" i="15" s="1"/>
  <c r="M516" i="15"/>
  <c r="AZ516" i="15" s="1"/>
  <c r="BB516" i="15" s="1"/>
  <c r="M517" i="15"/>
  <c r="AZ517" i="15" s="1"/>
  <c r="BB517" i="15" s="1"/>
  <c r="M518" i="15"/>
  <c r="AZ518" i="15" s="1"/>
  <c r="BB518" i="15" s="1"/>
  <c r="M519" i="15"/>
  <c r="AZ519" i="15" s="1"/>
  <c r="BB519" i="15" s="1"/>
  <c r="M520" i="15"/>
  <c r="AZ520" i="15" s="1"/>
  <c r="BB520" i="15" s="1"/>
  <c r="M521" i="15"/>
  <c r="AZ521" i="15" s="1"/>
  <c r="BB521" i="15" s="1"/>
  <c r="M522" i="15"/>
  <c r="AZ522" i="15" s="1"/>
  <c r="BB522" i="15" s="1"/>
  <c r="M523" i="15"/>
  <c r="AZ523" i="15" s="1"/>
  <c r="BB523" i="15" s="1"/>
  <c r="M524" i="15"/>
  <c r="AZ524" i="15" s="1"/>
  <c r="BB524" i="15" s="1"/>
  <c r="M525" i="15"/>
  <c r="AZ525" i="15" s="1"/>
  <c r="BB525" i="15" s="1"/>
  <c r="M526" i="15"/>
  <c r="AZ526" i="15" s="1"/>
  <c r="BB526" i="15" s="1"/>
  <c r="M527" i="15"/>
  <c r="AZ527" i="15" s="1"/>
  <c r="BB527" i="15" s="1"/>
  <c r="M528" i="15"/>
  <c r="AZ528" i="15" s="1"/>
  <c r="BB528" i="15" s="1"/>
  <c r="M529" i="15"/>
  <c r="AZ529" i="15" s="1"/>
  <c r="BB529" i="15" s="1"/>
  <c r="M530" i="15"/>
  <c r="AZ530" i="15" s="1"/>
  <c r="BB530" i="15" s="1"/>
  <c r="M531" i="15"/>
  <c r="AZ531" i="15" s="1"/>
  <c r="BB531" i="15" s="1"/>
  <c r="M532" i="15"/>
  <c r="AZ532" i="15" s="1"/>
  <c r="BB532" i="15" s="1"/>
  <c r="M533" i="15"/>
  <c r="AZ533" i="15" s="1"/>
  <c r="BB533" i="15" s="1"/>
  <c r="M534" i="15"/>
  <c r="AZ534" i="15" s="1"/>
  <c r="BB534" i="15" s="1"/>
  <c r="M535" i="15"/>
  <c r="AZ535" i="15" s="1"/>
  <c r="BB535" i="15" s="1"/>
  <c r="M536" i="15"/>
  <c r="AZ536" i="15" s="1"/>
  <c r="BB536" i="15" s="1"/>
  <c r="M537" i="15"/>
  <c r="AZ537" i="15" s="1"/>
  <c r="BB537" i="15" s="1"/>
  <c r="M538" i="15"/>
  <c r="AZ538" i="15" s="1"/>
  <c r="BB538" i="15" s="1"/>
  <c r="M539" i="15"/>
  <c r="AZ539" i="15" s="1"/>
  <c r="BB539" i="15" s="1"/>
  <c r="M540" i="15"/>
  <c r="AZ540" i="15" s="1"/>
  <c r="BB540" i="15" s="1"/>
  <c r="M541" i="15"/>
  <c r="AZ541" i="15" s="1"/>
  <c r="BB541" i="15" s="1"/>
  <c r="M542" i="15"/>
  <c r="AZ542" i="15" s="1"/>
  <c r="BB542" i="15" s="1"/>
  <c r="M543" i="15"/>
  <c r="AZ543" i="15" s="1"/>
  <c r="BB543" i="15" s="1"/>
  <c r="M544" i="15"/>
  <c r="AZ544" i="15" s="1"/>
  <c r="BB544" i="15" s="1"/>
  <c r="M545" i="15"/>
  <c r="AZ545" i="15" s="1"/>
  <c r="BB545" i="15" s="1"/>
  <c r="M546" i="15"/>
  <c r="AZ546" i="15" s="1"/>
  <c r="BB546" i="15" s="1"/>
  <c r="M547" i="15"/>
  <c r="AZ547" i="15" s="1"/>
  <c r="BB547" i="15" s="1"/>
  <c r="M548" i="15"/>
  <c r="AZ548" i="15" s="1"/>
  <c r="BB548" i="15" s="1"/>
  <c r="M549" i="15"/>
  <c r="AZ549" i="15" s="1"/>
  <c r="BB549" i="15" s="1"/>
  <c r="M550" i="15"/>
  <c r="AZ550" i="15" s="1"/>
  <c r="BB550" i="15" s="1"/>
  <c r="M551" i="15"/>
  <c r="AZ551" i="15" s="1"/>
  <c r="BB551" i="15" s="1"/>
  <c r="M552" i="15"/>
  <c r="AZ552" i="15" s="1"/>
  <c r="BB552" i="15" s="1"/>
  <c r="M553" i="15"/>
  <c r="AZ553" i="15" s="1"/>
  <c r="BB553" i="15" s="1"/>
  <c r="M558" i="15"/>
  <c r="AZ558" i="15" s="1"/>
  <c r="BB558" i="15" s="1"/>
  <c r="M559" i="15"/>
  <c r="AZ559" i="15" s="1"/>
  <c r="BB559" i="15" s="1"/>
  <c r="M560" i="15"/>
  <c r="AZ560" i="15" s="1"/>
  <c r="BB560" i="15" s="1"/>
  <c r="M561" i="15"/>
  <c r="AZ561" i="15" s="1"/>
  <c r="BB561" i="15" s="1"/>
  <c r="M562" i="15"/>
  <c r="AZ562" i="15" s="1"/>
  <c r="BB562" i="15" s="1"/>
  <c r="M563" i="15"/>
  <c r="AZ563" i="15" s="1"/>
  <c r="BB563" i="15" s="1"/>
  <c r="M564" i="15"/>
  <c r="AZ564" i="15" s="1"/>
  <c r="BB564" i="15" s="1"/>
  <c r="M565" i="15"/>
  <c r="AZ565" i="15" s="1"/>
  <c r="BB565" i="15" s="1"/>
  <c r="M566" i="15"/>
  <c r="AZ566" i="15" s="1"/>
  <c r="BB566" i="15" s="1"/>
  <c r="M567" i="15"/>
  <c r="AZ567" i="15" s="1"/>
  <c r="BB567" i="15" s="1"/>
  <c r="M568" i="15"/>
  <c r="AZ568" i="15" s="1"/>
  <c r="BB568" i="15" s="1"/>
  <c r="M569" i="15"/>
  <c r="AZ569" i="15" s="1"/>
  <c r="BB569" i="15" s="1"/>
  <c r="M570" i="15"/>
  <c r="AZ570" i="15" s="1"/>
  <c r="BB570" i="15" s="1"/>
  <c r="M571" i="15"/>
  <c r="AZ571" i="15" s="1"/>
  <c r="BB571" i="15" s="1"/>
  <c r="M572" i="15"/>
  <c r="AZ572" i="15" s="1"/>
  <c r="BB572" i="15" s="1"/>
  <c r="M573" i="15"/>
  <c r="AZ573" i="15" s="1"/>
  <c r="BB573" i="15" s="1"/>
  <c r="M574" i="15"/>
  <c r="AZ574" i="15" s="1"/>
  <c r="BB574" i="15" s="1"/>
  <c r="M575" i="15"/>
  <c r="AZ575" i="15" s="1"/>
  <c r="BB575" i="15" s="1"/>
  <c r="M576" i="15"/>
  <c r="AZ576" i="15" s="1"/>
  <c r="BB576" i="15" s="1"/>
  <c r="M577" i="15"/>
  <c r="AZ577" i="15" s="1"/>
  <c r="BB577" i="15" s="1"/>
  <c r="M578" i="15"/>
  <c r="AZ578" i="15" s="1"/>
  <c r="BB578" i="15" s="1"/>
  <c r="M579" i="15"/>
  <c r="AZ579" i="15" s="1"/>
  <c r="BB579" i="15" s="1"/>
  <c r="M580" i="15"/>
  <c r="AZ580" i="15" s="1"/>
  <c r="BB580" i="15" s="1"/>
  <c r="M581" i="15"/>
  <c r="AZ581" i="15" s="1"/>
  <c r="BB581" i="15" s="1"/>
  <c r="M582" i="15"/>
  <c r="AZ582" i="15" s="1"/>
  <c r="BB582" i="15" s="1"/>
  <c r="M583" i="15"/>
  <c r="AZ583" i="15" s="1"/>
  <c r="BB583" i="15" s="1"/>
  <c r="M584" i="15"/>
  <c r="AZ584" i="15" s="1"/>
  <c r="BB584" i="15" s="1"/>
  <c r="M585" i="15"/>
  <c r="AZ585" i="15" s="1"/>
  <c r="BB585" i="15" s="1"/>
  <c r="M586" i="15"/>
  <c r="AZ586" i="15" s="1"/>
  <c r="BB586" i="15" s="1"/>
  <c r="M587" i="15"/>
  <c r="AZ587" i="15" s="1"/>
  <c r="BB587" i="15" s="1"/>
  <c r="M588" i="15"/>
  <c r="AZ588" i="15" s="1"/>
  <c r="BB588" i="15" s="1"/>
  <c r="M589" i="15"/>
  <c r="AZ589" i="15" s="1"/>
  <c r="BB589" i="15" s="1"/>
  <c r="M590" i="15"/>
  <c r="AZ590" i="15" s="1"/>
  <c r="BB590" i="15" s="1"/>
  <c r="M591" i="15"/>
  <c r="AZ591" i="15" s="1"/>
  <c r="BB591" i="15" s="1"/>
  <c r="M592" i="15"/>
  <c r="AZ592" i="15" s="1"/>
  <c r="BB592" i="15" s="1"/>
  <c r="M593" i="15"/>
  <c r="AZ593" i="15" s="1"/>
  <c r="BB593" i="15" s="1"/>
  <c r="M594" i="15"/>
  <c r="AZ594" i="15" s="1"/>
  <c r="BB594" i="15" s="1"/>
  <c r="M595" i="15"/>
  <c r="AZ595" i="15" s="1"/>
  <c r="BB595" i="15" s="1"/>
  <c r="M596" i="15"/>
  <c r="AZ596" i="15" s="1"/>
  <c r="BB596" i="15" s="1"/>
  <c r="M597" i="15"/>
  <c r="AZ597" i="15" s="1"/>
  <c r="BB597" i="15" s="1"/>
  <c r="M598" i="15"/>
  <c r="AZ598" i="15" s="1"/>
  <c r="BB598" i="15" s="1"/>
  <c r="M599" i="15"/>
  <c r="AZ599" i="15" s="1"/>
  <c r="BB599" i="15" s="1"/>
  <c r="M600" i="15"/>
  <c r="AZ600" i="15" s="1"/>
  <c r="BB600" i="15" s="1"/>
  <c r="M601" i="15"/>
  <c r="AZ601" i="15" s="1"/>
  <c r="BB601" i="15" s="1"/>
  <c r="M602" i="15"/>
  <c r="AZ602" i="15" s="1"/>
  <c r="BB602" i="15" s="1"/>
  <c r="M603" i="15"/>
  <c r="AZ603" i="15" s="1"/>
  <c r="BB603" i="15" s="1"/>
  <c r="M604" i="15"/>
  <c r="AZ604" i="15" s="1"/>
  <c r="BB604" i="15" s="1"/>
  <c r="M605" i="15"/>
  <c r="AZ605" i="15" s="1"/>
  <c r="BB605" i="15" s="1"/>
  <c r="M606" i="15"/>
  <c r="AZ606" i="15" s="1"/>
  <c r="BB606" i="15" s="1"/>
  <c r="M607" i="15"/>
  <c r="AZ607" i="15" s="1"/>
  <c r="BB607" i="15" s="1"/>
  <c r="M608" i="15"/>
  <c r="AZ608" i="15" s="1"/>
  <c r="BB608" i="15" s="1"/>
  <c r="M609" i="15"/>
  <c r="AZ609" i="15" s="1"/>
  <c r="BB609" i="15" s="1"/>
  <c r="M610" i="15"/>
  <c r="AZ610" i="15" s="1"/>
  <c r="BB610" i="15" s="1"/>
  <c r="M611" i="15"/>
  <c r="AZ611" i="15" s="1"/>
  <c r="BB611" i="15" s="1"/>
  <c r="M612" i="15"/>
  <c r="AZ612" i="15" s="1"/>
  <c r="BB612" i="15" s="1"/>
  <c r="M613" i="15"/>
  <c r="AZ613" i="15" s="1"/>
  <c r="BB613" i="15" s="1"/>
  <c r="M614" i="15"/>
  <c r="AZ614" i="15" s="1"/>
  <c r="BB614" i="15" s="1"/>
  <c r="M615" i="15"/>
  <c r="AZ615" i="15" s="1"/>
  <c r="BB615" i="15" s="1"/>
  <c r="M616" i="15"/>
  <c r="AZ616" i="15" s="1"/>
  <c r="BB616" i="15" s="1"/>
  <c r="M617" i="15"/>
  <c r="AZ617" i="15" s="1"/>
  <c r="BB617" i="15" s="1"/>
  <c r="M618" i="15"/>
  <c r="AZ618" i="15" s="1"/>
  <c r="BB618" i="15" s="1"/>
  <c r="M619" i="15"/>
  <c r="AZ619" i="15" s="1"/>
  <c r="BB619" i="15" s="1"/>
  <c r="M620" i="15"/>
  <c r="AZ620" i="15" s="1"/>
  <c r="BB620" i="15" s="1"/>
  <c r="M621" i="15"/>
  <c r="AZ621" i="15" s="1"/>
  <c r="BB621" i="15" s="1"/>
  <c r="M622" i="15"/>
  <c r="AZ622" i="15" s="1"/>
  <c r="BB622" i="15" s="1"/>
  <c r="M623" i="15"/>
  <c r="AZ623" i="15" s="1"/>
  <c r="BB623" i="15" s="1"/>
  <c r="M624" i="15"/>
  <c r="AZ624" i="15" s="1"/>
  <c r="BB624" i="15" s="1"/>
  <c r="M625" i="15"/>
  <c r="AZ625" i="15" s="1"/>
  <c r="BB625" i="15" s="1"/>
  <c r="M626" i="15"/>
  <c r="AZ626" i="15" s="1"/>
  <c r="BB626" i="15" s="1"/>
  <c r="M627" i="15"/>
  <c r="AZ627" i="15" s="1"/>
  <c r="BB627" i="15" s="1"/>
  <c r="M628" i="15"/>
  <c r="AZ628" i="15" s="1"/>
  <c r="BB628" i="15" s="1"/>
  <c r="M629" i="15"/>
  <c r="AZ629" i="15" s="1"/>
  <c r="BB629" i="15" s="1"/>
  <c r="M630" i="15"/>
  <c r="AZ630" i="15" s="1"/>
  <c r="BB630" i="15" s="1"/>
  <c r="M631" i="15"/>
  <c r="AZ631" i="15" s="1"/>
  <c r="BB631" i="15" s="1"/>
  <c r="M632" i="15"/>
  <c r="AZ632" i="15" s="1"/>
  <c r="BB632" i="15" s="1"/>
  <c r="M633" i="15"/>
  <c r="AZ633" i="15" s="1"/>
  <c r="BB633" i="15" s="1"/>
  <c r="M634" i="15"/>
  <c r="AZ634" i="15" s="1"/>
  <c r="BB634" i="15" s="1"/>
  <c r="M635" i="15"/>
  <c r="AZ635" i="15" s="1"/>
  <c r="BB635" i="15" s="1"/>
  <c r="M636" i="15"/>
  <c r="AZ636" i="15" s="1"/>
  <c r="BB636" i="15" s="1"/>
  <c r="M637" i="15"/>
  <c r="AZ637" i="15" s="1"/>
  <c r="BB637" i="15" s="1"/>
  <c r="M638" i="15"/>
  <c r="AZ638" i="15" s="1"/>
  <c r="BB638" i="15" s="1"/>
  <c r="M639" i="15"/>
  <c r="AZ639" i="15" s="1"/>
  <c r="BB639" i="15" s="1"/>
  <c r="M640" i="15"/>
  <c r="AZ640" i="15" s="1"/>
  <c r="BB640" i="15" s="1"/>
  <c r="M641" i="15"/>
  <c r="AZ641" i="15" s="1"/>
  <c r="BB641" i="15" s="1"/>
  <c r="M642" i="15"/>
  <c r="AZ642" i="15" s="1"/>
  <c r="BB642" i="15" s="1"/>
  <c r="M643" i="15"/>
  <c r="AZ643" i="15" s="1"/>
  <c r="BB643" i="15" s="1"/>
  <c r="M644" i="15"/>
  <c r="AZ644" i="15" s="1"/>
  <c r="BB644" i="15" s="1"/>
  <c r="M645" i="15"/>
  <c r="AZ645" i="15" s="1"/>
  <c r="BB645" i="15" s="1"/>
  <c r="M646" i="15"/>
  <c r="AZ646" i="15" s="1"/>
  <c r="BB646" i="15" s="1"/>
  <c r="M647" i="15"/>
  <c r="AZ647" i="15" s="1"/>
  <c r="BB647" i="15" s="1"/>
  <c r="M648" i="15"/>
  <c r="AZ648" i="15" s="1"/>
  <c r="BB648" i="15" s="1"/>
  <c r="M649" i="15"/>
  <c r="M650" i="15"/>
  <c r="AZ650" i="15" s="1"/>
  <c r="BB650" i="15" s="1"/>
  <c r="M651" i="15"/>
  <c r="AZ651" i="15" s="1"/>
  <c r="BB651" i="15" s="1"/>
  <c r="M652" i="15"/>
  <c r="AZ652" i="15" s="1"/>
  <c r="BB652" i="15" s="1"/>
  <c r="M653" i="15"/>
  <c r="AN11" i="15"/>
  <c r="AN12" i="15"/>
  <c r="AN15" i="15"/>
  <c r="AN16" i="15"/>
  <c r="AN19" i="15"/>
  <c r="AN20" i="15"/>
  <c r="AN23" i="15"/>
  <c r="AN24" i="15"/>
  <c r="AN27" i="15"/>
  <c r="AN28" i="15"/>
  <c r="AN31" i="15"/>
  <c r="AN32" i="15"/>
  <c r="AN35" i="15"/>
  <c r="AN36" i="15"/>
  <c r="AN39" i="15"/>
  <c r="AN40" i="15"/>
  <c r="AN43" i="15"/>
  <c r="AN44" i="15"/>
  <c r="AN47" i="15"/>
  <c r="AN48" i="15"/>
  <c r="AN51" i="15"/>
  <c r="AN52" i="15"/>
  <c r="AN55" i="15"/>
  <c r="AN56" i="15"/>
  <c r="AN59" i="15"/>
  <c r="AN60" i="15"/>
  <c r="AN63" i="15"/>
  <c r="AN64" i="15"/>
  <c r="AN67" i="15"/>
  <c r="AN68" i="15"/>
  <c r="AN71" i="15"/>
  <c r="AN72" i="15"/>
  <c r="AN75" i="15"/>
  <c r="AN76" i="15"/>
  <c r="AN79" i="15"/>
  <c r="AN80" i="15"/>
  <c r="AN83" i="15"/>
  <c r="AN84" i="15"/>
  <c r="AN87" i="15"/>
  <c r="AN88" i="15"/>
  <c r="AN91" i="15"/>
  <c r="AN92" i="15"/>
  <c r="AN95" i="15"/>
  <c r="AN96" i="15"/>
  <c r="AN99" i="15"/>
  <c r="AN100" i="15"/>
  <c r="AN103" i="15"/>
  <c r="AN104" i="15"/>
  <c r="AN107" i="15"/>
  <c r="AN108" i="15"/>
  <c r="AN111" i="15"/>
  <c r="AN112" i="15"/>
  <c r="AN115" i="15"/>
  <c r="AN116" i="15"/>
  <c r="AN119" i="15"/>
  <c r="AN120" i="15"/>
  <c r="AN123" i="15"/>
  <c r="AN124" i="15"/>
  <c r="AN127" i="15"/>
  <c r="AN128" i="15"/>
  <c r="AN131" i="15"/>
  <c r="AN132" i="15"/>
  <c r="AN135" i="15"/>
  <c r="AN136" i="15"/>
  <c r="AN139" i="15"/>
  <c r="AN140" i="15"/>
  <c r="AN143" i="15"/>
  <c r="AN144" i="15"/>
  <c r="AN147" i="15"/>
  <c r="AN148" i="15"/>
  <c r="AN151" i="15"/>
  <c r="AN152" i="15"/>
  <c r="AN155" i="15"/>
  <c r="AN156" i="15"/>
  <c r="AN159" i="15"/>
  <c r="AN160" i="15"/>
  <c r="AN163" i="15"/>
  <c r="AN164" i="15"/>
  <c r="AN167" i="15"/>
  <c r="AN168" i="15"/>
  <c r="AN171" i="15"/>
  <c r="AN172" i="15"/>
  <c r="AN175" i="15"/>
  <c r="AN176" i="15"/>
  <c r="AN179" i="15"/>
  <c r="AN180" i="15"/>
  <c r="AN183" i="15"/>
  <c r="AN184" i="15"/>
  <c r="AN187" i="15"/>
  <c r="AN188" i="15"/>
  <c r="AN191" i="15"/>
  <c r="AN192" i="15"/>
  <c r="AN195" i="15"/>
  <c r="AN196" i="15"/>
  <c r="AN199" i="15"/>
  <c r="AN200" i="15"/>
  <c r="AN203" i="15"/>
  <c r="AN204" i="15"/>
  <c r="AN207" i="15"/>
  <c r="AN208" i="15"/>
  <c r="AN211" i="15"/>
  <c r="AN212" i="15"/>
  <c r="AN215" i="15"/>
  <c r="AN216" i="15"/>
  <c r="AN219" i="15"/>
  <c r="AN220" i="15"/>
  <c r="AN223" i="15"/>
  <c r="AN224" i="15"/>
  <c r="AN227" i="15"/>
  <c r="AN228" i="15"/>
  <c r="AN231" i="15"/>
  <c r="AN232" i="15"/>
  <c r="AN235" i="15"/>
  <c r="AN236" i="15"/>
  <c r="AN239" i="15"/>
  <c r="AN240" i="15"/>
  <c r="AN243" i="15"/>
  <c r="AN244" i="15"/>
  <c r="AN247" i="15"/>
  <c r="AN248" i="15"/>
  <c r="AN251" i="15"/>
  <c r="AN252" i="15"/>
  <c r="AN255" i="15"/>
  <c r="AN256" i="15"/>
  <c r="AN259" i="15"/>
  <c r="AN260" i="15"/>
  <c r="AN263" i="15"/>
  <c r="AN264" i="15"/>
  <c r="AN267" i="15"/>
  <c r="AN268" i="15"/>
  <c r="AN271" i="15"/>
  <c r="AN272" i="15"/>
  <c r="AN275" i="15"/>
  <c r="AN276" i="15"/>
  <c r="AN279" i="15"/>
  <c r="AN280" i="15"/>
  <c r="AN283" i="15"/>
  <c r="AN284" i="15"/>
  <c r="AN287" i="15"/>
  <c r="AN288" i="15"/>
  <c r="AN291" i="15"/>
  <c r="AN292" i="15"/>
  <c r="AN295" i="15"/>
  <c r="AN296" i="15"/>
  <c r="AN299" i="15"/>
  <c r="AN300" i="15"/>
  <c r="AN303" i="15"/>
  <c r="AN304" i="15"/>
  <c r="AN307" i="15"/>
  <c r="AN308" i="15"/>
  <c r="AN311" i="15"/>
  <c r="AN312" i="15"/>
  <c r="AN315" i="15"/>
  <c r="AN316" i="15"/>
  <c r="AN319" i="15"/>
  <c r="AN320" i="15"/>
  <c r="AN323" i="15"/>
  <c r="AN324" i="15"/>
  <c r="AN327" i="15"/>
  <c r="AN328" i="15"/>
  <c r="AN331" i="15"/>
  <c r="AN332" i="15"/>
  <c r="AN335" i="15"/>
  <c r="AN336" i="15"/>
  <c r="AN339" i="15"/>
  <c r="AN340" i="15"/>
  <c r="AN343" i="15"/>
  <c r="AN344" i="15"/>
  <c r="AN347" i="15"/>
  <c r="AN348" i="15"/>
  <c r="AN351" i="15"/>
  <c r="AN352" i="15"/>
  <c r="AN355" i="15"/>
  <c r="AN356" i="15"/>
  <c r="AN359" i="15"/>
  <c r="AN360" i="15"/>
  <c r="AN363" i="15"/>
  <c r="AN364" i="15"/>
  <c r="AN367" i="15"/>
  <c r="AN368" i="15"/>
  <c r="AN371" i="15"/>
  <c r="AN372" i="15"/>
  <c r="AN375" i="15"/>
  <c r="AN376" i="15"/>
  <c r="AN379" i="15"/>
  <c r="AN380" i="15"/>
  <c r="AN383" i="15"/>
  <c r="AN384" i="15"/>
  <c r="AN387" i="15"/>
  <c r="AN388" i="15"/>
  <c r="AN391" i="15"/>
  <c r="AN392" i="15"/>
  <c r="AN395" i="15"/>
  <c r="AN396" i="15"/>
  <c r="AN399" i="15"/>
  <c r="AN400" i="15"/>
  <c r="AN403" i="15"/>
  <c r="AN404" i="15"/>
  <c r="AN407" i="15"/>
  <c r="AN408" i="15"/>
  <c r="AN411" i="15"/>
  <c r="AN412" i="15"/>
  <c r="AN415" i="15"/>
  <c r="AN416" i="15"/>
  <c r="AN419" i="15"/>
  <c r="AN420" i="15"/>
  <c r="AN423" i="15"/>
  <c r="AN424" i="15"/>
  <c r="AN427" i="15"/>
  <c r="AN428" i="15"/>
  <c r="AN431" i="15"/>
  <c r="AN432" i="15"/>
  <c r="AN435" i="15"/>
  <c r="AN436" i="15"/>
  <c r="AN439" i="15"/>
  <c r="AN440" i="15"/>
  <c r="AN443" i="15"/>
  <c r="AN444" i="15"/>
  <c r="AN447" i="15"/>
  <c r="AN448" i="15"/>
  <c r="AN451" i="15"/>
  <c r="AN452" i="15"/>
  <c r="AN455" i="15"/>
  <c r="AN456" i="15"/>
  <c r="AN459" i="15"/>
  <c r="AN460" i="15"/>
  <c r="AN463" i="15"/>
  <c r="AN464" i="15"/>
  <c r="AN467" i="15"/>
  <c r="AN468" i="15"/>
  <c r="AN471" i="15"/>
  <c r="AN472" i="15"/>
  <c r="AN475" i="15"/>
  <c r="AN476" i="15"/>
  <c r="AN479" i="15"/>
  <c r="AN480" i="15"/>
  <c r="AN483" i="15"/>
  <c r="AN484" i="15"/>
  <c r="AN487" i="15"/>
  <c r="AN488" i="15"/>
  <c r="AN491" i="15"/>
  <c r="AN492" i="15"/>
  <c r="AN495" i="15"/>
  <c r="AN496" i="15"/>
  <c r="AN499" i="15"/>
  <c r="AN500" i="15"/>
  <c r="AN503" i="15"/>
  <c r="AN504" i="15"/>
  <c r="AN507" i="15"/>
  <c r="AN508" i="15"/>
  <c r="AN511" i="15"/>
  <c r="AN512" i="15"/>
  <c r="AN515" i="15"/>
  <c r="AN516" i="15"/>
  <c r="AN519" i="15"/>
  <c r="AN520" i="15"/>
  <c r="AN523" i="15"/>
  <c r="AN524" i="15"/>
  <c r="AN527" i="15"/>
  <c r="AN528" i="15"/>
  <c r="AN531" i="15"/>
  <c r="AN532" i="15"/>
  <c r="AN535" i="15"/>
  <c r="AN536" i="15"/>
  <c r="AN539" i="15"/>
  <c r="AN540" i="15"/>
  <c r="AN543" i="15"/>
  <c r="AN544" i="15"/>
  <c r="AN547" i="15"/>
  <c r="AN548" i="15"/>
  <c r="AN551" i="15"/>
  <c r="AN552" i="15"/>
  <c r="AN559" i="15"/>
  <c r="AN560" i="15"/>
  <c r="AN563" i="15"/>
  <c r="AN564" i="15"/>
  <c r="AN567" i="15"/>
  <c r="AN568" i="15"/>
  <c r="AN571" i="15"/>
  <c r="AN572" i="15"/>
  <c r="AN575" i="15"/>
  <c r="AN576" i="15"/>
  <c r="AN579" i="15"/>
  <c r="AN580" i="15"/>
  <c r="AN583" i="15"/>
  <c r="AN584" i="15"/>
  <c r="AN587" i="15"/>
  <c r="AN588" i="15"/>
  <c r="AN591" i="15"/>
  <c r="AN592" i="15"/>
  <c r="AN595" i="15"/>
  <c r="AN596" i="15"/>
  <c r="AN599" i="15"/>
  <c r="AN600" i="15"/>
  <c r="AN603" i="15"/>
  <c r="AN604" i="15"/>
  <c r="AN607" i="15"/>
  <c r="AN608" i="15"/>
  <c r="AN611" i="15"/>
  <c r="AN612" i="15"/>
  <c r="AN615" i="15"/>
  <c r="AN616" i="15"/>
  <c r="AN619" i="15"/>
  <c r="AN620" i="15"/>
  <c r="AN623" i="15"/>
  <c r="AN624" i="15"/>
  <c r="AN627" i="15"/>
  <c r="AN628" i="15"/>
  <c r="AN631" i="15"/>
  <c r="AN632" i="15"/>
  <c r="AN635" i="15"/>
  <c r="AN636" i="15"/>
  <c r="AN639" i="15"/>
  <c r="AN640" i="15"/>
  <c r="AN643" i="15"/>
  <c r="AN644" i="15"/>
  <c r="AN647" i="15"/>
  <c r="AN648" i="15"/>
  <c r="AN651" i="15"/>
  <c r="AN652" i="15"/>
  <c r="AF11" i="15"/>
  <c r="AF12" i="15"/>
  <c r="AF15" i="15"/>
  <c r="AF16" i="15"/>
  <c r="AF19" i="15"/>
  <c r="AF20" i="15"/>
  <c r="AF23" i="15"/>
  <c r="AF24" i="15"/>
  <c r="AF27" i="15"/>
  <c r="AF28" i="15"/>
  <c r="AF31" i="15"/>
  <c r="AF32" i="15"/>
  <c r="AF35" i="15"/>
  <c r="AF36" i="15"/>
  <c r="AF39" i="15"/>
  <c r="AF40" i="15"/>
  <c r="AF43" i="15"/>
  <c r="AF44" i="15"/>
  <c r="AF47" i="15"/>
  <c r="AF48" i="15"/>
  <c r="AF51" i="15"/>
  <c r="AF52" i="15"/>
  <c r="AF55" i="15"/>
  <c r="AF56" i="15"/>
  <c r="AF59" i="15"/>
  <c r="AF60" i="15"/>
  <c r="AF63" i="15"/>
  <c r="AF64" i="15"/>
  <c r="AF67" i="15"/>
  <c r="AF68" i="15"/>
  <c r="AF71" i="15"/>
  <c r="AF72" i="15"/>
  <c r="AF75" i="15"/>
  <c r="AF76" i="15"/>
  <c r="AF79" i="15"/>
  <c r="AF80" i="15"/>
  <c r="AF83" i="15"/>
  <c r="AF84" i="15"/>
  <c r="AF87" i="15"/>
  <c r="AF88" i="15"/>
  <c r="AF91" i="15"/>
  <c r="AF92" i="15"/>
  <c r="AF95" i="15"/>
  <c r="AF96" i="15"/>
  <c r="AF99" i="15"/>
  <c r="AF100" i="15"/>
  <c r="AF103" i="15"/>
  <c r="AF104" i="15"/>
  <c r="AF107" i="15"/>
  <c r="AF108" i="15"/>
  <c r="AF111" i="15"/>
  <c r="AF112" i="15"/>
  <c r="AF115" i="15"/>
  <c r="AF116" i="15"/>
  <c r="AF119" i="15"/>
  <c r="AF120" i="15"/>
  <c r="AF123" i="15"/>
  <c r="AF124" i="15"/>
  <c r="AF127" i="15"/>
  <c r="AF128" i="15"/>
  <c r="AF131" i="15"/>
  <c r="AF132" i="15"/>
  <c r="AF135" i="15"/>
  <c r="AF136" i="15"/>
  <c r="AF139" i="15"/>
  <c r="AF140" i="15"/>
  <c r="AF143" i="15"/>
  <c r="AF144" i="15"/>
  <c r="AF147" i="15"/>
  <c r="AF148" i="15"/>
  <c r="AF151" i="15"/>
  <c r="AF152" i="15"/>
  <c r="AF155" i="15"/>
  <c r="AF156" i="15"/>
  <c r="AF159" i="15"/>
  <c r="AF160" i="15"/>
  <c r="AF163" i="15"/>
  <c r="AF164" i="15"/>
  <c r="AF167" i="15"/>
  <c r="AF168" i="15"/>
  <c r="AF171" i="15"/>
  <c r="AF172" i="15"/>
  <c r="AF175" i="15"/>
  <c r="AF176" i="15"/>
  <c r="AF179" i="15"/>
  <c r="AF180" i="15"/>
  <c r="AF183" i="15"/>
  <c r="AF184" i="15"/>
  <c r="AF187" i="15"/>
  <c r="AF188" i="15"/>
  <c r="AF191" i="15"/>
  <c r="AF192" i="15"/>
  <c r="AF195" i="15"/>
  <c r="AF196" i="15"/>
  <c r="AF199" i="15"/>
  <c r="AF200" i="15"/>
  <c r="AF203" i="15"/>
  <c r="AF204" i="15"/>
  <c r="AF207" i="15"/>
  <c r="AF208" i="15"/>
  <c r="AF211" i="15"/>
  <c r="AF212" i="15"/>
  <c r="AF215" i="15"/>
  <c r="AF216" i="15"/>
  <c r="AF219" i="15"/>
  <c r="AF220" i="15"/>
  <c r="AF223" i="15"/>
  <c r="AF224" i="15"/>
  <c r="AF227" i="15"/>
  <c r="AF228" i="15"/>
  <c r="AF231" i="15"/>
  <c r="AF232" i="15"/>
  <c r="AF235" i="15"/>
  <c r="AF236" i="15"/>
  <c r="AF239" i="15"/>
  <c r="AF240" i="15"/>
  <c r="AF243" i="15"/>
  <c r="AF244" i="15"/>
  <c r="AF247" i="15"/>
  <c r="AF248" i="15"/>
  <c r="AF251" i="15"/>
  <c r="AF252" i="15"/>
  <c r="AF255" i="15"/>
  <c r="AF256" i="15"/>
  <c r="AF259" i="15"/>
  <c r="AF260" i="15"/>
  <c r="AF263" i="15"/>
  <c r="AF264" i="15"/>
  <c r="AF267" i="15"/>
  <c r="AF268" i="15"/>
  <c r="AF271" i="15"/>
  <c r="AF272" i="15"/>
  <c r="AF275" i="15"/>
  <c r="AF276" i="15"/>
  <c r="AF279" i="15"/>
  <c r="AF280" i="15"/>
  <c r="AF283" i="15"/>
  <c r="AF284" i="15"/>
  <c r="AF287" i="15"/>
  <c r="AF288" i="15"/>
  <c r="AF291" i="15"/>
  <c r="AF292" i="15"/>
  <c r="AF295" i="15"/>
  <c r="AF296" i="15"/>
  <c r="AF299" i="15"/>
  <c r="AF300" i="15"/>
  <c r="AF303" i="15"/>
  <c r="AF304" i="15"/>
  <c r="AF307" i="15"/>
  <c r="AF308" i="15"/>
  <c r="AF311" i="15"/>
  <c r="AF312" i="15"/>
  <c r="AF315" i="15"/>
  <c r="AF316" i="15"/>
  <c r="AF319" i="15"/>
  <c r="AF320" i="15"/>
  <c r="AF323" i="15"/>
  <c r="AF324" i="15"/>
  <c r="AF327" i="15"/>
  <c r="AF328" i="15"/>
  <c r="AF331" i="15"/>
  <c r="AF332" i="15"/>
  <c r="AF335" i="15"/>
  <c r="AF336" i="15"/>
  <c r="AF339" i="15"/>
  <c r="AF340" i="15"/>
  <c r="AF343" i="15"/>
  <c r="AF344" i="15"/>
  <c r="AF347" i="15"/>
  <c r="AF348" i="15"/>
  <c r="AF351" i="15"/>
  <c r="AF352" i="15"/>
  <c r="AF355" i="15"/>
  <c r="AF356" i="15"/>
  <c r="AF359" i="15"/>
  <c r="AF360" i="15"/>
  <c r="AF363" i="15"/>
  <c r="AF364" i="15"/>
  <c r="AF367" i="15"/>
  <c r="AF368" i="15"/>
  <c r="AF371" i="15"/>
  <c r="AF372" i="15"/>
  <c r="AF375" i="15"/>
  <c r="AF376" i="15"/>
  <c r="AF379" i="15"/>
  <c r="AF380" i="15"/>
  <c r="AF383" i="15"/>
  <c r="AF384" i="15"/>
  <c r="AF387" i="15"/>
  <c r="AF388" i="15"/>
  <c r="AF391" i="15"/>
  <c r="AF392" i="15"/>
  <c r="AF395" i="15"/>
  <c r="AF396" i="15"/>
  <c r="AF399" i="15"/>
  <c r="AF400" i="15"/>
  <c r="AF403" i="15"/>
  <c r="AF404" i="15"/>
  <c r="AF407" i="15"/>
  <c r="AF408" i="15"/>
  <c r="AF411" i="15"/>
  <c r="AF412" i="15"/>
  <c r="AF415" i="15"/>
  <c r="AF416" i="15"/>
  <c r="AF419" i="15"/>
  <c r="AF420" i="15"/>
  <c r="AF423" i="15"/>
  <c r="AF424" i="15"/>
  <c r="AF427" i="15"/>
  <c r="AF428" i="15"/>
  <c r="AF431" i="15"/>
  <c r="AF432" i="15"/>
  <c r="AF435" i="15"/>
  <c r="AF436" i="15"/>
  <c r="AF439" i="15"/>
  <c r="AF440" i="15"/>
  <c r="AF443" i="15"/>
  <c r="AF444" i="15"/>
  <c r="AF447" i="15"/>
  <c r="AF448" i="15"/>
  <c r="AF451" i="15"/>
  <c r="AF452" i="15"/>
  <c r="AF455" i="15"/>
  <c r="AF456" i="15"/>
  <c r="AF459" i="15"/>
  <c r="AF460" i="15"/>
  <c r="AF463" i="15"/>
  <c r="AF464" i="15"/>
  <c r="AF467" i="15"/>
  <c r="AF468" i="15"/>
  <c r="AF471" i="15"/>
  <c r="AF472" i="15"/>
  <c r="AF475" i="15"/>
  <c r="AF476" i="15"/>
  <c r="AF479" i="15"/>
  <c r="AF480" i="15"/>
  <c r="AF483" i="15"/>
  <c r="AF484" i="15"/>
  <c r="AF487" i="15"/>
  <c r="AF488" i="15"/>
  <c r="AF491" i="15"/>
  <c r="AF492" i="15"/>
  <c r="AF495" i="15"/>
  <c r="AF496" i="15"/>
  <c r="AF499" i="15"/>
  <c r="AF500" i="15"/>
  <c r="AF503" i="15"/>
  <c r="AF504" i="15"/>
  <c r="AF507" i="15"/>
  <c r="AF508" i="15"/>
  <c r="AF511" i="15"/>
  <c r="AF512" i="15"/>
  <c r="AF515" i="15"/>
  <c r="AF516" i="15"/>
  <c r="AF519" i="15"/>
  <c r="AF520" i="15"/>
  <c r="AF523" i="15"/>
  <c r="AF524" i="15"/>
  <c r="AF527" i="15"/>
  <c r="AF528" i="15"/>
  <c r="AF531" i="15"/>
  <c r="AF532" i="15"/>
  <c r="AF535" i="15"/>
  <c r="AF536" i="15"/>
  <c r="AF539" i="15"/>
  <c r="AF540" i="15"/>
  <c r="AF543" i="15"/>
  <c r="AF544" i="15"/>
  <c r="AF547" i="15"/>
  <c r="AF548" i="15"/>
  <c r="AF551" i="15"/>
  <c r="AF552" i="15"/>
  <c r="AF559" i="15"/>
  <c r="AF560" i="15"/>
  <c r="AF563" i="15"/>
  <c r="AF564" i="15"/>
  <c r="AF567" i="15"/>
  <c r="AF568" i="15"/>
  <c r="AF571" i="15"/>
  <c r="AF572" i="15"/>
  <c r="AF575" i="15"/>
  <c r="AF576" i="15"/>
  <c r="AF579" i="15"/>
  <c r="AF580" i="15"/>
  <c r="AF583" i="15"/>
  <c r="AF584" i="15"/>
  <c r="AF587" i="15"/>
  <c r="AF588" i="15"/>
  <c r="AF591" i="15"/>
  <c r="AF592" i="15"/>
  <c r="AF595" i="15"/>
  <c r="AF596" i="15"/>
  <c r="AF599" i="15"/>
  <c r="AF600" i="15"/>
  <c r="AF603" i="15"/>
  <c r="AF604" i="15"/>
  <c r="AF607" i="15"/>
  <c r="AF608" i="15"/>
  <c r="AF611" i="15"/>
  <c r="AF612" i="15"/>
  <c r="AF615" i="15"/>
  <c r="AF616" i="15"/>
  <c r="AF619" i="15"/>
  <c r="AF620" i="15"/>
  <c r="AF623" i="15"/>
  <c r="AF624" i="15"/>
  <c r="AF627" i="15"/>
  <c r="AF628" i="15"/>
  <c r="AF631" i="15"/>
  <c r="AF632" i="15"/>
  <c r="AF635" i="15"/>
  <c r="AF636" i="15"/>
  <c r="AF639" i="15"/>
  <c r="AF640" i="15"/>
  <c r="AF643" i="15"/>
  <c r="AF644" i="15"/>
  <c r="AF647" i="15"/>
  <c r="AF648" i="15"/>
  <c r="AF651" i="15"/>
  <c r="AF652" i="15"/>
  <c r="X31" i="15"/>
  <c r="X32" i="15"/>
  <c r="X35" i="15"/>
  <c r="X36" i="15"/>
  <c r="X39" i="15"/>
  <c r="X40" i="15"/>
  <c r="X43" i="15"/>
  <c r="X44" i="15"/>
  <c r="X47" i="15"/>
  <c r="X48" i="15"/>
  <c r="X51" i="15"/>
  <c r="X52" i="15"/>
  <c r="X55" i="15"/>
  <c r="X56" i="15"/>
  <c r="X59" i="15"/>
  <c r="X60" i="15"/>
  <c r="X63" i="15"/>
  <c r="X64" i="15"/>
  <c r="X67" i="15"/>
  <c r="X68" i="15"/>
  <c r="X71" i="15"/>
  <c r="X72" i="15"/>
  <c r="X75" i="15"/>
  <c r="X76" i="15"/>
  <c r="X79" i="15"/>
  <c r="X80" i="15"/>
  <c r="X83" i="15"/>
  <c r="X84" i="15"/>
  <c r="X87" i="15"/>
  <c r="X88" i="15"/>
  <c r="X91" i="15"/>
  <c r="X92" i="15"/>
  <c r="X95" i="15"/>
  <c r="X96" i="15"/>
  <c r="X99" i="15"/>
  <c r="X100" i="15"/>
  <c r="X103" i="15"/>
  <c r="X104" i="15"/>
  <c r="X107" i="15"/>
  <c r="X108" i="15"/>
  <c r="X111" i="15"/>
  <c r="X112" i="15"/>
  <c r="X115" i="15"/>
  <c r="X116" i="15"/>
  <c r="X119" i="15"/>
  <c r="X120" i="15"/>
  <c r="X123" i="15"/>
  <c r="X124" i="15"/>
  <c r="X127" i="15"/>
  <c r="X128" i="15"/>
  <c r="X131" i="15"/>
  <c r="X132" i="15"/>
  <c r="X135" i="15"/>
  <c r="X136" i="15"/>
  <c r="X139" i="15"/>
  <c r="X140" i="15"/>
  <c r="X143" i="15"/>
  <c r="X144" i="15"/>
  <c r="X147" i="15"/>
  <c r="X148" i="15"/>
  <c r="X151" i="15"/>
  <c r="X152" i="15"/>
  <c r="X155" i="15"/>
  <c r="X156" i="15"/>
  <c r="X159" i="15"/>
  <c r="X160" i="15"/>
  <c r="X163" i="15"/>
  <c r="X164" i="15"/>
  <c r="X167" i="15"/>
  <c r="X168" i="15"/>
  <c r="X171" i="15"/>
  <c r="X172" i="15"/>
  <c r="X175" i="15"/>
  <c r="X176" i="15"/>
  <c r="X179" i="15"/>
  <c r="X180" i="15"/>
  <c r="X183" i="15"/>
  <c r="X184" i="15"/>
  <c r="X187" i="15"/>
  <c r="X188" i="15"/>
  <c r="X191" i="15"/>
  <c r="X192" i="15"/>
  <c r="X195" i="15"/>
  <c r="X196" i="15"/>
  <c r="X199" i="15"/>
  <c r="X200" i="15"/>
  <c r="X203" i="15"/>
  <c r="X204" i="15"/>
  <c r="X207" i="15"/>
  <c r="X208" i="15"/>
  <c r="X211" i="15"/>
  <c r="X212" i="15"/>
  <c r="X215" i="15"/>
  <c r="X216" i="15"/>
  <c r="X219" i="15"/>
  <c r="X220" i="15"/>
  <c r="X223" i="15"/>
  <c r="X224" i="15"/>
  <c r="X227" i="15"/>
  <c r="X228" i="15"/>
  <c r="X231" i="15"/>
  <c r="X232" i="15"/>
  <c r="X235" i="15"/>
  <c r="X236" i="15"/>
  <c r="X239" i="15"/>
  <c r="X240" i="15"/>
  <c r="X243" i="15"/>
  <c r="X244" i="15"/>
  <c r="X247" i="15"/>
  <c r="X248" i="15"/>
  <c r="X251" i="15"/>
  <c r="X252" i="15"/>
  <c r="X255" i="15"/>
  <c r="X256" i="15"/>
  <c r="X259" i="15"/>
  <c r="X260" i="15"/>
  <c r="X263" i="15"/>
  <c r="X264" i="15"/>
  <c r="X267" i="15"/>
  <c r="X268" i="15"/>
  <c r="X271" i="15"/>
  <c r="X272" i="15"/>
  <c r="X275" i="15"/>
  <c r="X276" i="15"/>
  <c r="X279" i="15"/>
  <c r="X280" i="15"/>
  <c r="X283" i="15"/>
  <c r="X284" i="15"/>
  <c r="X287" i="15"/>
  <c r="X288" i="15"/>
  <c r="X291" i="15"/>
  <c r="X292" i="15"/>
  <c r="X295" i="15"/>
  <c r="X296" i="15"/>
  <c r="X299" i="15"/>
  <c r="X300" i="15"/>
  <c r="X303" i="15"/>
  <c r="X304" i="15"/>
  <c r="X307" i="15"/>
  <c r="X308" i="15"/>
  <c r="X311" i="15"/>
  <c r="X312" i="15"/>
  <c r="X315" i="15"/>
  <c r="X316" i="15"/>
  <c r="X319" i="15"/>
  <c r="X320" i="15"/>
  <c r="X323" i="15"/>
  <c r="X324" i="15"/>
  <c r="X327" i="15"/>
  <c r="X328" i="15"/>
  <c r="X331" i="15"/>
  <c r="X332" i="15"/>
  <c r="X335" i="15"/>
  <c r="X336" i="15"/>
  <c r="X339" i="15"/>
  <c r="X340" i="15"/>
  <c r="X343" i="15"/>
  <c r="X344" i="15"/>
  <c r="X347" i="15"/>
  <c r="X348" i="15"/>
  <c r="X351" i="15"/>
  <c r="X352" i="15"/>
  <c r="X355" i="15"/>
  <c r="X356" i="15"/>
  <c r="X359" i="15"/>
  <c r="X360" i="15"/>
  <c r="X363" i="15"/>
  <c r="X364" i="15"/>
  <c r="X367" i="15"/>
  <c r="X368" i="15"/>
  <c r="X371" i="15"/>
  <c r="X372" i="15"/>
  <c r="X375" i="15"/>
  <c r="X376" i="15"/>
  <c r="X379" i="15"/>
  <c r="X380" i="15"/>
  <c r="X383" i="15"/>
  <c r="X384" i="15"/>
  <c r="X387" i="15"/>
  <c r="X388" i="15"/>
  <c r="X391" i="15"/>
  <c r="X392" i="15"/>
  <c r="X395" i="15"/>
  <c r="X396" i="15"/>
  <c r="X399" i="15"/>
  <c r="X400" i="15"/>
  <c r="X403" i="15"/>
  <c r="X404" i="15"/>
  <c r="X407" i="15"/>
  <c r="X408" i="15"/>
  <c r="X411" i="15"/>
  <c r="X412" i="15"/>
  <c r="X415" i="15"/>
  <c r="X416" i="15"/>
  <c r="X419" i="15"/>
  <c r="X420" i="15"/>
  <c r="X423" i="15"/>
  <c r="X424" i="15"/>
  <c r="X427" i="15"/>
  <c r="X428" i="15"/>
  <c r="X431" i="15"/>
  <c r="X432" i="15"/>
  <c r="X435" i="15"/>
  <c r="X436" i="15"/>
  <c r="X439" i="15"/>
  <c r="X440" i="15"/>
  <c r="X443" i="15"/>
  <c r="X444" i="15"/>
  <c r="X447" i="15"/>
  <c r="X448" i="15"/>
  <c r="X451" i="15"/>
  <c r="X452" i="15"/>
  <c r="X455" i="15"/>
  <c r="X456" i="15"/>
  <c r="X459" i="15"/>
  <c r="X460" i="15"/>
  <c r="X463" i="15"/>
  <c r="X464" i="15"/>
  <c r="X467" i="15"/>
  <c r="X468" i="15"/>
  <c r="X471" i="15"/>
  <c r="X472" i="15"/>
  <c r="X475" i="15"/>
  <c r="X476" i="15"/>
  <c r="X479" i="15"/>
  <c r="X480" i="15"/>
  <c r="X483" i="15"/>
  <c r="X484" i="15"/>
  <c r="X487" i="15"/>
  <c r="X488" i="15"/>
  <c r="X491" i="15"/>
  <c r="X492" i="15"/>
  <c r="X495" i="15"/>
  <c r="X496" i="15"/>
  <c r="X499" i="15"/>
  <c r="X500" i="15"/>
  <c r="X503" i="15"/>
  <c r="X504" i="15"/>
  <c r="X507" i="15"/>
  <c r="X508" i="15"/>
  <c r="X511" i="15"/>
  <c r="X512" i="15"/>
  <c r="X515" i="15"/>
  <c r="X516" i="15"/>
  <c r="X519" i="15"/>
  <c r="X520" i="15"/>
  <c r="X523" i="15"/>
  <c r="X524" i="15"/>
  <c r="X527" i="15"/>
  <c r="X528" i="15"/>
  <c r="X531" i="15"/>
  <c r="X532" i="15"/>
  <c r="X535" i="15"/>
  <c r="X536" i="15"/>
  <c r="X539" i="15"/>
  <c r="X540" i="15"/>
  <c r="X543" i="15"/>
  <c r="X544" i="15"/>
  <c r="X547" i="15"/>
  <c r="X548" i="15"/>
  <c r="X551" i="15"/>
  <c r="X552" i="15"/>
  <c r="X559" i="15"/>
  <c r="X560" i="15"/>
  <c r="X563" i="15"/>
  <c r="X564" i="15"/>
  <c r="X567" i="15"/>
  <c r="X568" i="15"/>
  <c r="X571" i="15"/>
  <c r="X572" i="15"/>
  <c r="X575" i="15"/>
  <c r="X576" i="15"/>
  <c r="X579" i="15"/>
  <c r="X580" i="15"/>
  <c r="X583" i="15"/>
  <c r="X584" i="15"/>
  <c r="X587" i="15"/>
  <c r="X588" i="15"/>
  <c r="X591" i="15"/>
  <c r="X592" i="15"/>
  <c r="X595" i="15"/>
  <c r="X596" i="15"/>
  <c r="X599" i="15"/>
  <c r="X600" i="15"/>
  <c r="X603" i="15"/>
  <c r="X604" i="15"/>
  <c r="X607" i="15"/>
  <c r="X608" i="15"/>
  <c r="X611" i="15"/>
  <c r="X612" i="15"/>
  <c r="X615" i="15"/>
  <c r="X616" i="15"/>
  <c r="X619" i="15"/>
  <c r="X620" i="15"/>
  <c r="X623" i="15"/>
  <c r="X624" i="15"/>
  <c r="X627" i="15"/>
  <c r="X628" i="15"/>
  <c r="X631" i="15"/>
  <c r="X632" i="15"/>
  <c r="X635" i="15"/>
  <c r="X636" i="15"/>
  <c r="X639" i="15"/>
  <c r="X640" i="15"/>
  <c r="X643" i="15"/>
  <c r="X644" i="15"/>
  <c r="X647" i="15"/>
  <c r="X648" i="15"/>
  <c r="X651" i="15"/>
  <c r="X652" i="15"/>
  <c r="X11" i="15"/>
  <c r="X12" i="15"/>
  <c r="X15" i="15"/>
  <c r="X16" i="15"/>
  <c r="X19" i="15"/>
  <c r="X20" i="15"/>
  <c r="X23" i="15"/>
  <c r="X24" i="15"/>
  <c r="X27" i="15"/>
  <c r="X28" i="15"/>
  <c r="AN7" i="15"/>
  <c r="AF7" i="15"/>
  <c r="X7" i="15"/>
  <c r="P567" i="15"/>
  <c r="P568" i="15"/>
  <c r="P571" i="15"/>
  <c r="P572" i="15"/>
  <c r="P575" i="15"/>
  <c r="P576" i="15"/>
  <c r="P579" i="15"/>
  <c r="P580" i="15"/>
  <c r="P583" i="15"/>
  <c r="P584" i="15"/>
  <c r="P587" i="15"/>
  <c r="P588" i="15"/>
  <c r="P591" i="15"/>
  <c r="P592" i="15"/>
  <c r="P595" i="15"/>
  <c r="P596" i="15"/>
  <c r="P599" i="15"/>
  <c r="P600" i="15"/>
  <c r="P603" i="15"/>
  <c r="P604" i="15"/>
  <c r="P607" i="15"/>
  <c r="P608" i="15"/>
  <c r="P611" i="15"/>
  <c r="P612" i="15"/>
  <c r="P615" i="15"/>
  <c r="P616" i="15"/>
  <c r="P619" i="15"/>
  <c r="P620" i="15"/>
  <c r="P623" i="15"/>
  <c r="P624" i="15"/>
  <c r="P627" i="15"/>
  <c r="P628" i="15"/>
  <c r="P631" i="15"/>
  <c r="P632" i="15"/>
  <c r="P635" i="15"/>
  <c r="P636" i="15"/>
  <c r="P639" i="15"/>
  <c r="P640" i="15"/>
  <c r="P643" i="15"/>
  <c r="P644" i="15"/>
  <c r="P647" i="15"/>
  <c r="P648" i="15"/>
  <c r="P651" i="15"/>
  <c r="P652" i="15"/>
  <c r="P559" i="15"/>
  <c r="P560" i="15"/>
  <c r="P563" i="15"/>
  <c r="P564" i="15"/>
  <c r="P511" i="15"/>
  <c r="P512" i="15"/>
  <c r="P515" i="15"/>
  <c r="P516" i="15"/>
  <c r="P519" i="15"/>
  <c r="P520" i="15"/>
  <c r="P523" i="15"/>
  <c r="P524" i="15"/>
  <c r="P527" i="15"/>
  <c r="P528" i="15"/>
  <c r="P508" i="15"/>
  <c r="P323" i="15"/>
  <c r="P324" i="15"/>
  <c r="P327" i="15"/>
  <c r="P328" i="15"/>
  <c r="P331" i="15"/>
  <c r="P332" i="15"/>
  <c r="P335" i="15"/>
  <c r="P336" i="15"/>
  <c r="P339" i="15"/>
  <c r="P340" i="15"/>
  <c r="P343" i="15"/>
  <c r="P344" i="15"/>
  <c r="P347" i="15"/>
  <c r="P348" i="15"/>
  <c r="P351" i="15"/>
  <c r="P352" i="15"/>
  <c r="P355" i="15"/>
  <c r="P356" i="15"/>
  <c r="P359" i="15"/>
  <c r="P360" i="15"/>
  <c r="P363" i="15"/>
  <c r="P364" i="15"/>
  <c r="P367" i="15"/>
  <c r="P368" i="15"/>
  <c r="P371" i="15"/>
  <c r="P372" i="15"/>
  <c r="P375" i="15"/>
  <c r="P376" i="15"/>
  <c r="P379" i="15"/>
  <c r="P380" i="15"/>
  <c r="P383" i="15"/>
  <c r="P384" i="15"/>
  <c r="P387" i="15"/>
  <c r="P388" i="15"/>
  <c r="P391" i="15"/>
  <c r="P392" i="15"/>
  <c r="P395" i="15"/>
  <c r="P396" i="15"/>
  <c r="P399" i="15"/>
  <c r="P400" i="15"/>
  <c r="P403" i="15"/>
  <c r="P404" i="15"/>
  <c r="P407" i="15"/>
  <c r="P408" i="15"/>
  <c r="P411" i="15"/>
  <c r="P412" i="15"/>
  <c r="P415" i="15"/>
  <c r="P416" i="15"/>
  <c r="P419" i="15"/>
  <c r="P420" i="15"/>
  <c r="P423" i="15"/>
  <c r="P424" i="15"/>
  <c r="P427" i="15"/>
  <c r="P428" i="15"/>
  <c r="P431" i="15"/>
  <c r="P432" i="15"/>
  <c r="P435" i="15"/>
  <c r="P436" i="15"/>
  <c r="P439" i="15"/>
  <c r="P440" i="15"/>
  <c r="P443" i="15"/>
  <c r="P444" i="15"/>
  <c r="P447" i="15"/>
  <c r="P448" i="15"/>
  <c r="P451" i="15"/>
  <c r="P452" i="15"/>
  <c r="P455" i="15"/>
  <c r="P456" i="15"/>
  <c r="P459" i="15"/>
  <c r="P460" i="15"/>
  <c r="P463" i="15"/>
  <c r="P464" i="15"/>
  <c r="P467" i="15"/>
  <c r="P468" i="15"/>
  <c r="P471" i="15"/>
  <c r="P472" i="15"/>
  <c r="P475" i="15"/>
  <c r="P476" i="15"/>
  <c r="P479" i="15"/>
  <c r="P480" i="15"/>
  <c r="P483" i="15"/>
  <c r="P484" i="15"/>
  <c r="P487" i="15"/>
  <c r="P488" i="15"/>
  <c r="P491" i="15"/>
  <c r="P492" i="15"/>
  <c r="P495" i="15"/>
  <c r="P496" i="15"/>
  <c r="P499" i="15"/>
  <c r="P500" i="15"/>
  <c r="P503" i="15"/>
  <c r="P504" i="15"/>
  <c r="P320" i="15"/>
  <c r="P199" i="15"/>
  <c r="P200" i="15"/>
  <c r="P203" i="15"/>
  <c r="P204" i="15"/>
  <c r="P207" i="15"/>
  <c r="P208" i="15"/>
  <c r="P211" i="15"/>
  <c r="P212" i="15"/>
  <c r="P215" i="15"/>
  <c r="P216" i="15"/>
  <c r="P219" i="15"/>
  <c r="P220" i="15"/>
  <c r="P223" i="15"/>
  <c r="P224" i="15"/>
  <c r="P227" i="15"/>
  <c r="P228" i="15"/>
  <c r="P231" i="15"/>
  <c r="P232" i="15"/>
  <c r="P235" i="15"/>
  <c r="P236" i="15"/>
  <c r="P239" i="15"/>
  <c r="P240" i="15"/>
  <c r="P243" i="15"/>
  <c r="P244" i="15"/>
  <c r="P247" i="15"/>
  <c r="P248" i="15"/>
  <c r="P251" i="15"/>
  <c r="P252" i="15"/>
  <c r="P255" i="15"/>
  <c r="P256" i="15"/>
  <c r="P259" i="15"/>
  <c r="P260" i="15"/>
  <c r="P263" i="15"/>
  <c r="P264" i="15"/>
  <c r="P267" i="15"/>
  <c r="P268" i="15"/>
  <c r="P271" i="15"/>
  <c r="P272" i="15"/>
  <c r="P275" i="15"/>
  <c r="P276" i="15"/>
  <c r="P279" i="15"/>
  <c r="P280" i="15"/>
  <c r="P283" i="15"/>
  <c r="P284" i="15"/>
  <c r="P287" i="15"/>
  <c r="P288" i="15"/>
  <c r="P291" i="15"/>
  <c r="P292" i="15"/>
  <c r="P295" i="15"/>
  <c r="P296" i="15"/>
  <c r="P299" i="15"/>
  <c r="P300" i="15"/>
  <c r="P303" i="15"/>
  <c r="P304" i="15"/>
  <c r="P307" i="15"/>
  <c r="P308" i="15"/>
  <c r="P311" i="15"/>
  <c r="P312" i="15"/>
  <c r="P15" i="15"/>
  <c r="P16" i="15"/>
  <c r="P19" i="15"/>
  <c r="P20" i="15"/>
  <c r="P23" i="15"/>
  <c r="P24" i="15"/>
  <c r="P27" i="15"/>
  <c r="P28" i="15"/>
  <c r="P31" i="15"/>
  <c r="P32" i="15"/>
  <c r="P35" i="15"/>
  <c r="P36" i="15"/>
  <c r="P39" i="15"/>
  <c r="P40" i="15"/>
  <c r="P43" i="15"/>
  <c r="P44" i="15"/>
  <c r="P47" i="15"/>
  <c r="P48" i="15"/>
  <c r="P51" i="15"/>
  <c r="P52" i="15"/>
  <c r="P55" i="15"/>
  <c r="P56" i="15"/>
  <c r="P59" i="15"/>
  <c r="P60" i="15"/>
  <c r="P63" i="15"/>
  <c r="P64" i="15"/>
  <c r="P67" i="15"/>
  <c r="P68" i="15"/>
  <c r="P71" i="15"/>
  <c r="P72" i="15"/>
  <c r="P75" i="15"/>
  <c r="P76" i="15"/>
  <c r="P79" i="15"/>
  <c r="P80" i="15"/>
  <c r="P83" i="15"/>
  <c r="P84" i="15"/>
  <c r="P87" i="15"/>
  <c r="P88" i="15"/>
  <c r="P91" i="15"/>
  <c r="P92" i="15"/>
  <c r="P95" i="15"/>
  <c r="P96" i="15"/>
  <c r="P99" i="15"/>
  <c r="P100" i="15"/>
  <c r="P103" i="15"/>
  <c r="P104" i="15"/>
  <c r="P107" i="15"/>
  <c r="P108" i="15"/>
  <c r="P111" i="15"/>
  <c r="P112" i="15"/>
  <c r="P115" i="15"/>
  <c r="P116" i="15"/>
  <c r="P119" i="15"/>
  <c r="P120" i="15"/>
  <c r="P123" i="15"/>
  <c r="P124" i="15"/>
  <c r="P127" i="15"/>
  <c r="P128" i="15"/>
  <c r="P131" i="15"/>
  <c r="P132" i="15"/>
  <c r="P135" i="15"/>
  <c r="P136" i="15"/>
  <c r="P139" i="15"/>
  <c r="P140" i="15"/>
  <c r="P143" i="15"/>
  <c r="P144" i="15"/>
  <c r="P147" i="15"/>
  <c r="P148" i="15"/>
  <c r="P151" i="15"/>
  <c r="P152" i="15"/>
  <c r="P155" i="15"/>
  <c r="P156" i="15"/>
  <c r="P159" i="15"/>
  <c r="P160" i="15"/>
  <c r="P163" i="15"/>
  <c r="P164" i="15"/>
  <c r="P167" i="15"/>
  <c r="P168" i="15"/>
  <c r="P171" i="15"/>
  <c r="P172" i="15"/>
  <c r="P175" i="15"/>
  <c r="P176" i="15"/>
  <c r="P179" i="15"/>
  <c r="P180" i="15"/>
  <c r="P183" i="15"/>
  <c r="P184" i="15"/>
  <c r="P187" i="15"/>
  <c r="P188" i="15"/>
  <c r="P191" i="15"/>
  <c r="P192" i="15"/>
  <c r="P11" i="15"/>
  <c r="P12" i="15"/>
  <c r="AN8" i="15"/>
  <c r="AF8" i="15"/>
  <c r="X8" i="15"/>
  <c r="P8" i="15"/>
  <c r="AY294" i="13" l="1"/>
  <c r="AY286" i="13"/>
  <c r="BB555" i="15"/>
  <c r="AY346" i="13"/>
  <c r="AY328" i="13"/>
  <c r="AY304" i="13"/>
  <c r="AY316" i="13"/>
  <c r="BB69" i="20"/>
  <c r="BB85" i="20"/>
  <c r="BB101" i="20"/>
  <c r="BB117" i="20"/>
  <c r="AY340" i="13"/>
  <c r="AY322" i="13"/>
  <c r="AY298" i="13"/>
  <c r="AY296" i="13"/>
  <c r="AY290" i="13"/>
  <c r="AY288" i="13"/>
  <c r="AY278" i="13"/>
  <c r="AY274" i="13"/>
  <c r="AY242" i="13"/>
  <c r="AY230" i="13"/>
  <c r="AY332" i="13"/>
  <c r="BB10" i="15"/>
  <c r="BB73" i="20"/>
  <c r="BB89" i="20"/>
  <c r="BB105" i="20"/>
  <c r="BB53" i="20"/>
  <c r="BB49" i="20"/>
  <c r="BB37" i="20"/>
  <c r="BB33" i="20"/>
  <c r="BB21" i="20"/>
  <c r="BB17" i="20"/>
  <c r="BB12" i="20"/>
  <c r="BB8" i="20"/>
  <c r="BF4" i="15"/>
  <c r="BB77" i="20"/>
  <c r="BB93" i="20"/>
  <c r="BB109" i="20"/>
  <c r="M18" i="13"/>
  <c r="AX18" i="13" s="1"/>
  <c r="AZ554" i="15"/>
  <c r="BB554" i="15" s="1"/>
  <c r="BB65" i="20"/>
  <c r="BB81" i="20"/>
  <c r="BB97" i="20"/>
  <c r="BB113" i="20"/>
  <c r="BB61" i="20"/>
  <c r="BB57" i="20"/>
  <c r="BB45" i="20"/>
  <c r="BB41" i="20"/>
  <c r="BB29" i="20"/>
  <c r="BB25" i="20"/>
  <c r="BB13" i="20"/>
  <c r="BB9" i="20"/>
  <c r="N27" i="19"/>
  <c r="AX27" i="19" s="1"/>
  <c r="AW27" i="19"/>
  <c r="AY27" i="19" s="1"/>
  <c r="N33" i="19"/>
  <c r="AX33" i="19" s="1"/>
  <c r="AW33" i="19"/>
  <c r="AZ114" i="20"/>
  <c r="BB114" i="20" s="1"/>
  <c r="BA114" i="20"/>
  <c r="M350" i="13"/>
  <c r="AX350" i="13" s="1"/>
  <c r="AW350" i="13"/>
  <c r="AY350" i="13" s="1"/>
  <c r="M354" i="13"/>
  <c r="AX354" i="13" s="1"/>
  <c r="AW354" i="13"/>
  <c r="AY354" i="13" s="1"/>
  <c r="M71" i="13"/>
  <c r="AX71" i="13" s="1"/>
  <c r="AW71" i="13"/>
  <c r="AY71" i="13" s="1"/>
  <c r="M352" i="13"/>
  <c r="AX352" i="13" s="1"/>
  <c r="AW352" i="13"/>
  <c r="AY352" i="13" s="1"/>
  <c r="M360" i="13"/>
  <c r="AX360" i="13" s="1"/>
  <c r="AW360" i="13"/>
  <c r="AY360" i="13" s="1"/>
  <c r="M73" i="13"/>
  <c r="AX73" i="13" s="1"/>
  <c r="AW73" i="13"/>
  <c r="AY73" i="13" s="1"/>
  <c r="M79" i="13"/>
  <c r="AX79" i="13" s="1"/>
  <c r="BB12" i="15"/>
  <c r="N31" i="19"/>
  <c r="AX31" i="19" s="1"/>
  <c r="AW31" i="19"/>
  <c r="N555" i="15"/>
  <c r="BA555" i="15" s="1"/>
  <c r="AZ115" i="20"/>
  <c r="BB115" i="20" s="1"/>
  <c r="BA115" i="20"/>
  <c r="AZ116" i="20"/>
  <c r="BB116" i="20" s="1"/>
  <c r="BA116" i="20"/>
  <c r="M362" i="13"/>
  <c r="AX362" i="13" s="1"/>
  <c r="AW362" i="13"/>
  <c r="AY362" i="13" s="1"/>
  <c r="M358" i="13"/>
  <c r="AX358" i="13" s="1"/>
  <c r="AW358" i="13"/>
  <c r="AY358" i="13" s="1"/>
  <c r="M67" i="13"/>
  <c r="AX67" i="13" s="1"/>
  <c r="AW67" i="13"/>
  <c r="M75" i="13"/>
  <c r="AX75" i="13" s="1"/>
  <c r="AW75" i="13"/>
  <c r="AY75" i="13" s="1"/>
  <c r="M81" i="13"/>
  <c r="AX81" i="13" s="1"/>
  <c r="AW81" i="13"/>
  <c r="BG4" i="15"/>
  <c r="BB11" i="15"/>
  <c r="M348" i="13"/>
  <c r="AX348" i="13" s="1"/>
  <c r="AW348" i="13"/>
  <c r="AY348" i="13" s="1"/>
  <c r="M356" i="13"/>
  <c r="AX356" i="13" s="1"/>
  <c r="AW356" i="13"/>
  <c r="AY356" i="13" s="1"/>
  <c r="M69" i="13"/>
  <c r="AX69" i="13" s="1"/>
  <c r="AW69" i="13"/>
  <c r="M77" i="13"/>
  <c r="AX77" i="13" s="1"/>
  <c r="AW77" i="13"/>
  <c r="AY77" i="13" s="1"/>
  <c r="C5" i="3"/>
  <c r="C4" i="3"/>
  <c r="AW15" i="13"/>
  <c r="AY15" i="13" s="1"/>
  <c r="M15" i="13"/>
  <c r="AX15" i="13" s="1"/>
  <c r="AW11" i="13"/>
  <c r="AY11" i="13" s="1"/>
  <c r="M11" i="13"/>
  <c r="AX11" i="13" s="1"/>
  <c r="AY377" i="13"/>
  <c r="AY373" i="13"/>
  <c r="AY369" i="13"/>
  <c r="AY365" i="13"/>
  <c r="AY361" i="13"/>
  <c r="AY357" i="13"/>
  <c r="AY353" i="13"/>
  <c r="AY349" i="13"/>
  <c r="AY337" i="13"/>
  <c r="AY375" i="13"/>
  <c r="AY371" i="13"/>
  <c r="AY367" i="13"/>
  <c r="AY363" i="13"/>
  <c r="AY359" i="13"/>
  <c r="AY355" i="13"/>
  <c r="AY351" i="13"/>
  <c r="AY347" i="13"/>
  <c r="AY343" i="13"/>
  <c r="AY335" i="13"/>
  <c r="AY319" i="13"/>
  <c r="AY307" i="13"/>
  <c r="AY282" i="13"/>
  <c r="AY325" i="13"/>
  <c r="AY313" i="13"/>
  <c r="AY301" i="13"/>
  <c r="B10" i="3"/>
  <c r="B8" i="3"/>
  <c r="B4" i="3"/>
  <c r="B12" i="3"/>
  <c r="B6" i="3"/>
  <c r="B13" i="3"/>
  <c r="B9" i="3"/>
  <c r="B5" i="3"/>
  <c r="B7" i="3"/>
  <c r="B11" i="3"/>
  <c r="BG4" i="20"/>
  <c r="BF4" i="20"/>
  <c r="AY177" i="13"/>
  <c r="AY173" i="13"/>
  <c r="AY165" i="13"/>
  <c r="AY161" i="13"/>
  <c r="AY151" i="13"/>
  <c r="AY147" i="13"/>
  <c r="AY135" i="13"/>
  <c r="AY123" i="13"/>
  <c r="AY117" i="13"/>
  <c r="AY113" i="13"/>
  <c r="AY109" i="13"/>
  <c r="AY105" i="13"/>
  <c r="AY101" i="13"/>
  <c r="AY97" i="13"/>
  <c r="AY93" i="13"/>
  <c r="AY89" i="13"/>
  <c r="AY85" i="13"/>
  <c r="AY81" i="13"/>
  <c r="AY69" i="13"/>
  <c r="AY67" i="13"/>
  <c r="AY63" i="13"/>
  <c r="AY57" i="13"/>
  <c r="AY55" i="13"/>
  <c r="AY53" i="13"/>
  <c r="AY51" i="13"/>
  <c r="AY49" i="13"/>
  <c r="AY43" i="13"/>
  <c r="AY37" i="13"/>
  <c r="AY218" i="13"/>
  <c r="AY216" i="13"/>
  <c r="AY214" i="13"/>
  <c r="AY212" i="13"/>
  <c r="AY210" i="13"/>
  <c r="AY208" i="13"/>
  <c r="AY206" i="13"/>
  <c r="AY204" i="13"/>
  <c r="AY202" i="13"/>
  <c r="AY200" i="13"/>
  <c r="AY198" i="13"/>
  <c r="AY196" i="13"/>
  <c r="AY194" i="13"/>
  <c r="AY192" i="13"/>
  <c r="AY190" i="13"/>
  <c r="AY188" i="13"/>
  <c r="AY186" i="13"/>
  <c r="AY184" i="13"/>
  <c r="AY182" i="13"/>
  <c r="AY180" i="13"/>
  <c r="AY168" i="13"/>
  <c r="AY162" i="13"/>
  <c r="AY158" i="13"/>
  <c r="AY156" i="13"/>
  <c r="AY154" i="13"/>
  <c r="AY152" i="13"/>
  <c r="AY148" i="13"/>
  <c r="AY144" i="13"/>
  <c r="AY138" i="13"/>
  <c r="AY132" i="13"/>
  <c r="AY126" i="13"/>
  <c r="AY120" i="13"/>
  <c r="AY82" i="13"/>
  <c r="AY80" i="13"/>
  <c r="AY78" i="13"/>
  <c r="AY76" i="13"/>
  <c r="AY74" i="13"/>
  <c r="AY72" i="13"/>
  <c r="AY70" i="13"/>
  <c r="AY68" i="13"/>
  <c r="AY66" i="13"/>
  <c r="AY60" i="13"/>
  <c r="AY46" i="13"/>
  <c r="AY40" i="13"/>
  <c r="AY34" i="13"/>
  <c r="AY28" i="13"/>
  <c r="AY271" i="13"/>
  <c r="AY265" i="13"/>
  <c r="AY261" i="13"/>
  <c r="AY257" i="13"/>
  <c r="AY255" i="13"/>
  <c r="AY253" i="13"/>
  <c r="AY251" i="13"/>
  <c r="AY245" i="13"/>
  <c r="AY239" i="13"/>
  <c r="AY233" i="13"/>
  <c r="AY227" i="13"/>
  <c r="AY221" i="13"/>
  <c r="AY175" i="13"/>
  <c r="AY171" i="13"/>
  <c r="AY159" i="13"/>
  <c r="AY157" i="13"/>
  <c r="AY153" i="13"/>
  <c r="AY149" i="13"/>
  <c r="AY141" i="13"/>
  <c r="AY129" i="13"/>
  <c r="AY115" i="13"/>
  <c r="AY111" i="13"/>
  <c r="AY107" i="13"/>
  <c r="AY103" i="13"/>
  <c r="AY99" i="13"/>
  <c r="AY95" i="13"/>
  <c r="AY91" i="13"/>
  <c r="AY87" i="13"/>
  <c r="AY83" i="13"/>
  <c r="AY79" i="13"/>
  <c r="AY31" i="13"/>
  <c r="AY280" i="13"/>
  <c r="AY276" i="13"/>
  <c r="AY268" i="13"/>
  <c r="AY264" i="13"/>
  <c r="AY260" i="13"/>
  <c r="AY256" i="13"/>
  <c r="AY248" i="13"/>
  <c r="AY236" i="13"/>
  <c r="AY224" i="13"/>
  <c r="AY25" i="13"/>
  <c r="AY17" i="13"/>
  <c r="AY16" i="13"/>
  <c r="AY8" i="13"/>
  <c r="AY22" i="13"/>
  <c r="AY19" i="13"/>
  <c r="AY18" i="13"/>
  <c r="AY14" i="13"/>
  <c r="AY12" i="13"/>
  <c r="AY10" i="13"/>
  <c r="N556" i="15"/>
  <c r="BA556" i="15" s="1"/>
  <c r="AZ557" i="15"/>
  <c r="BB557" i="15" s="1"/>
  <c r="N653" i="15"/>
  <c r="BA653" i="15" s="1"/>
  <c r="AZ653" i="15"/>
  <c r="BB653" i="15" s="1"/>
  <c r="N649" i="15"/>
  <c r="BA649" i="15" s="1"/>
  <c r="AZ649" i="15"/>
  <c r="BB649" i="15" s="1"/>
  <c r="N578" i="15"/>
  <c r="BA578" i="15" s="1"/>
  <c r="B182" i="19"/>
  <c r="B184" i="19"/>
  <c r="B180" i="19"/>
  <c r="B185" i="19"/>
  <c r="B77" i="19"/>
  <c r="B79" i="19"/>
  <c r="B81" i="19"/>
  <c r="B83" i="19"/>
  <c r="B85" i="19"/>
  <c r="B87" i="19"/>
  <c r="B89" i="19"/>
  <c r="B91" i="19"/>
  <c r="B93" i="19"/>
  <c r="B95" i="19"/>
  <c r="B97" i="19"/>
  <c r="B99" i="19"/>
  <c r="B101" i="19"/>
  <c r="B103" i="19"/>
  <c r="B105" i="19"/>
  <c r="B107" i="19"/>
  <c r="B109" i="19"/>
  <c r="B111" i="19"/>
  <c r="B113" i="19"/>
  <c r="B115" i="19"/>
  <c r="B117" i="19"/>
  <c r="B119" i="19"/>
  <c r="B121" i="19"/>
  <c r="B123" i="19"/>
  <c r="B125" i="19"/>
  <c r="B127" i="19"/>
  <c r="B129" i="19"/>
  <c r="B131" i="19"/>
  <c r="B133" i="19"/>
  <c r="B135" i="19"/>
  <c r="B137" i="19"/>
  <c r="B139" i="19"/>
  <c r="B141" i="19"/>
  <c r="B143" i="19"/>
  <c r="B145" i="19"/>
  <c r="B147" i="19"/>
  <c r="B149" i="19"/>
  <c r="B151" i="19"/>
  <c r="B153" i="19"/>
  <c r="B155" i="19"/>
  <c r="B157" i="19"/>
  <c r="B159" i="19"/>
  <c r="B161" i="19"/>
  <c r="B163" i="19"/>
  <c r="B165" i="19"/>
  <c r="B167" i="19"/>
  <c r="B169" i="19"/>
  <c r="B171" i="19"/>
  <c r="B173" i="19"/>
  <c r="B175" i="19"/>
  <c r="B177" i="19"/>
  <c r="B179" i="19"/>
  <c r="B187" i="19"/>
  <c r="B189" i="19"/>
  <c r="B191" i="19"/>
  <c r="B193" i="19"/>
  <c r="B195" i="19"/>
  <c r="B197" i="19"/>
  <c r="B199" i="19"/>
  <c r="B201" i="19"/>
  <c r="B203" i="19"/>
  <c r="B205" i="19"/>
  <c r="B207" i="19"/>
  <c r="B209" i="19"/>
  <c r="B211" i="19"/>
  <c r="B213" i="19"/>
  <c r="B215" i="19"/>
  <c r="B217" i="19"/>
  <c r="B219" i="19"/>
  <c r="B221" i="19"/>
  <c r="B223" i="19"/>
  <c r="B225" i="19"/>
  <c r="B227" i="19"/>
  <c r="B229" i="19"/>
  <c r="B231" i="19"/>
  <c r="B233" i="19"/>
  <c r="B235" i="19"/>
  <c r="B241" i="19"/>
  <c r="B243" i="19"/>
  <c r="B245" i="19"/>
  <c r="B75" i="19"/>
  <c r="B73" i="19"/>
  <c r="B72" i="19"/>
  <c r="B70" i="19"/>
  <c r="B68" i="19"/>
  <c r="B67" i="19"/>
  <c r="B9" i="19"/>
  <c r="B11" i="19"/>
  <c r="B13" i="19"/>
  <c r="B15" i="19"/>
  <c r="B17" i="19"/>
  <c r="B19" i="19"/>
  <c r="B21" i="19"/>
  <c r="B23" i="19"/>
  <c r="B25" i="19"/>
  <c r="B29" i="19"/>
  <c r="B35" i="19"/>
  <c r="B37" i="19"/>
  <c r="B39" i="19"/>
  <c r="B41" i="19"/>
  <c r="B43" i="19"/>
  <c r="B45" i="19"/>
  <c r="B47" i="19"/>
  <c r="B49" i="19"/>
  <c r="B51" i="19"/>
  <c r="B53" i="19"/>
  <c r="B55" i="19"/>
  <c r="B57" i="19"/>
  <c r="B59" i="19"/>
  <c r="B61" i="19"/>
  <c r="B63" i="19"/>
  <c r="B65" i="19"/>
  <c r="B7" i="19"/>
  <c r="O14" i="1"/>
  <c r="O15" i="1"/>
  <c r="O43" i="1"/>
  <c r="O44" i="1"/>
  <c r="O41" i="1"/>
  <c r="O42" i="1"/>
  <c r="O35" i="1"/>
  <c r="O134" i="1"/>
  <c r="O37" i="1"/>
  <c r="O135" i="1"/>
  <c r="O63" i="1"/>
  <c r="O64" i="1"/>
  <c r="O69" i="1"/>
  <c r="O73" i="1"/>
  <c r="O76" i="1"/>
  <c r="O79" i="1"/>
  <c r="O83" i="1"/>
  <c r="O33" i="1"/>
  <c r="O34" i="1"/>
  <c r="O130" i="1"/>
  <c r="O131" i="1"/>
  <c r="O29" i="1"/>
  <c r="O30" i="1"/>
  <c r="O124" i="1"/>
  <c r="O126" i="1"/>
  <c r="O99" i="1"/>
  <c r="O48" i="1"/>
  <c r="O23" i="1"/>
  <c r="O120" i="1"/>
  <c r="O25" i="1"/>
  <c r="O111" i="1"/>
  <c r="O122" i="1"/>
  <c r="O109" i="1"/>
  <c r="O55" i="1"/>
  <c r="O53" i="1"/>
  <c r="O72" i="1"/>
  <c r="O114" i="1"/>
  <c r="O91" i="1"/>
  <c r="O16" i="1"/>
  <c r="O17" i="1"/>
  <c r="O98" i="1"/>
  <c r="O59" i="1"/>
  <c r="O102" i="1"/>
  <c r="O106" i="1"/>
  <c r="O50" i="1"/>
  <c r="O51" i="1"/>
  <c r="O52" i="1"/>
  <c r="O89" i="1"/>
  <c r="O95" i="1"/>
  <c r="O7" i="1"/>
  <c r="O45" i="1"/>
  <c r="O70" i="1"/>
  <c r="O96" i="1"/>
  <c r="O39" i="1"/>
  <c r="O97" i="1"/>
  <c r="O40" i="1"/>
  <c r="O36" i="1"/>
  <c r="O132" i="1"/>
  <c r="O38" i="1"/>
  <c r="O133" i="1"/>
  <c r="O31" i="1"/>
  <c r="O128" i="1"/>
  <c r="O32" i="1"/>
  <c r="O129" i="1"/>
  <c r="O65" i="1"/>
  <c r="O66" i="1"/>
  <c r="O28" i="1"/>
  <c r="O74" i="1"/>
  <c r="O127" i="1"/>
  <c r="O77" i="1"/>
  <c r="O27" i="1"/>
  <c r="O125" i="1"/>
  <c r="O26" i="1"/>
  <c r="O123" i="1"/>
  <c r="O24" i="1"/>
  <c r="O121" i="1"/>
  <c r="O112" i="1"/>
  <c r="O101" i="1"/>
  <c r="O113" i="1"/>
  <c r="O105" i="1"/>
  <c r="O80" i="1"/>
  <c r="O100" i="1"/>
  <c r="O103" i="1"/>
  <c r="O22" i="1"/>
  <c r="O119" i="1"/>
  <c r="O20" i="1"/>
  <c r="O21" i="1"/>
  <c r="O117" i="1"/>
  <c r="O118" i="1"/>
  <c r="O104" i="1"/>
  <c r="L166" i="20"/>
  <c r="M166" i="20" s="1"/>
  <c r="AW166" i="20"/>
  <c r="L167" i="20"/>
  <c r="M167" i="20" s="1"/>
  <c r="P167" i="20"/>
  <c r="X167" i="20"/>
  <c r="AF167" i="20"/>
  <c r="AN167" i="20"/>
  <c r="L168" i="20"/>
  <c r="M168" i="20" s="1"/>
  <c r="P168" i="20"/>
  <c r="X168" i="20"/>
  <c r="AF168" i="20"/>
  <c r="AN168" i="20"/>
  <c r="L169" i="20"/>
  <c r="M169" i="20" s="1"/>
  <c r="L170" i="20"/>
  <c r="M170" i="20" s="1"/>
  <c r="AW170" i="20"/>
  <c r="L171" i="20"/>
  <c r="M171" i="20" s="1"/>
  <c r="P171" i="20"/>
  <c r="X171" i="20"/>
  <c r="AF171" i="20"/>
  <c r="AN171" i="20"/>
  <c r="L172" i="20"/>
  <c r="M172" i="20" s="1"/>
  <c r="P172" i="20"/>
  <c r="X172" i="20"/>
  <c r="AF172" i="20"/>
  <c r="AN172" i="20"/>
  <c r="L173" i="20"/>
  <c r="M173" i="20" s="1"/>
  <c r="L174" i="20"/>
  <c r="M174" i="20" s="1"/>
  <c r="AW174" i="20"/>
  <c r="L175" i="20"/>
  <c r="M175" i="20" s="1"/>
  <c r="P175" i="20"/>
  <c r="X175" i="20"/>
  <c r="AF175" i="20"/>
  <c r="AN175" i="20"/>
  <c r="L176" i="20"/>
  <c r="M176" i="20" s="1"/>
  <c r="P176" i="20"/>
  <c r="X176" i="20"/>
  <c r="AF176" i="20"/>
  <c r="AN176" i="20"/>
  <c r="L177" i="20"/>
  <c r="M177" i="20" s="1"/>
  <c r="L178" i="20"/>
  <c r="M178" i="20" s="1"/>
  <c r="AW178" i="20"/>
  <c r="L179" i="20"/>
  <c r="M179" i="20" s="1"/>
  <c r="P179" i="20"/>
  <c r="X179" i="20"/>
  <c r="AF179" i="20"/>
  <c r="AN179" i="20"/>
  <c r="L180" i="20"/>
  <c r="M180" i="20" s="1"/>
  <c r="P180" i="20"/>
  <c r="X180" i="20"/>
  <c r="AF180" i="20"/>
  <c r="AN180" i="20"/>
  <c r="L181" i="20"/>
  <c r="M181" i="20" s="1"/>
  <c r="L182" i="20"/>
  <c r="M182" i="20" s="1"/>
  <c r="AW182" i="20"/>
  <c r="L183" i="20"/>
  <c r="M183" i="20" s="1"/>
  <c r="P183" i="20"/>
  <c r="X183" i="20"/>
  <c r="AF183" i="20"/>
  <c r="AN183" i="20"/>
  <c r="L184" i="20"/>
  <c r="M184" i="20" s="1"/>
  <c r="P184" i="20"/>
  <c r="X184" i="20"/>
  <c r="AF184" i="20"/>
  <c r="AN184" i="20"/>
  <c r="L185" i="20"/>
  <c r="M185" i="20" s="1"/>
  <c r="L122" i="20"/>
  <c r="M122" i="20" s="1"/>
  <c r="AW122" i="20"/>
  <c r="L123" i="20"/>
  <c r="M123" i="20" s="1"/>
  <c r="P123" i="20"/>
  <c r="X123" i="20"/>
  <c r="AF123" i="20"/>
  <c r="AN123" i="20"/>
  <c r="L124" i="20"/>
  <c r="M124" i="20" s="1"/>
  <c r="P124" i="20"/>
  <c r="X124" i="20"/>
  <c r="AF124" i="20"/>
  <c r="AN124" i="20"/>
  <c r="L125" i="20"/>
  <c r="M125" i="20" s="1"/>
  <c r="L126" i="20"/>
  <c r="M126" i="20" s="1"/>
  <c r="AW126" i="20"/>
  <c r="L127" i="20"/>
  <c r="M127" i="20" s="1"/>
  <c r="L128" i="20"/>
  <c r="M128" i="20" s="1"/>
  <c r="P128" i="20"/>
  <c r="X128" i="20"/>
  <c r="AF128" i="20"/>
  <c r="AN128" i="20"/>
  <c r="L129" i="20"/>
  <c r="M129" i="20" s="1"/>
  <c r="L130" i="20"/>
  <c r="M130" i="20" s="1"/>
  <c r="AW130" i="20"/>
  <c r="L131" i="20"/>
  <c r="M131" i="20" s="1"/>
  <c r="P131" i="20"/>
  <c r="X131" i="20"/>
  <c r="AF131" i="20"/>
  <c r="AN131" i="20"/>
  <c r="L132" i="20"/>
  <c r="M132" i="20" s="1"/>
  <c r="P132" i="20"/>
  <c r="X132" i="20"/>
  <c r="AF132" i="20"/>
  <c r="AN132" i="20"/>
  <c r="L133" i="20"/>
  <c r="M133" i="20" s="1"/>
  <c r="L134" i="20"/>
  <c r="M134" i="20" s="1"/>
  <c r="AW134" i="20"/>
  <c r="L135" i="20"/>
  <c r="M135" i="20" s="1"/>
  <c r="P135" i="20"/>
  <c r="X135" i="20"/>
  <c r="AF135" i="20"/>
  <c r="AN135" i="20"/>
  <c r="L136" i="20"/>
  <c r="M136" i="20" s="1"/>
  <c r="P136" i="20"/>
  <c r="X136" i="20"/>
  <c r="AF136" i="20"/>
  <c r="AN136" i="20"/>
  <c r="L137" i="20"/>
  <c r="M137" i="20" s="1"/>
  <c r="L138" i="20"/>
  <c r="M138" i="20" s="1"/>
  <c r="AW138" i="20"/>
  <c r="L139" i="20"/>
  <c r="M139" i="20" s="1"/>
  <c r="P139" i="20"/>
  <c r="X139" i="20"/>
  <c r="AF139" i="20"/>
  <c r="AN139" i="20"/>
  <c r="L140" i="20"/>
  <c r="M140" i="20" s="1"/>
  <c r="P140" i="20"/>
  <c r="X140" i="20"/>
  <c r="AF140" i="20"/>
  <c r="AN140" i="20"/>
  <c r="L141" i="20"/>
  <c r="M141" i="20" s="1"/>
  <c r="L142" i="20"/>
  <c r="M142" i="20" s="1"/>
  <c r="AW142" i="20"/>
  <c r="L143" i="20"/>
  <c r="M143" i="20" s="1"/>
  <c r="P143" i="20"/>
  <c r="X143" i="20"/>
  <c r="AF143" i="20"/>
  <c r="AN143" i="20"/>
  <c r="L144" i="20"/>
  <c r="M144" i="20" s="1"/>
  <c r="P144" i="20"/>
  <c r="X144" i="20"/>
  <c r="AF144" i="20"/>
  <c r="AN144" i="20"/>
  <c r="L145" i="20"/>
  <c r="M145" i="20" s="1"/>
  <c r="L146" i="20"/>
  <c r="M146" i="20" s="1"/>
  <c r="AW146" i="20"/>
  <c r="L147" i="20"/>
  <c r="M147" i="20" s="1"/>
  <c r="P147" i="20"/>
  <c r="X147" i="20"/>
  <c r="AF147" i="20"/>
  <c r="AN147" i="20"/>
  <c r="L148" i="20"/>
  <c r="M148" i="20" s="1"/>
  <c r="P148" i="20"/>
  <c r="X148" i="20"/>
  <c r="AF148" i="20"/>
  <c r="AN148" i="20"/>
  <c r="L149" i="20"/>
  <c r="M149" i="20" s="1"/>
  <c r="L150" i="20"/>
  <c r="M150" i="20" s="1"/>
  <c r="AW150" i="20"/>
  <c r="L151" i="20"/>
  <c r="M151" i="20" s="1"/>
  <c r="P151" i="20"/>
  <c r="X151" i="20"/>
  <c r="AF151" i="20"/>
  <c r="AN151" i="20"/>
  <c r="L152" i="20"/>
  <c r="M152" i="20" s="1"/>
  <c r="P152" i="20"/>
  <c r="X152" i="20"/>
  <c r="AF152" i="20"/>
  <c r="AN152" i="20"/>
  <c r="L153" i="20"/>
  <c r="M153" i="20" s="1"/>
  <c r="L154" i="20"/>
  <c r="M154" i="20" s="1"/>
  <c r="AW154" i="20"/>
  <c r="L155" i="20"/>
  <c r="M155" i="20" s="1"/>
  <c r="P155" i="20"/>
  <c r="X155" i="20"/>
  <c r="AF155" i="20"/>
  <c r="AN155" i="20"/>
  <c r="L156" i="20"/>
  <c r="M156" i="20" s="1"/>
  <c r="P156" i="20"/>
  <c r="X156" i="20"/>
  <c r="AF156" i="20"/>
  <c r="AN156" i="20"/>
  <c r="L157" i="20"/>
  <c r="M157" i="20" s="1"/>
  <c r="L158" i="20"/>
  <c r="M158" i="20" s="1"/>
  <c r="AW158" i="20"/>
  <c r="L159" i="20"/>
  <c r="M159" i="20" s="1"/>
  <c r="P159" i="20"/>
  <c r="X159" i="20"/>
  <c r="AF159" i="20"/>
  <c r="AN159" i="20"/>
  <c r="L160" i="20"/>
  <c r="M160" i="20" s="1"/>
  <c r="P160" i="20"/>
  <c r="X160" i="20"/>
  <c r="AF160" i="20"/>
  <c r="AN160" i="20"/>
  <c r="L161" i="20"/>
  <c r="M161" i="20" s="1"/>
  <c r="L162" i="20"/>
  <c r="M162" i="20" s="1"/>
  <c r="AW162" i="20"/>
  <c r="L163" i="20"/>
  <c r="M163" i="20" s="1"/>
  <c r="P163" i="20"/>
  <c r="X163" i="20"/>
  <c r="AF163" i="20"/>
  <c r="AN163" i="20"/>
  <c r="L164" i="20"/>
  <c r="M164" i="20" s="1"/>
  <c r="P164" i="20"/>
  <c r="X164" i="20"/>
  <c r="AF164" i="20"/>
  <c r="AN164" i="20"/>
  <c r="L165" i="20"/>
  <c r="M165" i="20" s="1"/>
  <c r="L121" i="20"/>
  <c r="M121" i="20" s="1"/>
  <c r="AN120" i="20"/>
  <c r="AF120" i="20"/>
  <c r="X120" i="20"/>
  <c r="P120" i="20"/>
  <c r="L120" i="20"/>
  <c r="M120" i="20" s="1"/>
  <c r="AN119" i="20"/>
  <c r="AF119" i="20"/>
  <c r="X119" i="20"/>
  <c r="L119" i="20"/>
  <c r="M119" i="20" s="1"/>
  <c r="AW118" i="20"/>
  <c r="L118" i="20"/>
  <c r="M118" i="20" s="1"/>
  <c r="N537" i="15"/>
  <c r="BA537" i="15" s="1"/>
  <c r="P536" i="15"/>
  <c r="N536" i="15"/>
  <c r="BA536" i="15" s="1"/>
  <c r="P535" i="15"/>
  <c r="N535" i="15"/>
  <c r="BA535" i="15" s="1"/>
  <c r="N534" i="15"/>
  <c r="BA534" i="15" s="1"/>
  <c r="N205" i="15"/>
  <c r="BA205" i="15" s="1"/>
  <c r="N204" i="15"/>
  <c r="BA204" i="15" s="1"/>
  <c r="N203" i="15"/>
  <c r="BA203" i="15" s="1"/>
  <c r="N202" i="15"/>
  <c r="BA202" i="15" s="1"/>
  <c r="N652" i="15"/>
  <c r="BA652" i="15" s="1"/>
  <c r="N651" i="15"/>
  <c r="BA651" i="15" s="1"/>
  <c r="N650" i="15"/>
  <c r="BA650" i="15" s="1"/>
  <c r="N648" i="15"/>
  <c r="BA648" i="15" s="1"/>
  <c r="N647" i="15"/>
  <c r="BA647" i="15" s="1"/>
  <c r="N646" i="15"/>
  <c r="BA646" i="15" s="1"/>
  <c r="N645" i="15"/>
  <c r="BA645" i="15" s="1"/>
  <c r="N644" i="15"/>
  <c r="BA644" i="15" s="1"/>
  <c r="N643" i="15"/>
  <c r="BA643" i="15" s="1"/>
  <c r="N642" i="15"/>
  <c r="BA642" i="15" s="1"/>
  <c r="N641" i="15"/>
  <c r="BA641" i="15" s="1"/>
  <c r="N640" i="15"/>
  <c r="BA640" i="15" s="1"/>
  <c r="N639" i="15"/>
  <c r="BA639" i="15" s="1"/>
  <c r="N638" i="15"/>
  <c r="BA638" i="15" s="1"/>
  <c r="N637" i="15"/>
  <c r="BA637" i="15" s="1"/>
  <c r="N636" i="15"/>
  <c r="BA636" i="15" s="1"/>
  <c r="N635" i="15"/>
  <c r="BA635" i="15" s="1"/>
  <c r="N634" i="15"/>
  <c r="BA634" i="15" s="1"/>
  <c r="N633" i="15"/>
  <c r="BA633" i="15" s="1"/>
  <c r="N632" i="15"/>
  <c r="BA632" i="15" s="1"/>
  <c r="N631" i="15"/>
  <c r="BA631" i="15" s="1"/>
  <c r="N630" i="15"/>
  <c r="BA630" i="15" s="1"/>
  <c r="N629" i="15"/>
  <c r="BA629" i="15" s="1"/>
  <c r="N628" i="15"/>
  <c r="BA628" i="15" s="1"/>
  <c r="N627" i="15"/>
  <c r="BA627" i="15" s="1"/>
  <c r="N626" i="15"/>
  <c r="BA626" i="15" s="1"/>
  <c r="N625" i="15"/>
  <c r="BA625" i="15" s="1"/>
  <c r="N624" i="15"/>
  <c r="BA624" i="15" s="1"/>
  <c r="N623" i="15"/>
  <c r="BA623" i="15" s="1"/>
  <c r="N622" i="15"/>
  <c r="BA622" i="15" s="1"/>
  <c r="N621" i="15"/>
  <c r="BA621" i="15" s="1"/>
  <c r="N620" i="15"/>
  <c r="BA620" i="15" s="1"/>
  <c r="N619" i="15"/>
  <c r="BA619" i="15" s="1"/>
  <c r="N618" i="15"/>
  <c r="BA618" i="15" s="1"/>
  <c r="N617" i="15"/>
  <c r="BA617" i="15" s="1"/>
  <c r="N616" i="15"/>
  <c r="BA616" i="15" s="1"/>
  <c r="N615" i="15"/>
  <c r="BA615" i="15" s="1"/>
  <c r="N614" i="15"/>
  <c r="BA614" i="15" s="1"/>
  <c r="N613" i="15"/>
  <c r="BA613" i="15" s="1"/>
  <c r="N612" i="15"/>
  <c r="BA612" i="15" s="1"/>
  <c r="N611" i="15"/>
  <c r="BA611" i="15" s="1"/>
  <c r="N610" i="15"/>
  <c r="BA610" i="15" s="1"/>
  <c r="N609" i="15"/>
  <c r="BA609" i="15" s="1"/>
  <c r="N608" i="15"/>
  <c r="BA608" i="15" s="1"/>
  <c r="N607" i="15"/>
  <c r="BA607" i="15" s="1"/>
  <c r="N606" i="15"/>
  <c r="BA606" i="15" s="1"/>
  <c r="N605" i="15"/>
  <c r="BA605" i="15" s="1"/>
  <c r="N604" i="15"/>
  <c r="BA604" i="15" s="1"/>
  <c r="N603" i="15"/>
  <c r="BA603" i="15" s="1"/>
  <c r="N602" i="15"/>
  <c r="BA602" i="15" s="1"/>
  <c r="N601" i="15"/>
  <c r="BA601" i="15" s="1"/>
  <c r="N600" i="15"/>
  <c r="BA600" i="15" s="1"/>
  <c r="N599" i="15"/>
  <c r="BA599" i="15" s="1"/>
  <c r="N598" i="15"/>
  <c r="BA598" i="15" s="1"/>
  <c r="N597" i="15"/>
  <c r="BA597" i="15" s="1"/>
  <c r="N596" i="15"/>
  <c r="BA596" i="15" s="1"/>
  <c r="N595" i="15"/>
  <c r="BA595" i="15" s="1"/>
  <c r="N594" i="15"/>
  <c r="BA594" i="15" s="1"/>
  <c r="N593" i="15"/>
  <c r="BA593" i="15" s="1"/>
  <c r="N592" i="15"/>
  <c r="BA592" i="15" s="1"/>
  <c r="N591" i="15"/>
  <c r="BA591" i="15" s="1"/>
  <c r="N590" i="15"/>
  <c r="BA590" i="15" s="1"/>
  <c r="N589" i="15"/>
  <c r="BA589" i="15" s="1"/>
  <c r="N588" i="15"/>
  <c r="BA588" i="15" s="1"/>
  <c r="N587" i="15"/>
  <c r="BA587" i="15" s="1"/>
  <c r="N586" i="15"/>
  <c r="BA586" i="15" s="1"/>
  <c r="N585" i="15"/>
  <c r="BA585" i="15" s="1"/>
  <c r="N584" i="15"/>
  <c r="BA584" i="15" s="1"/>
  <c r="N583" i="15"/>
  <c r="BA583" i="15" s="1"/>
  <c r="N582" i="15"/>
  <c r="BA582" i="15" s="1"/>
  <c r="N581" i="15"/>
  <c r="BA581" i="15" s="1"/>
  <c r="N580" i="15"/>
  <c r="BA580" i="15" s="1"/>
  <c r="N579" i="15"/>
  <c r="BA579" i="15" s="1"/>
  <c r="N577" i="15"/>
  <c r="BA577" i="15" s="1"/>
  <c r="N576" i="15"/>
  <c r="BA576" i="15" s="1"/>
  <c r="N575" i="15"/>
  <c r="BA575" i="15" s="1"/>
  <c r="N574" i="15"/>
  <c r="BA574" i="15" s="1"/>
  <c r="N573" i="15"/>
  <c r="BA573" i="15" s="1"/>
  <c r="N572" i="15"/>
  <c r="BA572" i="15" s="1"/>
  <c r="N571" i="15"/>
  <c r="BA571" i="15" s="1"/>
  <c r="N570" i="15"/>
  <c r="BA570" i="15" s="1"/>
  <c r="N569" i="15"/>
  <c r="BA569" i="15" s="1"/>
  <c r="N568" i="15"/>
  <c r="BA568" i="15" s="1"/>
  <c r="N567" i="15"/>
  <c r="BA567" i="15" s="1"/>
  <c r="N566" i="15"/>
  <c r="BA566" i="15" s="1"/>
  <c r="N565" i="15"/>
  <c r="BA565" i="15" s="1"/>
  <c r="N564" i="15"/>
  <c r="BA564" i="15" s="1"/>
  <c r="N563" i="15"/>
  <c r="BA563" i="15" s="1"/>
  <c r="N562" i="15"/>
  <c r="BA562" i="15" s="1"/>
  <c r="N561" i="15"/>
  <c r="BA561" i="15" s="1"/>
  <c r="N560" i="15"/>
  <c r="BA560" i="15" s="1"/>
  <c r="N559" i="15"/>
  <c r="BA559" i="15" s="1"/>
  <c r="N558" i="15"/>
  <c r="BA558" i="15" s="1"/>
  <c r="N553" i="15"/>
  <c r="BA553" i="15" s="1"/>
  <c r="P552" i="15"/>
  <c r="N552" i="15"/>
  <c r="BA552" i="15" s="1"/>
  <c r="P551" i="15"/>
  <c r="N551" i="15"/>
  <c r="BA551" i="15" s="1"/>
  <c r="N550" i="15"/>
  <c r="BA550" i="15" s="1"/>
  <c r="N549" i="15"/>
  <c r="BA549" i="15" s="1"/>
  <c r="P548" i="15"/>
  <c r="N548" i="15"/>
  <c r="BA548" i="15" s="1"/>
  <c r="P547" i="15"/>
  <c r="N547" i="15"/>
  <c r="BA547" i="15" s="1"/>
  <c r="N546" i="15"/>
  <c r="BA546" i="15" s="1"/>
  <c r="N545" i="15"/>
  <c r="BA545" i="15" s="1"/>
  <c r="P544" i="15"/>
  <c r="N544" i="15"/>
  <c r="BA544" i="15" s="1"/>
  <c r="P543" i="15"/>
  <c r="N543" i="15"/>
  <c r="BA543" i="15" s="1"/>
  <c r="N542" i="15"/>
  <c r="BA542" i="15" s="1"/>
  <c r="N541" i="15"/>
  <c r="BA541" i="15" s="1"/>
  <c r="P540" i="15"/>
  <c r="N540" i="15"/>
  <c r="BA540" i="15" s="1"/>
  <c r="P539" i="15"/>
  <c r="N539" i="15"/>
  <c r="BA539" i="15" s="1"/>
  <c r="N538" i="15"/>
  <c r="BA538" i="15" s="1"/>
  <c r="N282" i="15"/>
  <c r="BA282" i="15" s="1"/>
  <c r="N283" i="15"/>
  <c r="BA283" i="15" s="1"/>
  <c r="N284" i="15"/>
  <c r="BA284" i="15" s="1"/>
  <c r="N285" i="15"/>
  <c r="BA285" i="15" s="1"/>
  <c r="N286" i="15"/>
  <c r="BA286" i="15" s="1"/>
  <c r="N287" i="15"/>
  <c r="BA287" i="15" s="1"/>
  <c r="N288" i="15"/>
  <c r="BA288" i="15" s="1"/>
  <c r="N289" i="15"/>
  <c r="BA289" i="15" s="1"/>
  <c r="N290" i="15"/>
  <c r="BA290" i="15" s="1"/>
  <c r="N291" i="15"/>
  <c r="BA291" i="15" s="1"/>
  <c r="N292" i="15"/>
  <c r="BA292" i="15" s="1"/>
  <c r="N293" i="15"/>
  <c r="BA293" i="15" s="1"/>
  <c r="N294" i="15"/>
  <c r="BA294" i="15" s="1"/>
  <c r="N295" i="15"/>
  <c r="BA295" i="15" s="1"/>
  <c r="N296" i="15"/>
  <c r="BA296" i="15" s="1"/>
  <c r="N297" i="15"/>
  <c r="BA297" i="15" s="1"/>
  <c r="N298" i="15"/>
  <c r="BA298" i="15" s="1"/>
  <c r="N299" i="15"/>
  <c r="BA299" i="15" s="1"/>
  <c r="N300" i="15"/>
  <c r="BA300" i="15" s="1"/>
  <c r="N301" i="15"/>
  <c r="BA301" i="15" s="1"/>
  <c r="N302" i="15"/>
  <c r="BA302" i="15" s="1"/>
  <c r="N303" i="15"/>
  <c r="BA303" i="15" s="1"/>
  <c r="N304" i="15"/>
  <c r="BA304" i="15" s="1"/>
  <c r="N305" i="15"/>
  <c r="BA305" i="15" s="1"/>
  <c r="N306" i="15"/>
  <c r="BA306" i="15" s="1"/>
  <c r="N307" i="15"/>
  <c r="BA307" i="15" s="1"/>
  <c r="N308" i="15"/>
  <c r="BA308" i="15" s="1"/>
  <c r="N309" i="15"/>
  <c r="BA309" i="15" s="1"/>
  <c r="N310" i="15"/>
  <c r="BA310" i="15" s="1"/>
  <c r="N311" i="15"/>
  <c r="BA311" i="15" s="1"/>
  <c r="N312" i="15"/>
  <c r="BA312" i="15" s="1"/>
  <c r="N313" i="15"/>
  <c r="BA313" i="15" s="1"/>
  <c r="N266" i="15"/>
  <c r="BA266" i="15" s="1"/>
  <c r="N267" i="15"/>
  <c r="BA267" i="15" s="1"/>
  <c r="N268" i="15"/>
  <c r="BA268" i="15" s="1"/>
  <c r="N269" i="15"/>
  <c r="BA269" i="15" s="1"/>
  <c r="N270" i="15"/>
  <c r="BA270" i="15" s="1"/>
  <c r="N271" i="15"/>
  <c r="BA271" i="15" s="1"/>
  <c r="N272" i="15"/>
  <c r="BA272" i="15" s="1"/>
  <c r="N273" i="15"/>
  <c r="BA273" i="15" s="1"/>
  <c r="N274" i="15"/>
  <c r="BA274" i="15" s="1"/>
  <c r="N275" i="15"/>
  <c r="BA275" i="15" s="1"/>
  <c r="N276" i="15"/>
  <c r="BA276" i="15" s="1"/>
  <c r="N277" i="15"/>
  <c r="BA277" i="15" s="1"/>
  <c r="N278" i="15"/>
  <c r="BA278" i="15" s="1"/>
  <c r="N279" i="15"/>
  <c r="BA279" i="15" s="1"/>
  <c r="N280" i="15"/>
  <c r="BA280" i="15" s="1"/>
  <c r="N281" i="15"/>
  <c r="BA281" i="15" s="1"/>
  <c r="N265" i="15"/>
  <c r="BA265" i="15" s="1"/>
  <c r="N264" i="15"/>
  <c r="BA264" i="15" s="1"/>
  <c r="N263" i="15"/>
  <c r="BA263" i="15" s="1"/>
  <c r="N262" i="15"/>
  <c r="BA262" i="15" s="1"/>
  <c r="N206" i="15"/>
  <c r="BA206" i="15" s="1"/>
  <c r="N207" i="15"/>
  <c r="BA207" i="15" s="1"/>
  <c r="N208" i="15"/>
  <c r="BA208" i="15" s="1"/>
  <c r="N209" i="15"/>
  <c r="BA209" i="15" s="1"/>
  <c r="N210" i="15"/>
  <c r="BA210" i="15" s="1"/>
  <c r="N211" i="15"/>
  <c r="BA211" i="15" s="1"/>
  <c r="N212" i="15"/>
  <c r="BA212" i="15" s="1"/>
  <c r="N213" i="15"/>
  <c r="BA213" i="15" s="1"/>
  <c r="N214" i="15"/>
  <c r="BA214" i="15" s="1"/>
  <c r="N215" i="15"/>
  <c r="BA215" i="15" s="1"/>
  <c r="N216" i="15"/>
  <c r="BA216" i="15" s="1"/>
  <c r="N217" i="15"/>
  <c r="BA217" i="15" s="1"/>
  <c r="N218" i="15"/>
  <c r="BA218" i="15" s="1"/>
  <c r="N219" i="15"/>
  <c r="BA219" i="15" s="1"/>
  <c r="N220" i="15"/>
  <c r="BA220" i="15" s="1"/>
  <c r="N221" i="15"/>
  <c r="BA221" i="15" s="1"/>
  <c r="N222" i="15"/>
  <c r="BA222" i="15" s="1"/>
  <c r="N223" i="15"/>
  <c r="BA223" i="15" s="1"/>
  <c r="N224" i="15"/>
  <c r="BA224" i="15" s="1"/>
  <c r="N225" i="15"/>
  <c r="BA225" i="15" s="1"/>
  <c r="N226" i="15"/>
  <c r="BA226" i="15" s="1"/>
  <c r="N227" i="15"/>
  <c r="BA227" i="15" s="1"/>
  <c r="N228" i="15"/>
  <c r="BA228" i="15" s="1"/>
  <c r="N229" i="15"/>
  <c r="BA229" i="15" s="1"/>
  <c r="N230" i="15"/>
  <c r="BA230" i="15" s="1"/>
  <c r="N231" i="15"/>
  <c r="BA231" i="15" s="1"/>
  <c r="N232" i="15"/>
  <c r="BA232" i="15" s="1"/>
  <c r="N233" i="15"/>
  <c r="BA233" i="15" s="1"/>
  <c r="N234" i="15"/>
  <c r="BA234" i="15" s="1"/>
  <c r="N235" i="15"/>
  <c r="BA235" i="15" s="1"/>
  <c r="N236" i="15"/>
  <c r="BA236" i="15" s="1"/>
  <c r="N237" i="15"/>
  <c r="BA237" i="15" s="1"/>
  <c r="N238" i="15"/>
  <c r="BA238" i="15" s="1"/>
  <c r="N239" i="15"/>
  <c r="BA239" i="15" s="1"/>
  <c r="N240" i="15"/>
  <c r="BA240" i="15" s="1"/>
  <c r="N241" i="15"/>
  <c r="BA241" i="15" s="1"/>
  <c r="N242" i="15"/>
  <c r="BA242" i="15" s="1"/>
  <c r="N243" i="15"/>
  <c r="BA243" i="15" s="1"/>
  <c r="N244" i="15"/>
  <c r="BA244" i="15" s="1"/>
  <c r="N245" i="15"/>
  <c r="BA245" i="15" s="1"/>
  <c r="N246" i="15"/>
  <c r="BA246" i="15" s="1"/>
  <c r="N247" i="15"/>
  <c r="BA247" i="15" s="1"/>
  <c r="N248" i="15"/>
  <c r="BA248" i="15" s="1"/>
  <c r="N249" i="15"/>
  <c r="BA249" i="15" s="1"/>
  <c r="N250" i="15"/>
  <c r="BA250" i="15" s="1"/>
  <c r="N251" i="15"/>
  <c r="BA251" i="15" s="1"/>
  <c r="N252" i="15"/>
  <c r="BA252" i="15" s="1"/>
  <c r="N253" i="15"/>
  <c r="BA253" i="15" s="1"/>
  <c r="N254" i="15"/>
  <c r="BA254" i="15" s="1"/>
  <c r="N255" i="15"/>
  <c r="BA255" i="15" s="1"/>
  <c r="N256" i="15"/>
  <c r="BA256" i="15" s="1"/>
  <c r="N257" i="15"/>
  <c r="BA257" i="15" s="1"/>
  <c r="N258" i="15"/>
  <c r="BA258" i="15" s="1"/>
  <c r="N259" i="15"/>
  <c r="BA259" i="15" s="1"/>
  <c r="N260" i="15"/>
  <c r="BA260" i="15" s="1"/>
  <c r="N261" i="15"/>
  <c r="BA261" i="15" s="1"/>
  <c r="N201" i="15"/>
  <c r="BA201" i="15" s="1"/>
  <c r="N200" i="15"/>
  <c r="BA200" i="15" s="1"/>
  <c r="N199" i="15"/>
  <c r="BA199" i="15" s="1"/>
  <c r="N198" i="15"/>
  <c r="BA198" i="15" s="1"/>
  <c r="P195" i="15"/>
  <c r="P196" i="15"/>
  <c r="N197" i="15"/>
  <c r="BA197" i="15" s="1"/>
  <c r="N196" i="15"/>
  <c r="BA196" i="15" s="1"/>
  <c r="N195" i="15"/>
  <c r="BA195" i="15" s="1"/>
  <c r="N194" i="15"/>
  <c r="BA194" i="15" s="1"/>
  <c r="AF59" i="20"/>
  <c r="L60" i="20"/>
  <c r="M60" i="20" s="1"/>
  <c r="N317" i="15"/>
  <c r="BA317" i="15" s="1"/>
  <c r="P316" i="15"/>
  <c r="N316" i="15"/>
  <c r="BA316" i="15" s="1"/>
  <c r="P315" i="15"/>
  <c r="N315" i="15"/>
  <c r="BA315" i="15" s="1"/>
  <c r="AW314" i="15"/>
  <c r="N314" i="15"/>
  <c r="BA314" i="15" s="1"/>
  <c r="L336" i="13"/>
  <c r="L334" i="13"/>
  <c r="L333" i="13"/>
  <c r="L273" i="13"/>
  <c r="L272" i="13"/>
  <c r="L65" i="13"/>
  <c r="L64" i="13"/>
  <c r="L56" i="13"/>
  <c r="L58" i="13"/>
  <c r="H12" i="3"/>
  <c r="D11" i="3"/>
  <c r="H10" i="3"/>
  <c r="D9" i="3"/>
  <c r="D8" i="3" s="1"/>
  <c r="H8" i="3"/>
  <c r="D7" i="3"/>
  <c r="H6" i="3"/>
  <c r="D5" i="3"/>
  <c r="H4" i="3"/>
  <c r="N533" i="15"/>
  <c r="BA533" i="15" s="1"/>
  <c r="P532" i="15"/>
  <c r="N532" i="15"/>
  <c r="BA532" i="15" s="1"/>
  <c r="P531" i="15"/>
  <c r="N531" i="15"/>
  <c r="BA531" i="15" s="1"/>
  <c r="AW530" i="15"/>
  <c r="N530" i="15"/>
  <c r="BA530" i="15" s="1"/>
  <c r="N521" i="15"/>
  <c r="BA521" i="15" s="1"/>
  <c r="N520" i="15"/>
  <c r="BA520" i="15" s="1"/>
  <c r="N519" i="15"/>
  <c r="BA519" i="15" s="1"/>
  <c r="AW518" i="15"/>
  <c r="N518" i="15"/>
  <c r="BA518" i="15" s="1"/>
  <c r="N517" i="15"/>
  <c r="BA517" i="15" s="1"/>
  <c r="N516" i="15"/>
  <c r="BA516" i="15" s="1"/>
  <c r="N515" i="15"/>
  <c r="BA515" i="15" s="1"/>
  <c r="AW514" i="15"/>
  <c r="N514" i="15"/>
  <c r="BA514" i="15" s="1"/>
  <c r="N529" i="15"/>
  <c r="BA529" i="15" s="1"/>
  <c r="N528" i="15"/>
  <c r="BA528" i="15" s="1"/>
  <c r="N527" i="15"/>
  <c r="BA527" i="15" s="1"/>
  <c r="AW526" i="15"/>
  <c r="N526" i="15"/>
  <c r="BA526" i="15" s="1"/>
  <c r="N525" i="15"/>
  <c r="BA525" i="15" s="1"/>
  <c r="N524" i="15"/>
  <c r="BA524" i="15" s="1"/>
  <c r="N523" i="15"/>
  <c r="BA523" i="15" s="1"/>
  <c r="AW522" i="15"/>
  <c r="N522" i="15"/>
  <c r="BA522" i="15" s="1"/>
  <c r="P99" i="20"/>
  <c r="AF112" i="20"/>
  <c r="X112" i="20"/>
  <c r="P112" i="20"/>
  <c r="L112" i="20"/>
  <c r="M112" i="20" s="1"/>
  <c r="AF111" i="20"/>
  <c r="X111" i="20"/>
  <c r="P111" i="20"/>
  <c r="L111" i="20"/>
  <c r="M111" i="20" s="1"/>
  <c r="AP110" i="20"/>
  <c r="L110" i="20"/>
  <c r="M110" i="20" s="1"/>
  <c r="L108" i="20"/>
  <c r="M108" i="20" s="1"/>
  <c r="AF107" i="20"/>
  <c r="X107" i="20"/>
  <c r="P107" i="20"/>
  <c r="L107" i="20"/>
  <c r="M107" i="20" s="1"/>
  <c r="AP106" i="20"/>
  <c r="L106" i="20"/>
  <c r="M106" i="20" s="1"/>
  <c r="L104" i="20"/>
  <c r="M104" i="20" s="1"/>
  <c r="AF103" i="20"/>
  <c r="X103" i="20"/>
  <c r="P103" i="20"/>
  <c r="L103" i="20"/>
  <c r="M103" i="20" s="1"/>
  <c r="AP102" i="20"/>
  <c r="L102" i="20"/>
  <c r="M102" i="20" s="1"/>
  <c r="L100" i="20"/>
  <c r="M100" i="20" s="1"/>
  <c r="AF99" i="20"/>
  <c r="X99" i="20"/>
  <c r="L99" i="20"/>
  <c r="M99" i="20" s="1"/>
  <c r="AP98" i="20"/>
  <c r="L98" i="20"/>
  <c r="M98" i="20" s="1"/>
  <c r="L96" i="20"/>
  <c r="M96" i="20" s="1"/>
  <c r="AF95" i="20"/>
  <c r="X95" i="20"/>
  <c r="P95" i="20"/>
  <c r="L95" i="20"/>
  <c r="M95" i="20" s="1"/>
  <c r="AP94" i="20"/>
  <c r="L94" i="20"/>
  <c r="M94" i="20" s="1"/>
  <c r="AF92" i="20"/>
  <c r="X92" i="20"/>
  <c r="P92" i="20"/>
  <c r="L92" i="20"/>
  <c r="M92" i="20" s="1"/>
  <c r="AF91" i="20"/>
  <c r="X91" i="20"/>
  <c r="P91" i="20"/>
  <c r="L91" i="20"/>
  <c r="M91" i="20" s="1"/>
  <c r="AP90" i="20"/>
  <c r="L90" i="20"/>
  <c r="M90" i="20" s="1"/>
  <c r="AF88" i="20"/>
  <c r="X88" i="20"/>
  <c r="P88" i="20"/>
  <c r="L88" i="20"/>
  <c r="M88" i="20" s="1"/>
  <c r="AF87" i="20"/>
  <c r="X87" i="20"/>
  <c r="P87" i="20"/>
  <c r="L87" i="20"/>
  <c r="M87" i="20" s="1"/>
  <c r="AP86" i="20"/>
  <c r="L86" i="20"/>
  <c r="M86" i="20" s="1"/>
  <c r="AF84" i="20"/>
  <c r="X84" i="20"/>
  <c r="P84" i="20"/>
  <c r="L84" i="20"/>
  <c r="M84" i="20" s="1"/>
  <c r="AF83" i="20"/>
  <c r="X83" i="20"/>
  <c r="P83" i="20"/>
  <c r="L83" i="20"/>
  <c r="M83" i="20" s="1"/>
  <c r="AP82" i="20"/>
  <c r="L82" i="20"/>
  <c r="M82" i="20" s="1"/>
  <c r="AF80" i="20"/>
  <c r="X80" i="20"/>
  <c r="P80" i="20"/>
  <c r="L80" i="20"/>
  <c r="M80" i="20" s="1"/>
  <c r="AF79" i="20"/>
  <c r="X79" i="20"/>
  <c r="P79" i="20"/>
  <c r="L79" i="20"/>
  <c r="M79" i="20" s="1"/>
  <c r="AP78" i="20"/>
  <c r="L78" i="20"/>
  <c r="M78" i="20" s="1"/>
  <c r="AF76" i="20"/>
  <c r="X76" i="20"/>
  <c r="P76" i="20"/>
  <c r="L76" i="20"/>
  <c r="M76" i="20" s="1"/>
  <c r="AF75" i="20"/>
  <c r="X75" i="20"/>
  <c r="P75" i="20"/>
  <c r="L75" i="20"/>
  <c r="M75" i="20" s="1"/>
  <c r="AP74" i="20"/>
  <c r="L74" i="20"/>
  <c r="M74" i="20" s="1"/>
  <c r="AF72" i="20"/>
  <c r="X72" i="20"/>
  <c r="P72" i="20"/>
  <c r="L72" i="20"/>
  <c r="M72" i="20" s="1"/>
  <c r="AF71" i="20"/>
  <c r="X71" i="20"/>
  <c r="P71" i="20"/>
  <c r="L71" i="20"/>
  <c r="M71" i="20" s="1"/>
  <c r="AP70" i="20"/>
  <c r="L70" i="20"/>
  <c r="M70" i="20" s="1"/>
  <c r="AF68" i="20"/>
  <c r="X68" i="20"/>
  <c r="P68" i="20"/>
  <c r="L68" i="20"/>
  <c r="M68" i="20" s="1"/>
  <c r="AF67" i="20"/>
  <c r="X67" i="20"/>
  <c r="P67" i="20"/>
  <c r="L67" i="20"/>
  <c r="M67" i="20" s="1"/>
  <c r="AP66" i="20"/>
  <c r="L66" i="20"/>
  <c r="M66" i="20" s="1"/>
  <c r="L64" i="20"/>
  <c r="M64" i="20" s="1"/>
  <c r="AF63" i="20"/>
  <c r="X63" i="20"/>
  <c r="P63" i="20"/>
  <c r="L63" i="20"/>
  <c r="AP62" i="20"/>
  <c r="L62" i="20"/>
  <c r="M62" i="20" s="1"/>
  <c r="X59" i="20"/>
  <c r="P59" i="20"/>
  <c r="L59" i="20"/>
  <c r="M59" i="20" s="1"/>
  <c r="AP58" i="20"/>
  <c r="L58" i="20"/>
  <c r="M58" i="20" s="1"/>
  <c r="L56" i="20"/>
  <c r="M56" i="20" s="1"/>
  <c r="AF55" i="20"/>
  <c r="X55" i="20"/>
  <c r="P55" i="20"/>
  <c r="L55" i="20"/>
  <c r="M55" i="20" s="1"/>
  <c r="AP54" i="20"/>
  <c r="L54" i="20"/>
  <c r="M54" i="20" s="1"/>
  <c r="L52" i="20"/>
  <c r="M52" i="20" s="1"/>
  <c r="AF51" i="20"/>
  <c r="X51" i="20"/>
  <c r="P51" i="20"/>
  <c r="L51" i="20"/>
  <c r="M51" i="20" s="1"/>
  <c r="AP50" i="20"/>
  <c r="L50" i="20"/>
  <c r="M50" i="20" s="1"/>
  <c r="AF48" i="20"/>
  <c r="X48" i="20"/>
  <c r="P48" i="20"/>
  <c r="L48" i="20"/>
  <c r="M48" i="20" s="1"/>
  <c r="AF47" i="20"/>
  <c r="X47" i="20"/>
  <c r="P47" i="20"/>
  <c r="L47" i="20"/>
  <c r="M47" i="20" s="1"/>
  <c r="AP46" i="20"/>
  <c r="L46" i="20"/>
  <c r="M46" i="20" s="1"/>
  <c r="AF44" i="20"/>
  <c r="X44" i="20"/>
  <c r="P44" i="20"/>
  <c r="L44" i="20"/>
  <c r="M44" i="20" s="1"/>
  <c r="AF43" i="20"/>
  <c r="X43" i="20"/>
  <c r="P43" i="20"/>
  <c r="L43" i="20"/>
  <c r="M43" i="20" s="1"/>
  <c r="AP42" i="20"/>
  <c r="L42" i="20"/>
  <c r="M42" i="20" s="1"/>
  <c r="AF40" i="20"/>
  <c r="X40" i="20"/>
  <c r="P40" i="20"/>
  <c r="L40" i="20"/>
  <c r="M40" i="20" s="1"/>
  <c r="AF39" i="20"/>
  <c r="X39" i="20"/>
  <c r="P39" i="20"/>
  <c r="L39" i="20"/>
  <c r="M39" i="20" s="1"/>
  <c r="AP38" i="20"/>
  <c r="L38" i="20"/>
  <c r="M38" i="20" s="1"/>
  <c r="AF36" i="20"/>
  <c r="X36" i="20"/>
  <c r="P36" i="20"/>
  <c r="L36" i="20"/>
  <c r="M36" i="20" s="1"/>
  <c r="AF35" i="20"/>
  <c r="X35" i="20"/>
  <c r="P35" i="20"/>
  <c r="L35" i="20"/>
  <c r="M35" i="20" s="1"/>
  <c r="AP34" i="20"/>
  <c r="L34" i="20"/>
  <c r="M34" i="20" s="1"/>
  <c r="AF32" i="20"/>
  <c r="X32" i="20"/>
  <c r="P32" i="20"/>
  <c r="L32" i="20"/>
  <c r="M32" i="20" s="1"/>
  <c r="AF31" i="20"/>
  <c r="X31" i="20"/>
  <c r="P31" i="20"/>
  <c r="L31" i="20"/>
  <c r="M31" i="20" s="1"/>
  <c r="AP30" i="20"/>
  <c r="L30" i="20"/>
  <c r="M30" i="20" s="1"/>
  <c r="AF28" i="20"/>
  <c r="X28" i="20"/>
  <c r="P28" i="20"/>
  <c r="L28" i="20"/>
  <c r="M28" i="20" s="1"/>
  <c r="AF27" i="20"/>
  <c r="X27" i="20"/>
  <c r="P27" i="20"/>
  <c r="L27" i="20"/>
  <c r="M27" i="20" s="1"/>
  <c r="AP26" i="20"/>
  <c r="L26" i="20"/>
  <c r="M26" i="20" s="1"/>
  <c r="AF24" i="20"/>
  <c r="X24" i="20"/>
  <c r="P24" i="20"/>
  <c r="L24" i="20"/>
  <c r="M24" i="20" s="1"/>
  <c r="AF23" i="20"/>
  <c r="X23" i="20"/>
  <c r="P23" i="20"/>
  <c r="L23" i="20"/>
  <c r="M23" i="20" s="1"/>
  <c r="AP22" i="20"/>
  <c r="L22" i="20"/>
  <c r="M22" i="20" s="1"/>
  <c r="L20" i="20"/>
  <c r="M20" i="20" s="1"/>
  <c r="AF19" i="20"/>
  <c r="X19" i="20"/>
  <c r="P19" i="20"/>
  <c r="L19" i="20"/>
  <c r="M19" i="20" s="1"/>
  <c r="AP18" i="20"/>
  <c r="L18" i="20"/>
  <c r="M18" i="20" s="1"/>
  <c r="L16" i="20"/>
  <c r="M16" i="20" s="1"/>
  <c r="AF15" i="20"/>
  <c r="X15" i="20"/>
  <c r="L15" i="20"/>
  <c r="M15" i="20" s="1"/>
  <c r="AP14" i="20"/>
  <c r="L14" i="20"/>
  <c r="M14" i="20" s="1"/>
  <c r="AF11" i="20"/>
  <c r="X11" i="20"/>
  <c r="P11" i="20"/>
  <c r="L11" i="20"/>
  <c r="M11" i="20" s="1"/>
  <c r="AP10" i="20"/>
  <c r="L10" i="20"/>
  <c r="M10" i="20" s="1"/>
  <c r="L7" i="20"/>
  <c r="M7" i="20" s="1"/>
  <c r="L6" i="20"/>
  <c r="M6" i="20" s="1"/>
  <c r="N513" i="15"/>
  <c r="BA513" i="15" s="1"/>
  <c r="N512" i="15"/>
  <c r="BA512" i="15" s="1"/>
  <c r="N511" i="15"/>
  <c r="BA511" i="15" s="1"/>
  <c r="AW510" i="15"/>
  <c r="N510" i="15"/>
  <c r="BA510" i="15" s="1"/>
  <c r="N509" i="15"/>
  <c r="BA509" i="15" s="1"/>
  <c r="N508" i="15"/>
  <c r="BA508" i="15" s="1"/>
  <c r="P507" i="15"/>
  <c r="N507" i="15"/>
  <c r="BA507" i="15" s="1"/>
  <c r="AW506" i="15"/>
  <c r="N506" i="15"/>
  <c r="BA506" i="15" s="1"/>
  <c r="M247" i="19"/>
  <c r="M245" i="19"/>
  <c r="M243" i="19"/>
  <c r="M241" i="19"/>
  <c r="M239" i="19"/>
  <c r="M237" i="19"/>
  <c r="M235" i="19"/>
  <c r="M233" i="19"/>
  <c r="M231" i="19"/>
  <c r="M229" i="19"/>
  <c r="M227" i="19"/>
  <c r="M225" i="19"/>
  <c r="M223" i="19"/>
  <c r="M221" i="19"/>
  <c r="M219" i="19"/>
  <c r="M217" i="19"/>
  <c r="M215" i="19"/>
  <c r="M213" i="19"/>
  <c r="M211" i="19"/>
  <c r="M209" i="19"/>
  <c r="M207" i="19"/>
  <c r="M205" i="19"/>
  <c r="M203" i="19"/>
  <c r="M201" i="19"/>
  <c r="M199" i="19"/>
  <c r="M197" i="19"/>
  <c r="M195" i="19"/>
  <c r="M193" i="19"/>
  <c r="M191" i="19"/>
  <c r="M189" i="19"/>
  <c r="M187" i="19"/>
  <c r="M185" i="19"/>
  <c r="M184" i="19"/>
  <c r="M182" i="19"/>
  <c r="M180" i="19"/>
  <c r="M179" i="19"/>
  <c r="M177" i="19"/>
  <c r="M175" i="19"/>
  <c r="M173" i="19"/>
  <c r="M171" i="19"/>
  <c r="M169" i="19"/>
  <c r="M167" i="19"/>
  <c r="M165" i="19"/>
  <c r="AW165" i="19" s="1"/>
  <c r="M163" i="19"/>
  <c r="M161" i="19"/>
  <c r="M159" i="19"/>
  <c r="M157" i="19"/>
  <c r="M155" i="19"/>
  <c r="M153" i="19"/>
  <c r="M151" i="19"/>
  <c r="M149" i="19"/>
  <c r="M147" i="19"/>
  <c r="M145" i="19"/>
  <c r="M143" i="19"/>
  <c r="M141" i="19"/>
  <c r="M139" i="19"/>
  <c r="M137" i="19"/>
  <c r="M135" i="19"/>
  <c r="M133" i="19"/>
  <c r="M131" i="19"/>
  <c r="M129" i="19"/>
  <c r="M127" i="19"/>
  <c r="M125" i="19"/>
  <c r="M123" i="19"/>
  <c r="M121" i="19"/>
  <c r="M119" i="19"/>
  <c r="M117" i="19"/>
  <c r="M115" i="19"/>
  <c r="M113" i="19"/>
  <c r="M111" i="19"/>
  <c r="M109" i="19"/>
  <c r="M107" i="19"/>
  <c r="M105" i="19"/>
  <c r="M103" i="19"/>
  <c r="M101" i="19"/>
  <c r="M99" i="19"/>
  <c r="M97" i="19"/>
  <c r="M95" i="19"/>
  <c r="M93" i="19"/>
  <c r="M91" i="19"/>
  <c r="M89" i="19"/>
  <c r="M87" i="19"/>
  <c r="M85" i="19"/>
  <c r="M83" i="19"/>
  <c r="M81" i="19"/>
  <c r="M79" i="19"/>
  <c r="M77" i="19"/>
  <c r="M75" i="19"/>
  <c r="M73" i="19"/>
  <c r="M72" i="19"/>
  <c r="M70" i="19"/>
  <c r="M68" i="19"/>
  <c r="M67" i="19"/>
  <c r="M65" i="19"/>
  <c r="M63" i="19"/>
  <c r="M61" i="19"/>
  <c r="M59" i="19"/>
  <c r="M57" i="19"/>
  <c r="M55" i="19"/>
  <c r="M53" i="19"/>
  <c r="M51" i="19"/>
  <c r="M49" i="19"/>
  <c r="M47" i="19"/>
  <c r="M45" i="19"/>
  <c r="M43" i="19"/>
  <c r="M41" i="19"/>
  <c r="M39" i="19"/>
  <c r="M37" i="19"/>
  <c r="M35" i="19"/>
  <c r="M29" i="19"/>
  <c r="M25" i="19"/>
  <c r="M23" i="19"/>
  <c r="M21" i="19"/>
  <c r="M19" i="19"/>
  <c r="M17" i="19"/>
  <c r="M15" i="19"/>
  <c r="M13" i="19"/>
  <c r="M11" i="19"/>
  <c r="M9" i="19"/>
  <c r="M7" i="19"/>
  <c r="L584" i="17"/>
  <c r="M584" i="17" s="1"/>
  <c r="L582" i="17"/>
  <c r="M582" i="17" s="1"/>
  <c r="L580" i="17"/>
  <c r="M580" i="17" s="1"/>
  <c r="L578" i="17"/>
  <c r="M578" i="17" s="1"/>
  <c r="L576" i="17"/>
  <c r="M576" i="17" s="1"/>
  <c r="L574" i="17"/>
  <c r="M574" i="17" s="1"/>
  <c r="L572" i="17"/>
  <c r="M572" i="17" s="1"/>
  <c r="L570" i="17"/>
  <c r="M570" i="17" s="1"/>
  <c r="L568" i="17"/>
  <c r="M568" i="17" s="1"/>
  <c r="L566" i="17"/>
  <c r="M566" i="17" s="1"/>
  <c r="L564" i="17"/>
  <c r="M564" i="17" s="1"/>
  <c r="L562" i="17"/>
  <c r="M562" i="17" s="1"/>
  <c r="L560" i="17"/>
  <c r="M560" i="17" s="1"/>
  <c r="L558" i="17"/>
  <c r="M558" i="17" s="1"/>
  <c r="L556" i="17"/>
  <c r="M556" i="17" s="1"/>
  <c r="L554" i="17"/>
  <c r="M554" i="17" s="1"/>
  <c r="L552" i="17"/>
  <c r="M552" i="17" s="1"/>
  <c r="L550" i="17"/>
  <c r="M550" i="17" s="1"/>
  <c r="L548" i="17"/>
  <c r="M548" i="17" s="1"/>
  <c r="L546" i="17"/>
  <c r="M546" i="17" s="1"/>
  <c r="L544" i="17"/>
  <c r="M544" i="17" s="1"/>
  <c r="L542" i="17"/>
  <c r="M542" i="17" s="1"/>
  <c r="L540" i="17"/>
  <c r="M540" i="17" s="1"/>
  <c r="L538" i="17"/>
  <c r="M538" i="17" s="1"/>
  <c r="L536" i="17"/>
  <c r="M536" i="17" s="1"/>
  <c r="L534" i="17"/>
  <c r="M534" i="17" s="1"/>
  <c r="L532" i="17"/>
  <c r="M532" i="17" s="1"/>
  <c r="L530" i="17"/>
  <c r="M530" i="17" s="1"/>
  <c r="L528" i="17"/>
  <c r="M528" i="17" s="1"/>
  <c r="L526" i="17"/>
  <c r="M526" i="17" s="1"/>
  <c r="L524" i="17"/>
  <c r="M524" i="17" s="1"/>
  <c r="L522" i="17"/>
  <c r="M522" i="17" s="1"/>
  <c r="L520" i="17"/>
  <c r="M520" i="17" s="1"/>
  <c r="L518" i="17"/>
  <c r="M518" i="17" s="1"/>
  <c r="L516" i="17"/>
  <c r="M516" i="17" s="1"/>
  <c r="L514" i="17"/>
  <c r="M514" i="17" s="1"/>
  <c r="L512" i="17"/>
  <c r="M512" i="17" s="1"/>
  <c r="L510" i="17"/>
  <c r="M510" i="17" s="1"/>
  <c r="L508" i="17"/>
  <c r="M508" i="17" s="1"/>
  <c r="L506" i="17"/>
  <c r="M506" i="17" s="1"/>
  <c r="L504" i="17"/>
  <c r="M504" i="17" s="1"/>
  <c r="L502" i="17"/>
  <c r="M502" i="17" s="1"/>
  <c r="L500" i="17"/>
  <c r="M500" i="17" s="1"/>
  <c r="L498" i="17"/>
  <c r="M498" i="17" s="1"/>
  <c r="L496" i="17"/>
  <c r="M496" i="17" s="1"/>
  <c r="L494" i="17"/>
  <c r="M494" i="17" s="1"/>
  <c r="L492" i="17"/>
  <c r="M492" i="17" s="1"/>
  <c r="L487" i="17"/>
  <c r="M487" i="17" s="1"/>
  <c r="L485" i="17"/>
  <c r="M485" i="17" s="1"/>
  <c r="L483" i="17"/>
  <c r="M483" i="17" s="1"/>
  <c r="L481" i="17"/>
  <c r="M481" i="17" s="1"/>
  <c r="L479" i="17"/>
  <c r="M479" i="17" s="1"/>
  <c r="L477" i="17"/>
  <c r="M477" i="17" s="1"/>
  <c r="L475" i="17"/>
  <c r="M475" i="17" s="1"/>
  <c r="L473" i="17"/>
  <c r="M473" i="17" s="1"/>
  <c r="L471" i="17"/>
  <c r="M471" i="17" s="1"/>
  <c r="L469" i="17"/>
  <c r="M469" i="17" s="1"/>
  <c r="L467" i="17"/>
  <c r="M467" i="17" s="1"/>
  <c r="L465" i="17"/>
  <c r="M465" i="17" s="1"/>
  <c r="L463" i="17"/>
  <c r="M463" i="17" s="1"/>
  <c r="L461" i="17"/>
  <c r="M461" i="17" s="1"/>
  <c r="L459" i="17"/>
  <c r="M459" i="17" s="1"/>
  <c r="L457" i="17"/>
  <c r="M457" i="17" s="1"/>
  <c r="L455" i="17"/>
  <c r="M455" i="17" s="1"/>
  <c r="L453" i="17"/>
  <c r="M453" i="17" s="1"/>
  <c r="L451" i="17"/>
  <c r="M451" i="17" s="1"/>
  <c r="L449" i="17"/>
  <c r="M449" i="17" s="1"/>
  <c r="L447" i="17"/>
  <c r="M447" i="17" s="1"/>
  <c r="L445" i="17"/>
  <c r="M445" i="17" s="1"/>
  <c r="L443" i="17"/>
  <c r="M443" i="17" s="1"/>
  <c r="L441" i="17"/>
  <c r="M441" i="17" s="1"/>
  <c r="M439" i="17"/>
  <c r="L439" i="17"/>
  <c r="L437" i="17"/>
  <c r="M437" i="17" s="1"/>
  <c r="L435" i="17"/>
  <c r="M435" i="17" s="1"/>
  <c r="L433" i="17"/>
  <c r="M433" i="17" s="1"/>
  <c r="L431" i="17"/>
  <c r="M431" i="17" s="1"/>
  <c r="L429" i="17"/>
  <c r="M429" i="17" s="1"/>
  <c r="L427" i="17"/>
  <c r="M427" i="17" s="1"/>
  <c r="L425" i="17"/>
  <c r="M425" i="17" s="1"/>
  <c r="L423" i="17"/>
  <c r="M423" i="17" s="1"/>
  <c r="L421" i="17"/>
  <c r="M421" i="17" s="1"/>
  <c r="L419" i="17"/>
  <c r="M419" i="17" s="1"/>
  <c r="L417" i="17"/>
  <c r="M417" i="17" s="1"/>
  <c r="L415" i="17"/>
  <c r="M415" i="17" s="1"/>
  <c r="L413" i="17"/>
  <c r="M413" i="17" s="1"/>
  <c r="L411" i="17"/>
  <c r="M411" i="17" s="1"/>
  <c r="L409" i="17"/>
  <c r="M409" i="17" s="1"/>
  <c r="L407" i="17"/>
  <c r="M407" i="17" s="1"/>
  <c r="L405" i="17"/>
  <c r="M405" i="17" s="1"/>
  <c r="L403" i="17"/>
  <c r="M403" i="17" s="1"/>
  <c r="L401" i="17"/>
  <c r="M401" i="17" s="1"/>
  <c r="L399" i="17"/>
  <c r="M399" i="17" s="1"/>
  <c r="L397" i="17"/>
  <c r="M397" i="17" s="1"/>
  <c r="L395" i="17"/>
  <c r="M395" i="17" s="1"/>
  <c r="L390" i="17"/>
  <c r="M390" i="17" s="1"/>
  <c r="L388" i="17"/>
  <c r="M388" i="17" s="1"/>
  <c r="L386" i="17"/>
  <c r="M386" i="17" s="1"/>
  <c r="L384" i="17"/>
  <c r="M384" i="17" s="1"/>
  <c r="L382" i="17"/>
  <c r="M382" i="17" s="1"/>
  <c r="L380" i="17"/>
  <c r="M380" i="17" s="1"/>
  <c r="L378" i="17"/>
  <c r="M378" i="17" s="1"/>
  <c r="L376" i="17"/>
  <c r="M376" i="17" s="1"/>
  <c r="L374" i="17"/>
  <c r="M374" i="17" s="1"/>
  <c r="L372" i="17"/>
  <c r="M372" i="17" s="1"/>
  <c r="L370" i="17"/>
  <c r="M370" i="17" s="1"/>
  <c r="L368" i="17"/>
  <c r="M368" i="17" s="1"/>
  <c r="L366" i="17"/>
  <c r="M366" i="17" s="1"/>
  <c r="L364" i="17"/>
  <c r="M364" i="17" s="1"/>
  <c r="L362" i="17"/>
  <c r="M362" i="17" s="1"/>
  <c r="L360" i="17"/>
  <c r="M360" i="17" s="1"/>
  <c r="L358" i="17"/>
  <c r="M358" i="17" s="1"/>
  <c r="L356" i="17"/>
  <c r="M356" i="17" s="1"/>
  <c r="L354" i="17"/>
  <c r="M354" i="17" s="1"/>
  <c r="L352" i="17"/>
  <c r="M352" i="17" s="1"/>
  <c r="L350" i="17"/>
  <c r="M350" i="17" s="1"/>
  <c r="L348" i="17"/>
  <c r="M348" i="17" s="1"/>
  <c r="L346" i="17"/>
  <c r="M346" i="17" s="1"/>
  <c r="L344" i="17"/>
  <c r="M344" i="17" s="1"/>
  <c r="L342" i="17"/>
  <c r="M342" i="17" s="1"/>
  <c r="L340" i="17"/>
  <c r="M340" i="17" s="1"/>
  <c r="L338" i="17"/>
  <c r="M338" i="17" s="1"/>
  <c r="L336" i="17"/>
  <c r="M336" i="17" s="1"/>
  <c r="L334" i="17"/>
  <c r="M334" i="17" s="1"/>
  <c r="L332" i="17"/>
  <c r="M332" i="17" s="1"/>
  <c r="L330" i="17"/>
  <c r="M330" i="17" s="1"/>
  <c r="L328" i="17"/>
  <c r="M328" i="17" s="1"/>
  <c r="L326" i="17"/>
  <c r="M326" i="17" s="1"/>
  <c r="L324" i="17"/>
  <c r="M324" i="17" s="1"/>
  <c r="L322" i="17"/>
  <c r="M322" i="17" s="1"/>
  <c r="L320" i="17"/>
  <c r="M320" i="17" s="1"/>
  <c r="L318" i="17"/>
  <c r="M318" i="17" s="1"/>
  <c r="L316" i="17"/>
  <c r="M316" i="17" s="1"/>
  <c r="L314" i="17"/>
  <c r="M314" i="17" s="1"/>
  <c r="L312" i="17"/>
  <c r="M312" i="17" s="1"/>
  <c r="L310" i="17"/>
  <c r="M310" i="17" s="1"/>
  <c r="L308" i="17"/>
  <c r="M308" i="17" s="1"/>
  <c r="L306" i="17"/>
  <c r="M306" i="17" s="1"/>
  <c r="L304" i="17"/>
  <c r="M304" i="17" s="1"/>
  <c r="L302" i="17"/>
  <c r="M302" i="17" s="1"/>
  <c r="L300" i="17"/>
  <c r="M300" i="17" s="1"/>
  <c r="L298" i="17"/>
  <c r="M298" i="17" s="1"/>
  <c r="L293" i="17"/>
  <c r="M293" i="17" s="1"/>
  <c r="L291" i="17"/>
  <c r="M291" i="17" s="1"/>
  <c r="L289" i="17"/>
  <c r="M289" i="17" s="1"/>
  <c r="L287" i="17"/>
  <c r="M287" i="17" s="1"/>
  <c r="L285" i="17"/>
  <c r="M285" i="17" s="1"/>
  <c r="L283" i="17"/>
  <c r="M283" i="17" s="1"/>
  <c r="L281" i="17"/>
  <c r="M281" i="17" s="1"/>
  <c r="L279" i="17"/>
  <c r="M279" i="17" s="1"/>
  <c r="L277" i="17"/>
  <c r="M277" i="17" s="1"/>
  <c r="L275" i="17"/>
  <c r="M275" i="17" s="1"/>
  <c r="L273" i="17"/>
  <c r="M273" i="17" s="1"/>
  <c r="L271" i="17"/>
  <c r="M271" i="17" s="1"/>
  <c r="L269" i="17"/>
  <c r="M269" i="17" s="1"/>
  <c r="L267" i="17"/>
  <c r="M267" i="17" s="1"/>
  <c r="L265" i="17"/>
  <c r="M265" i="17" s="1"/>
  <c r="L263" i="17"/>
  <c r="M263" i="17" s="1"/>
  <c r="L261" i="17"/>
  <c r="M261" i="17" s="1"/>
  <c r="L259" i="17"/>
  <c r="M259" i="17" s="1"/>
  <c r="L257" i="17"/>
  <c r="M257" i="17" s="1"/>
  <c r="L255" i="17"/>
  <c r="M255" i="17" s="1"/>
  <c r="L253" i="17"/>
  <c r="M253" i="17" s="1"/>
  <c r="L251" i="17"/>
  <c r="M251" i="17" s="1"/>
  <c r="L249" i="17"/>
  <c r="M249" i="17" s="1"/>
  <c r="L247" i="17"/>
  <c r="M247" i="17" s="1"/>
  <c r="L245" i="17"/>
  <c r="M245" i="17" s="1"/>
  <c r="L243" i="17"/>
  <c r="M243" i="17" s="1"/>
  <c r="L241" i="17"/>
  <c r="M241" i="17" s="1"/>
  <c r="L239" i="17"/>
  <c r="M239" i="17" s="1"/>
  <c r="L237" i="17"/>
  <c r="M237" i="17" s="1"/>
  <c r="L235" i="17"/>
  <c r="M235" i="17" s="1"/>
  <c r="L233" i="17"/>
  <c r="M233" i="17" s="1"/>
  <c r="L231" i="17"/>
  <c r="M231" i="17" s="1"/>
  <c r="L229" i="17"/>
  <c r="M229" i="17" s="1"/>
  <c r="L227" i="17"/>
  <c r="M227" i="17" s="1"/>
  <c r="L225" i="17"/>
  <c r="M225" i="17" s="1"/>
  <c r="L223" i="17"/>
  <c r="M223" i="17" s="1"/>
  <c r="L221" i="17"/>
  <c r="M221" i="17" s="1"/>
  <c r="L219" i="17"/>
  <c r="M219" i="17" s="1"/>
  <c r="L217" i="17"/>
  <c r="M217" i="17" s="1"/>
  <c r="L215" i="17"/>
  <c r="M215" i="17" s="1"/>
  <c r="L213" i="17"/>
  <c r="M213" i="17" s="1"/>
  <c r="L211" i="17"/>
  <c r="M211" i="17" s="1"/>
  <c r="L209" i="17"/>
  <c r="M209" i="17" s="1"/>
  <c r="L207" i="17"/>
  <c r="M207" i="17" s="1"/>
  <c r="L205" i="17"/>
  <c r="M205" i="17" s="1"/>
  <c r="L203" i="17"/>
  <c r="M203" i="17" s="1"/>
  <c r="L201" i="17"/>
  <c r="M201" i="17" s="1"/>
  <c r="L196" i="17"/>
  <c r="M196" i="17" s="1"/>
  <c r="L194" i="17"/>
  <c r="M194" i="17" s="1"/>
  <c r="L192" i="17"/>
  <c r="M192" i="17" s="1"/>
  <c r="L190" i="17"/>
  <c r="M190" i="17" s="1"/>
  <c r="L188" i="17"/>
  <c r="M188" i="17" s="1"/>
  <c r="L186" i="17"/>
  <c r="M186" i="17" s="1"/>
  <c r="L184" i="17"/>
  <c r="M184" i="17" s="1"/>
  <c r="L182" i="17"/>
  <c r="M182" i="17" s="1"/>
  <c r="L180" i="17"/>
  <c r="M180" i="17" s="1"/>
  <c r="L178" i="17"/>
  <c r="M178" i="17" s="1"/>
  <c r="L176" i="17"/>
  <c r="M176" i="17" s="1"/>
  <c r="L174" i="17"/>
  <c r="M174" i="17" s="1"/>
  <c r="L172" i="17"/>
  <c r="M172" i="17" s="1"/>
  <c r="L170" i="17"/>
  <c r="M170" i="17" s="1"/>
  <c r="L168" i="17"/>
  <c r="M168" i="17" s="1"/>
  <c r="L166" i="17"/>
  <c r="M166" i="17" s="1"/>
  <c r="L164" i="17"/>
  <c r="M164" i="17" s="1"/>
  <c r="L162" i="17"/>
  <c r="M162" i="17" s="1"/>
  <c r="L160" i="17"/>
  <c r="M160" i="17" s="1"/>
  <c r="L158" i="17"/>
  <c r="M158" i="17" s="1"/>
  <c r="L156" i="17"/>
  <c r="M156" i="17" s="1"/>
  <c r="L154" i="17"/>
  <c r="M154" i="17" s="1"/>
  <c r="L152" i="17"/>
  <c r="M152" i="17" s="1"/>
  <c r="L150" i="17"/>
  <c r="M150" i="17" s="1"/>
  <c r="L148" i="17"/>
  <c r="M148" i="17" s="1"/>
  <c r="L146" i="17"/>
  <c r="M146" i="17" s="1"/>
  <c r="L144" i="17"/>
  <c r="M144" i="17" s="1"/>
  <c r="L142" i="17"/>
  <c r="M142" i="17" s="1"/>
  <c r="L140" i="17"/>
  <c r="M140" i="17" s="1"/>
  <c r="L138" i="17"/>
  <c r="M138" i="17" s="1"/>
  <c r="L136" i="17"/>
  <c r="M136" i="17" s="1"/>
  <c r="L134" i="17"/>
  <c r="M134" i="17" s="1"/>
  <c r="L132" i="17"/>
  <c r="M132" i="17" s="1"/>
  <c r="M130" i="17"/>
  <c r="L130" i="17"/>
  <c r="L128" i="17"/>
  <c r="M128" i="17" s="1"/>
  <c r="L126" i="17"/>
  <c r="M126" i="17" s="1"/>
  <c r="L124" i="17"/>
  <c r="M124" i="17" s="1"/>
  <c r="L122" i="17"/>
  <c r="M122" i="17" s="1"/>
  <c r="L120" i="17"/>
  <c r="M120" i="17" s="1"/>
  <c r="L118" i="17"/>
  <c r="M118" i="17" s="1"/>
  <c r="L116" i="17"/>
  <c r="M116" i="17" s="1"/>
  <c r="L114" i="17"/>
  <c r="M114" i="17" s="1"/>
  <c r="L112" i="17"/>
  <c r="M112" i="17" s="1"/>
  <c r="L110" i="17"/>
  <c r="M110" i="17" s="1"/>
  <c r="L108" i="17"/>
  <c r="M108" i="17" s="1"/>
  <c r="L106" i="17"/>
  <c r="M106" i="17" s="1"/>
  <c r="L104" i="17"/>
  <c r="M104" i="17" s="1"/>
  <c r="L99" i="17"/>
  <c r="M99" i="17" s="1"/>
  <c r="L97" i="17"/>
  <c r="M97" i="17" s="1"/>
  <c r="L95" i="17"/>
  <c r="M95" i="17" s="1"/>
  <c r="L93" i="17"/>
  <c r="M93" i="17" s="1"/>
  <c r="L91" i="17"/>
  <c r="M91" i="17" s="1"/>
  <c r="L89" i="17"/>
  <c r="M89" i="17" s="1"/>
  <c r="L87" i="17"/>
  <c r="M87" i="17" s="1"/>
  <c r="L85" i="17"/>
  <c r="M85" i="17" s="1"/>
  <c r="L83" i="17"/>
  <c r="M83" i="17" s="1"/>
  <c r="L81" i="17"/>
  <c r="M81" i="17" s="1"/>
  <c r="L79" i="17"/>
  <c r="M79" i="17" s="1"/>
  <c r="L77" i="17"/>
  <c r="M77" i="17" s="1"/>
  <c r="L75" i="17"/>
  <c r="M75" i="17" s="1"/>
  <c r="L73" i="17"/>
  <c r="M73" i="17" s="1"/>
  <c r="L71" i="17"/>
  <c r="M71" i="17" s="1"/>
  <c r="L69" i="17"/>
  <c r="M69" i="17" s="1"/>
  <c r="L67" i="17"/>
  <c r="M67" i="17" s="1"/>
  <c r="L65" i="17"/>
  <c r="M65" i="17" s="1"/>
  <c r="L63" i="17"/>
  <c r="M63" i="17" s="1"/>
  <c r="L61" i="17"/>
  <c r="M61" i="17" s="1"/>
  <c r="L59" i="17"/>
  <c r="M59" i="17" s="1"/>
  <c r="L57" i="17"/>
  <c r="M57" i="17" s="1"/>
  <c r="L55" i="17"/>
  <c r="M55" i="17" s="1"/>
  <c r="L53" i="17"/>
  <c r="M53" i="17" s="1"/>
  <c r="L51" i="17"/>
  <c r="M51" i="17" s="1"/>
  <c r="L49" i="17"/>
  <c r="M49" i="17" s="1"/>
  <c r="L47" i="17"/>
  <c r="M47" i="17" s="1"/>
  <c r="L45" i="17"/>
  <c r="M45" i="17" s="1"/>
  <c r="L43" i="17"/>
  <c r="M43" i="17" s="1"/>
  <c r="L41" i="17"/>
  <c r="M41" i="17" s="1"/>
  <c r="L39" i="17"/>
  <c r="M39" i="17" s="1"/>
  <c r="L37" i="17"/>
  <c r="M37" i="17" s="1"/>
  <c r="L35" i="17"/>
  <c r="M35" i="17" s="1"/>
  <c r="L33" i="17"/>
  <c r="M33" i="17" s="1"/>
  <c r="L31" i="17"/>
  <c r="M31" i="17" s="1"/>
  <c r="L29" i="17"/>
  <c r="M29" i="17" s="1"/>
  <c r="L27" i="17"/>
  <c r="M27" i="17" s="1"/>
  <c r="L25" i="17"/>
  <c r="M25" i="17" s="1"/>
  <c r="L21" i="17"/>
  <c r="M21" i="17" s="1"/>
  <c r="L19" i="17"/>
  <c r="M19" i="17" s="1"/>
  <c r="L17" i="17"/>
  <c r="M17" i="17" s="1"/>
  <c r="L15" i="17"/>
  <c r="M15" i="17" s="1"/>
  <c r="L23" i="17"/>
  <c r="M23" i="17" s="1"/>
  <c r="L13" i="17"/>
  <c r="M13" i="17" s="1"/>
  <c r="L11" i="17"/>
  <c r="M11" i="17" s="1"/>
  <c r="L9" i="17"/>
  <c r="M9" i="17" s="1"/>
  <c r="L7" i="17"/>
  <c r="M7" i="17" s="1"/>
  <c r="N505" i="15"/>
  <c r="BA505" i="15" s="1"/>
  <c r="N504" i="15"/>
  <c r="BA504" i="15" s="1"/>
  <c r="N503" i="15"/>
  <c r="BA503" i="15" s="1"/>
  <c r="AW502" i="15"/>
  <c r="N502" i="15"/>
  <c r="BA502" i="15" s="1"/>
  <c r="N501" i="15"/>
  <c r="BA501" i="15" s="1"/>
  <c r="N500" i="15"/>
  <c r="BA500" i="15" s="1"/>
  <c r="N499" i="15"/>
  <c r="BA499" i="15" s="1"/>
  <c r="AW498" i="15"/>
  <c r="N498" i="15"/>
  <c r="BA498" i="15" s="1"/>
  <c r="N497" i="15"/>
  <c r="BA497" i="15" s="1"/>
  <c r="N496" i="15"/>
  <c r="BA496" i="15" s="1"/>
  <c r="N495" i="15"/>
  <c r="BA495" i="15" s="1"/>
  <c r="AW494" i="15"/>
  <c r="N494" i="15"/>
  <c r="BA494" i="15" s="1"/>
  <c r="N493" i="15"/>
  <c r="BA493" i="15" s="1"/>
  <c r="N492" i="15"/>
  <c r="BA492" i="15" s="1"/>
  <c r="N491" i="15"/>
  <c r="BA491" i="15" s="1"/>
  <c r="AW490" i="15"/>
  <c r="N490" i="15"/>
  <c r="BA490" i="15" s="1"/>
  <c r="N489" i="15"/>
  <c r="BA489" i="15" s="1"/>
  <c r="N488" i="15"/>
  <c r="BA488" i="15" s="1"/>
  <c r="N487" i="15"/>
  <c r="BA487" i="15" s="1"/>
  <c r="AW486" i="15"/>
  <c r="N486" i="15"/>
  <c r="BA486" i="15" s="1"/>
  <c r="N485" i="15"/>
  <c r="BA485" i="15" s="1"/>
  <c r="N484" i="15"/>
  <c r="BA484" i="15" s="1"/>
  <c r="N483" i="15"/>
  <c r="BA483" i="15" s="1"/>
  <c r="AW482" i="15"/>
  <c r="N482" i="15"/>
  <c r="BA482" i="15" s="1"/>
  <c r="N481" i="15"/>
  <c r="BA481" i="15" s="1"/>
  <c r="N480" i="15"/>
  <c r="BA480" i="15" s="1"/>
  <c r="N479" i="15"/>
  <c r="BA479" i="15" s="1"/>
  <c r="AW478" i="15"/>
  <c r="N478" i="15"/>
  <c r="BA478" i="15" s="1"/>
  <c r="N477" i="15"/>
  <c r="BA477" i="15" s="1"/>
  <c r="N476" i="15"/>
  <c r="BA476" i="15" s="1"/>
  <c r="N475" i="15"/>
  <c r="BA475" i="15" s="1"/>
  <c r="AW474" i="15"/>
  <c r="N474" i="15"/>
  <c r="BA474" i="15" s="1"/>
  <c r="N473" i="15"/>
  <c r="BA473" i="15" s="1"/>
  <c r="N472" i="15"/>
  <c r="BA472" i="15" s="1"/>
  <c r="N471" i="15"/>
  <c r="BA471" i="15" s="1"/>
  <c r="AW470" i="15"/>
  <c r="N470" i="15"/>
  <c r="BA470" i="15" s="1"/>
  <c r="N469" i="15"/>
  <c r="BA469" i="15" s="1"/>
  <c r="N468" i="15"/>
  <c r="BA468" i="15" s="1"/>
  <c r="N467" i="15"/>
  <c r="BA467" i="15" s="1"/>
  <c r="AW466" i="15"/>
  <c r="N466" i="15"/>
  <c r="BA466" i="15" s="1"/>
  <c r="N465" i="15"/>
  <c r="BA465" i="15" s="1"/>
  <c r="N464" i="15"/>
  <c r="BA464" i="15" s="1"/>
  <c r="N463" i="15"/>
  <c r="BA463" i="15" s="1"/>
  <c r="AW462" i="15"/>
  <c r="N462" i="15"/>
  <c r="BA462" i="15" s="1"/>
  <c r="N461" i="15"/>
  <c r="BA461" i="15" s="1"/>
  <c r="N460" i="15"/>
  <c r="BA460" i="15" s="1"/>
  <c r="N459" i="15"/>
  <c r="BA459" i="15" s="1"/>
  <c r="AW458" i="15"/>
  <c r="N458" i="15"/>
  <c r="BA458" i="15" s="1"/>
  <c r="N457" i="15"/>
  <c r="BA457" i="15" s="1"/>
  <c r="N456" i="15"/>
  <c r="BA456" i="15" s="1"/>
  <c r="N455" i="15"/>
  <c r="BA455" i="15" s="1"/>
  <c r="AW454" i="15"/>
  <c r="N454" i="15"/>
  <c r="BA454" i="15" s="1"/>
  <c r="N453" i="15"/>
  <c r="BA453" i="15" s="1"/>
  <c r="N452" i="15"/>
  <c r="BA452" i="15" s="1"/>
  <c r="N451" i="15"/>
  <c r="BA451" i="15" s="1"/>
  <c r="AW450" i="15"/>
  <c r="N450" i="15"/>
  <c r="BA450" i="15" s="1"/>
  <c r="N449" i="15"/>
  <c r="BA449" i="15" s="1"/>
  <c r="N448" i="15"/>
  <c r="BA448" i="15" s="1"/>
  <c r="N447" i="15"/>
  <c r="BA447" i="15" s="1"/>
  <c r="AW446" i="15"/>
  <c r="N446" i="15"/>
  <c r="BA446" i="15" s="1"/>
  <c r="N445" i="15"/>
  <c r="BA445" i="15" s="1"/>
  <c r="N444" i="15"/>
  <c r="BA444" i="15" s="1"/>
  <c r="N443" i="15"/>
  <c r="BA443" i="15" s="1"/>
  <c r="AW442" i="15"/>
  <c r="N442" i="15"/>
  <c r="BA442" i="15" s="1"/>
  <c r="N441" i="15"/>
  <c r="BA441" i="15" s="1"/>
  <c r="N440" i="15"/>
  <c r="BA440" i="15" s="1"/>
  <c r="N439" i="15"/>
  <c r="BA439" i="15" s="1"/>
  <c r="AW438" i="15"/>
  <c r="N438" i="15"/>
  <c r="BA438" i="15" s="1"/>
  <c r="N437" i="15"/>
  <c r="BA437" i="15" s="1"/>
  <c r="N436" i="15"/>
  <c r="BA436" i="15" s="1"/>
  <c r="N435" i="15"/>
  <c r="BA435" i="15" s="1"/>
  <c r="AW434" i="15"/>
  <c r="N434" i="15"/>
  <c r="BA434" i="15" s="1"/>
  <c r="N433" i="15"/>
  <c r="BA433" i="15" s="1"/>
  <c r="N432" i="15"/>
  <c r="BA432" i="15" s="1"/>
  <c r="N431" i="15"/>
  <c r="BA431" i="15" s="1"/>
  <c r="AW430" i="15"/>
  <c r="N430" i="15"/>
  <c r="BA430" i="15" s="1"/>
  <c r="N429" i="15"/>
  <c r="BA429" i="15" s="1"/>
  <c r="N428" i="15"/>
  <c r="BA428" i="15" s="1"/>
  <c r="N427" i="15"/>
  <c r="BA427" i="15" s="1"/>
  <c r="AW426" i="15"/>
  <c r="N426" i="15"/>
  <c r="BA426" i="15" s="1"/>
  <c r="N425" i="15"/>
  <c r="BA425" i="15" s="1"/>
  <c r="N424" i="15"/>
  <c r="BA424" i="15" s="1"/>
  <c r="N423" i="15"/>
  <c r="BA423" i="15" s="1"/>
  <c r="AW422" i="15"/>
  <c r="N422" i="15"/>
  <c r="BA422" i="15" s="1"/>
  <c r="N421" i="15"/>
  <c r="BA421" i="15" s="1"/>
  <c r="N420" i="15"/>
  <c r="BA420" i="15" s="1"/>
  <c r="N419" i="15"/>
  <c r="BA419" i="15" s="1"/>
  <c r="AW418" i="15"/>
  <c r="N418" i="15"/>
  <c r="BA418" i="15" s="1"/>
  <c r="N417" i="15"/>
  <c r="BA417" i="15" s="1"/>
  <c r="N416" i="15"/>
  <c r="BA416" i="15" s="1"/>
  <c r="N415" i="15"/>
  <c r="BA415" i="15" s="1"/>
  <c r="AW414" i="15"/>
  <c r="N414" i="15"/>
  <c r="BA414" i="15" s="1"/>
  <c r="N413" i="15"/>
  <c r="BA413" i="15" s="1"/>
  <c r="N412" i="15"/>
  <c r="BA412" i="15" s="1"/>
  <c r="N411" i="15"/>
  <c r="BA411" i="15" s="1"/>
  <c r="AW410" i="15"/>
  <c r="N410" i="15"/>
  <c r="BA410" i="15" s="1"/>
  <c r="N409" i="15"/>
  <c r="BA409" i="15" s="1"/>
  <c r="N408" i="15"/>
  <c r="BA408" i="15" s="1"/>
  <c r="N407" i="15"/>
  <c r="BA407" i="15" s="1"/>
  <c r="AW406" i="15"/>
  <c r="N406" i="15"/>
  <c r="BA406" i="15" s="1"/>
  <c r="N405" i="15"/>
  <c r="BA405" i="15" s="1"/>
  <c r="N404" i="15"/>
  <c r="BA404" i="15" s="1"/>
  <c r="N403" i="15"/>
  <c r="BA403" i="15" s="1"/>
  <c r="AW402" i="15"/>
  <c r="N402" i="15"/>
  <c r="BA402" i="15" s="1"/>
  <c r="N401" i="15"/>
  <c r="BA401" i="15" s="1"/>
  <c r="N400" i="15"/>
  <c r="BA400" i="15" s="1"/>
  <c r="N399" i="15"/>
  <c r="BA399" i="15" s="1"/>
  <c r="AW398" i="15"/>
  <c r="N398" i="15"/>
  <c r="BA398" i="15" s="1"/>
  <c r="N397" i="15"/>
  <c r="BA397" i="15" s="1"/>
  <c r="N396" i="15"/>
  <c r="BA396" i="15" s="1"/>
  <c r="N395" i="15"/>
  <c r="BA395" i="15" s="1"/>
  <c r="AW394" i="15"/>
  <c r="N394" i="15"/>
  <c r="BA394" i="15" s="1"/>
  <c r="N393" i="15"/>
  <c r="BA393" i="15" s="1"/>
  <c r="N392" i="15"/>
  <c r="BA392" i="15" s="1"/>
  <c r="N391" i="15"/>
  <c r="BA391" i="15" s="1"/>
  <c r="AW390" i="15"/>
  <c r="N390" i="15"/>
  <c r="BA390" i="15" s="1"/>
  <c r="N389" i="15"/>
  <c r="BA389" i="15" s="1"/>
  <c r="N388" i="15"/>
  <c r="BA388" i="15" s="1"/>
  <c r="N387" i="15"/>
  <c r="BA387" i="15" s="1"/>
  <c r="AW386" i="15"/>
  <c r="N386" i="15"/>
  <c r="BA386" i="15" s="1"/>
  <c r="N385" i="15"/>
  <c r="BA385" i="15" s="1"/>
  <c r="N384" i="15"/>
  <c r="BA384" i="15" s="1"/>
  <c r="N383" i="15"/>
  <c r="BA383" i="15" s="1"/>
  <c r="AW382" i="15"/>
  <c r="N382" i="15"/>
  <c r="BA382" i="15" s="1"/>
  <c r="N381" i="15"/>
  <c r="BA381" i="15" s="1"/>
  <c r="N380" i="15"/>
  <c r="BA380" i="15" s="1"/>
  <c r="N379" i="15"/>
  <c r="BA379" i="15" s="1"/>
  <c r="AW378" i="15"/>
  <c r="N378" i="15"/>
  <c r="BA378" i="15" s="1"/>
  <c r="N377" i="15"/>
  <c r="BA377" i="15" s="1"/>
  <c r="N376" i="15"/>
  <c r="BA376" i="15" s="1"/>
  <c r="N375" i="15"/>
  <c r="BA375" i="15" s="1"/>
  <c r="AW374" i="15"/>
  <c r="N374" i="15"/>
  <c r="BA374" i="15" s="1"/>
  <c r="N373" i="15"/>
  <c r="BA373" i="15" s="1"/>
  <c r="N372" i="15"/>
  <c r="BA372" i="15" s="1"/>
  <c r="N371" i="15"/>
  <c r="BA371" i="15" s="1"/>
  <c r="AW370" i="15"/>
  <c r="N370" i="15"/>
  <c r="BA370" i="15" s="1"/>
  <c r="N369" i="15"/>
  <c r="BA369" i="15" s="1"/>
  <c r="N368" i="15"/>
  <c r="BA368" i="15" s="1"/>
  <c r="N367" i="15"/>
  <c r="BA367" i="15" s="1"/>
  <c r="AW366" i="15"/>
  <c r="N366" i="15"/>
  <c r="BA366" i="15" s="1"/>
  <c r="N365" i="15"/>
  <c r="BA365" i="15" s="1"/>
  <c r="N364" i="15"/>
  <c r="BA364" i="15" s="1"/>
  <c r="N363" i="15"/>
  <c r="BA363" i="15" s="1"/>
  <c r="AW362" i="15"/>
  <c r="N362" i="15"/>
  <c r="BA362" i="15" s="1"/>
  <c r="N361" i="15"/>
  <c r="BA361" i="15" s="1"/>
  <c r="N360" i="15"/>
  <c r="BA360" i="15" s="1"/>
  <c r="N359" i="15"/>
  <c r="BA359" i="15" s="1"/>
  <c r="AW358" i="15"/>
  <c r="N358" i="15"/>
  <c r="BA358" i="15" s="1"/>
  <c r="N357" i="15"/>
  <c r="BA357" i="15" s="1"/>
  <c r="N356" i="15"/>
  <c r="BA356" i="15" s="1"/>
  <c r="N355" i="15"/>
  <c r="BA355" i="15" s="1"/>
  <c r="AW354" i="15"/>
  <c r="N354" i="15"/>
  <c r="BA354" i="15" s="1"/>
  <c r="N353" i="15"/>
  <c r="BA353" i="15" s="1"/>
  <c r="N352" i="15"/>
  <c r="BA352" i="15" s="1"/>
  <c r="N351" i="15"/>
  <c r="BA351" i="15" s="1"/>
  <c r="AW350" i="15"/>
  <c r="N350" i="15"/>
  <c r="BA350" i="15" s="1"/>
  <c r="N349" i="15"/>
  <c r="BA349" i="15" s="1"/>
  <c r="N348" i="15"/>
  <c r="BA348" i="15" s="1"/>
  <c r="N347" i="15"/>
  <c r="BA347" i="15" s="1"/>
  <c r="AW346" i="15"/>
  <c r="N346" i="15"/>
  <c r="BA346" i="15" s="1"/>
  <c r="N345" i="15"/>
  <c r="BA345" i="15" s="1"/>
  <c r="N344" i="15"/>
  <c r="BA344" i="15" s="1"/>
  <c r="N343" i="15"/>
  <c r="BA343" i="15" s="1"/>
  <c r="AW342" i="15"/>
  <c r="N342" i="15"/>
  <c r="BA342" i="15" s="1"/>
  <c r="N341" i="15"/>
  <c r="BA341" i="15" s="1"/>
  <c r="N340" i="15"/>
  <c r="BA340" i="15" s="1"/>
  <c r="N339" i="15"/>
  <c r="BA339" i="15" s="1"/>
  <c r="AW338" i="15"/>
  <c r="N338" i="15"/>
  <c r="BA338" i="15" s="1"/>
  <c r="N337" i="15"/>
  <c r="BA337" i="15" s="1"/>
  <c r="N336" i="15"/>
  <c r="BA336" i="15" s="1"/>
  <c r="N335" i="15"/>
  <c r="BA335" i="15" s="1"/>
  <c r="AW334" i="15"/>
  <c r="N334" i="15"/>
  <c r="BA334" i="15" s="1"/>
  <c r="N333" i="15"/>
  <c r="BA333" i="15" s="1"/>
  <c r="N332" i="15"/>
  <c r="BA332" i="15" s="1"/>
  <c r="N331" i="15"/>
  <c r="BA331" i="15" s="1"/>
  <c r="AW330" i="15"/>
  <c r="N330" i="15"/>
  <c r="BA330" i="15" s="1"/>
  <c r="N329" i="15"/>
  <c r="BA329" i="15" s="1"/>
  <c r="N328" i="15"/>
  <c r="BA328" i="15" s="1"/>
  <c r="N327" i="15"/>
  <c r="BA327" i="15" s="1"/>
  <c r="AW326" i="15"/>
  <c r="N326" i="15"/>
  <c r="BA326" i="15" s="1"/>
  <c r="N325" i="15"/>
  <c r="BA325" i="15" s="1"/>
  <c r="N324" i="15"/>
  <c r="BA324" i="15" s="1"/>
  <c r="N323" i="15"/>
  <c r="BA323" i="15" s="1"/>
  <c r="AW322" i="15"/>
  <c r="N322" i="15"/>
  <c r="BA322" i="15" s="1"/>
  <c r="N321" i="15"/>
  <c r="BA321" i="15" s="1"/>
  <c r="N320" i="15"/>
  <c r="BA320" i="15" s="1"/>
  <c r="P319" i="15"/>
  <c r="N319" i="15"/>
  <c r="BA319" i="15" s="1"/>
  <c r="AW318" i="15"/>
  <c r="N318" i="15"/>
  <c r="BA318" i="15" s="1"/>
  <c r="N193" i="15"/>
  <c r="BA193" i="15" s="1"/>
  <c r="N192" i="15"/>
  <c r="BA192" i="15" s="1"/>
  <c r="N191" i="15"/>
  <c r="BA191" i="15" s="1"/>
  <c r="AW190" i="15"/>
  <c r="N190" i="15"/>
  <c r="BA190" i="15" s="1"/>
  <c r="N189" i="15"/>
  <c r="BA189" i="15" s="1"/>
  <c r="N188" i="15"/>
  <c r="BA188" i="15" s="1"/>
  <c r="N187" i="15"/>
  <c r="BA187" i="15" s="1"/>
  <c r="AW186" i="15"/>
  <c r="N186" i="15"/>
  <c r="BA186" i="15" s="1"/>
  <c r="N185" i="15"/>
  <c r="BA185" i="15" s="1"/>
  <c r="N184" i="15"/>
  <c r="BA184" i="15" s="1"/>
  <c r="N183" i="15"/>
  <c r="BA183" i="15" s="1"/>
  <c r="AW182" i="15"/>
  <c r="N182" i="15"/>
  <c r="BA182" i="15" s="1"/>
  <c r="N181" i="15"/>
  <c r="BA181" i="15" s="1"/>
  <c r="N180" i="15"/>
  <c r="BA180" i="15" s="1"/>
  <c r="N179" i="15"/>
  <c r="BA179" i="15" s="1"/>
  <c r="AW178" i="15"/>
  <c r="N178" i="15"/>
  <c r="BA178" i="15" s="1"/>
  <c r="N177" i="15"/>
  <c r="BA177" i="15" s="1"/>
  <c r="N176" i="15"/>
  <c r="BA176" i="15" s="1"/>
  <c r="N175" i="15"/>
  <c r="BA175" i="15" s="1"/>
  <c r="AW174" i="15"/>
  <c r="N174" i="15"/>
  <c r="BA174" i="15" s="1"/>
  <c r="N173" i="15"/>
  <c r="BA173" i="15" s="1"/>
  <c r="N172" i="15"/>
  <c r="BA172" i="15" s="1"/>
  <c r="N171" i="15"/>
  <c r="BA171" i="15" s="1"/>
  <c r="AW170" i="15"/>
  <c r="N170" i="15"/>
  <c r="BA170" i="15" s="1"/>
  <c r="N169" i="15"/>
  <c r="BA169" i="15" s="1"/>
  <c r="N168" i="15"/>
  <c r="BA168" i="15" s="1"/>
  <c r="N167" i="15"/>
  <c r="BA167" i="15" s="1"/>
  <c r="AW166" i="15"/>
  <c r="N166" i="15"/>
  <c r="BA166" i="15" s="1"/>
  <c r="N165" i="15"/>
  <c r="BA165" i="15" s="1"/>
  <c r="N164" i="15"/>
  <c r="BA164" i="15" s="1"/>
  <c r="N163" i="15"/>
  <c r="BA163" i="15" s="1"/>
  <c r="AW162" i="15"/>
  <c r="N162" i="15"/>
  <c r="BA162" i="15" s="1"/>
  <c r="N161" i="15"/>
  <c r="BA161" i="15" s="1"/>
  <c r="N160" i="15"/>
  <c r="BA160" i="15" s="1"/>
  <c r="N159" i="15"/>
  <c r="BA159" i="15" s="1"/>
  <c r="AW158" i="15"/>
  <c r="N158" i="15"/>
  <c r="BA158" i="15" s="1"/>
  <c r="N157" i="15"/>
  <c r="BA157" i="15" s="1"/>
  <c r="N156" i="15"/>
  <c r="BA156" i="15" s="1"/>
  <c r="N155" i="15"/>
  <c r="BA155" i="15" s="1"/>
  <c r="AW154" i="15"/>
  <c r="N154" i="15"/>
  <c r="BA154" i="15" s="1"/>
  <c r="N153" i="15"/>
  <c r="BA153" i="15" s="1"/>
  <c r="N152" i="15"/>
  <c r="BA152" i="15" s="1"/>
  <c r="N151" i="15"/>
  <c r="BA151" i="15" s="1"/>
  <c r="AW150" i="15"/>
  <c r="N150" i="15"/>
  <c r="BA150" i="15" s="1"/>
  <c r="N149" i="15"/>
  <c r="BA149" i="15" s="1"/>
  <c r="N148" i="15"/>
  <c r="BA148" i="15" s="1"/>
  <c r="N147" i="15"/>
  <c r="BA147" i="15" s="1"/>
  <c r="AW146" i="15"/>
  <c r="N146" i="15"/>
  <c r="BA146" i="15" s="1"/>
  <c r="N145" i="15"/>
  <c r="BA145" i="15" s="1"/>
  <c r="N144" i="15"/>
  <c r="BA144" i="15" s="1"/>
  <c r="N143" i="15"/>
  <c r="BA143" i="15" s="1"/>
  <c r="AW142" i="15"/>
  <c r="N142" i="15"/>
  <c r="BA142" i="15" s="1"/>
  <c r="N141" i="15"/>
  <c r="BA141" i="15" s="1"/>
  <c r="N140" i="15"/>
  <c r="BA140" i="15" s="1"/>
  <c r="N139" i="15"/>
  <c r="BA139" i="15" s="1"/>
  <c r="AW138" i="15"/>
  <c r="N138" i="15"/>
  <c r="BA138" i="15" s="1"/>
  <c r="N137" i="15"/>
  <c r="BA137" i="15" s="1"/>
  <c r="N136" i="15"/>
  <c r="BA136" i="15" s="1"/>
  <c r="N135" i="15"/>
  <c r="BA135" i="15" s="1"/>
  <c r="AW134" i="15"/>
  <c r="N134" i="15"/>
  <c r="BA134" i="15" s="1"/>
  <c r="N133" i="15"/>
  <c r="BA133" i="15" s="1"/>
  <c r="N132" i="15"/>
  <c r="BA132" i="15" s="1"/>
  <c r="N131" i="15"/>
  <c r="BA131" i="15" s="1"/>
  <c r="AW130" i="15"/>
  <c r="N130" i="15"/>
  <c r="BA130" i="15" s="1"/>
  <c r="N129" i="15"/>
  <c r="BA129" i="15" s="1"/>
  <c r="N128" i="15"/>
  <c r="BA128" i="15" s="1"/>
  <c r="N127" i="15"/>
  <c r="BA127" i="15" s="1"/>
  <c r="AW126" i="15"/>
  <c r="N126" i="15"/>
  <c r="BA126" i="15" s="1"/>
  <c r="N125" i="15"/>
  <c r="BA125" i="15" s="1"/>
  <c r="N124" i="15"/>
  <c r="BA124" i="15" s="1"/>
  <c r="N123" i="15"/>
  <c r="BA123" i="15" s="1"/>
  <c r="AW122" i="15"/>
  <c r="N122" i="15"/>
  <c r="BA122" i="15" s="1"/>
  <c r="N121" i="15"/>
  <c r="BA121" i="15" s="1"/>
  <c r="N120" i="15"/>
  <c r="BA120" i="15" s="1"/>
  <c r="N119" i="15"/>
  <c r="BA119" i="15" s="1"/>
  <c r="AW118" i="15"/>
  <c r="N118" i="15"/>
  <c r="BA118" i="15" s="1"/>
  <c r="N117" i="15"/>
  <c r="BA117" i="15" s="1"/>
  <c r="N116" i="15"/>
  <c r="BA116" i="15" s="1"/>
  <c r="N115" i="15"/>
  <c r="BA115" i="15" s="1"/>
  <c r="AW114" i="15"/>
  <c r="N114" i="15"/>
  <c r="BA114" i="15" s="1"/>
  <c r="N113" i="15"/>
  <c r="BA113" i="15" s="1"/>
  <c r="N112" i="15"/>
  <c r="BA112" i="15" s="1"/>
  <c r="N111" i="15"/>
  <c r="BA111" i="15" s="1"/>
  <c r="AW110" i="15"/>
  <c r="N110" i="15"/>
  <c r="BA110" i="15" s="1"/>
  <c r="N109" i="15"/>
  <c r="BA109" i="15" s="1"/>
  <c r="N108" i="15"/>
  <c r="BA108" i="15" s="1"/>
  <c r="N107" i="15"/>
  <c r="BA107" i="15" s="1"/>
  <c r="AW106" i="15"/>
  <c r="N106" i="15"/>
  <c r="BA106" i="15" s="1"/>
  <c r="N105" i="15"/>
  <c r="BA105" i="15" s="1"/>
  <c r="N104" i="15"/>
  <c r="BA104" i="15" s="1"/>
  <c r="N103" i="15"/>
  <c r="BA103" i="15" s="1"/>
  <c r="AW102" i="15"/>
  <c r="N102" i="15"/>
  <c r="BA102" i="15" s="1"/>
  <c r="N101" i="15"/>
  <c r="BA101" i="15" s="1"/>
  <c r="N100" i="15"/>
  <c r="BA100" i="15" s="1"/>
  <c r="N99" i="15"/>
  <c r="BA99" i="15" s="1"/>
  <c r="AW98" i="15"/>
  <c r="N98" i="15"/>
  <c r="BA98" i="15" s="1"/>
  <c r="N97" i="15"/>
  <c r="BA97" i="15" s="1"/>
  <c r="N96" i="15"/>
  <c r="BA96" i="15" s="1"/>
  <c r="N95" i="15"/>
  <c r="BA95" i="15" s="1"/>
  <c r="AW94" i="15"/>
  <c r="N94" i="15"/>
  <c r="BA94" i="15" s="1"/>
  <c r="N93" i="15"/>
  <c r="BA93" i="15" s="1"/>
  <c r="N92" i="15"/>
  <c r="BA92" i="15" s="1"/>
  <c r="N91" i="15"/>
  <c r="BA91" i="15" s="1"/>
  <c r="AW90" i="15"/>
  <c r="N90" i="15"/>
  <c r="BA90" i="15" s="1"/>
  <c r="N89" i="15"/>
  <c r="BA89" i="15" s="1"/>
  <c r="N88" i="15"/>
  <c r="BA88" i="15" s="1"/>
  <c r="N87" i="15"/>
  <c r="BA87" i="15" s="1"/>
  <c r="AW86" i="15"/>
  <c r="N86" i="15"/>
  <c r="BA86" i="15" s="1"/>
  <c r="N85" i="15"/>
  <c r="BA85" i="15" s="1"/>
  <c r="N84" i="15"/>
  <c r="BA84" i="15" s="1"/>
  <c r="N83" i="15"/>
  <c r="BA83" i="15" s="1"/>
  <c r="AW82" i="15"/>
  <c r="N82" i="15"/>
  <c r="BA82" i="15" s="1"/>
  <c r="N81" i="15"/>
  <c r="BA81" i="15" s="1"/>
  <c r="N80" i="15"/>
  <c r="BA80" i="15" s="1"/>
  <c r="N79" i="15"/>
  <c r="BA79" i="15" s="1"/>
  <c r="AW78" i="15"/>
  <c r="N78" i="15"/>
  <c r="BA78" i="15" s="1"/>
  <c r="N77" i="15"/>
  <c r="BA77" i="15" s="1"/>
  <c r="N76" i="15"/>
  <c r="BA76" i="15" s="1"/>
  <c r="N75" i="15"/>
  <c r="BA75" i="15" s="1"/>
  <c r="AW74" i="15"/>
  <c r="N74" i="15"/>
  <c r="BA74" i="15" s="1"/>
  <c r="N73" i="15"/>
  <c r="BA73" i="15" s="1"/>
  <c r="N72" i="15"/>
  <c r="BA72" i="15" s="1"/>
  <c r="N71" i="15"/>
  <c r="BA71" i="15" s="1"/>
  <c r="AW70" i="15"/>
  <c r="N70" i="15"/>
  <c r="BA70" i="15" s="1"/>
  <c r="N69" i="15"/>
  <c r="BA69" i="15" s="1"/>
  <c r="N68" i="15"/>
  <c r="BA68" i="15" s="1"/>
  <c r="N67" i="15"/>
  <c r="BA67" i="15" s="1"/>
  <c r="AW66" i="15"/>
  <c r="N66" i="15"/>
  <c r="BA66" i="15" s="1"/>
  <c r="N65" i="15"/>
  <c r="BA65" i="15" s="1"/>
  <c r="N64" i="15"/>
  <c r="BA64" i="15" s="1"/>
  <c r="N63" i="15"/>
  <c r="BA63" i="15" s="1"/>
  <c r="AW62" i="15"/>
  <c r="N62" i="15"/>
  <c r="BA62" i="15" s="1"/>
  <c r="N61" i="15"/>
  <c r="BA61" i="15" s="1"/>
  <c r="N60" i="15"/>
  <c r="BA60" i="15" s="1"/>
  <c r="N59" i="15"/>
  <c r="BA59" i="15" s="1"/>
  <c r="AW58" i="15"/>
  <c r="N58" i="15"/>
  <c r="BA58" i="15" s="1"/>
  <c r="N57" i="15"/>
  <c r="BA57" i="15" s="1"/>
  <c r="N56" i="15"/>
  <c r="BA56" i="15" s="1"/>
  <c r="N55" i="15"/>
  <c r="BA55" i="15" s="1"/>
  <c r="AW54" i="15"/>
  <c r="N54" i="15"/>
  <c r="BA54" i="15" s="1"/>
  <c r="N53" i="15"/>
  <c r="BA53" i="15" s="1"/>
  <c r="N52" i="15"/>
  <c r="BA52" i="15" s="1"/>
  <c r="N51" i="15"/>
  <c r="BA51" i="15" s="1"/>
  <c r="AW50" i="15"/>
  <c r="N50" i="15"/>
  <c r="BA50" i="15" s="1"/>
  <c r="N49" i="15"/>
  <c r="BA49" i="15" s="1"/>
  <c r="N48" i="15"/>
  <c r="BA48" i="15" s="1"/>
  <c r="N47" i="15"/>
  <c r="BA47" i="15" s="1"/>
  <c r="AW46" i="15"/>
  <c r="N46" i="15"/>
  <c r="BA46" i="15" s="1"/>
  <c r="N45" i="15"/>
  <c r="BA45" i="15" s="1"/>
  <c r="N44" i="15"/>
  <c r="BA44" i="15" s="1"/>
  <c r="N43" i="15"/>
  <c r="BA43" i="15" s="1"/>
  <c r="AW42" i="15"/>
  <c r="N42" i="15"/>
  <c r="BA42" i="15" s="1"/>
  <c r="N41" i="15"/>
  <c r="BA41" i="15" s="1"/>
  <c r="N40" i="15"/>
  <c r="BA40" i="15" s="1"/>
  <c r="N39" i="15"/>
  <c r="BA39" i="15" s="1"/>
  <c r="AW38" i="15"/>
  <c r="N38" i="15"/>
  <c r="BA38" i="15" s="1"/>
  <c r="N37" i="15"/>
  <c r="BA37" i="15" s="1"/>
  <c r="N36" i="15"/>
  <c r="BA36" i="15" s="1"/>
  <c r="N35" i="15"/>
  <c r="BA35" i="15" s="1"/>
  <c r="AW34" i="15"/>
  <c r="N34" i="15"/>
  <c r="BA34" i="15" s="1"/>
  <c r="N33" i="15"/>
  <c r="BA33" i="15" s="1"/>
  <c r="N32" i="15"/>
  <c r="BA32" i="15" s="1"/>
  <c r="N31" i="15"/>
  <c r="BA31" i="15" s="1"/>
  <c r="AW30" i="15"/>
  <c r="N30" i="15"/>
  <c r="BA30" i="15" s="1"/>
  <c r="N29" i="15"/>
  <c r="BA29" i="15" s="1"/>
  <c r="N28" i="15"/>
  <c r="BA28" i="15" s="1"/>
  <c r="N27" i="15"/>
  <c r="BA27" i="15" s="1"/>
  <c r="AW26" i="15"/>
  <c r="N26" i="15"/>
  <c r="BA26" i="15" s="1"/>
  <c r="N25" i="15"/>
  <c r="BA25" i="15" s="1"/>
  <c r="N24" i="15"/>
  <c r="BA24" i="15" s="1"/>
  <c r="N23" i="15"/>
  <c r="BA23" i="15" s="1"/>
  <c r="AW22" i="15"/>
  <c r="N22" i="15"/>
  <c r="BA22" i="15" s="1"/>
  <c r="N21" i="15"/>
  <c r="BA21" i="15" s="1"/>
  <c r="N20" i="15"/>
  <c r="BA20" i="15" s="1"/>
  <c r="N19" i="15"/>
  <c r="BA19" i="15" s="1"/>
  <c r="AW18" i="15"/>
  <c r="N18" i="15"/>
  <c r="BA18" i="15" s="1"/>
  <c r="N17" i="15"/>
  <c r="BA17" i="15" s="1"/>
  <c r="N16" i="15"/>
  <c r="BA16" i="15" s="1"/>
  <c r="N15" i="15"/>
  <c r="BA15" i="15" s="1"/>
  <c r="AW14" i="15"/>
  <c r="N14" i="15"/>
  <c r="BA14" i="15" s="1"/>
  <c r="N13" i="15"/>
  <c r="BA13" i="15" s="1"/>
  <c r="N12" i="15"/>
  <c r="BA12" i="15" s="1"/>
  <c r="N11" i="15"/>
  <c r="BA11" i="15" s="1"/>
  <c r="AW10" i="15"/>
  <c r="N10" i="15"/>
  <c r="BA10" i="15" s="1"/>
  <c r="M9" i="15"/>
  <c r="AZ9" i="15" s="1"/>
  <c r="BB9" i="15" s="1"/>
  <c r="M8" i="15"/>
  <c r="AZ8" i="15" s="1"/>
  <c r="BB8" i="15" s="1"/>
  <c r="P7" i="15"/>
  <c r="M7" i="15"/>
  <c r="AZ7" i="15" s="1"/>
  <c r="BB7" i="15" s="1"/>
  <c r="AW6" i="15"/>
  <c r="M6" i="15"/>
  <c r="AZ6" i="15" s="1"/>
  <c r="L9" i="13"/>
  <c r="L7" i="13"/>
  <c r="L13" i="13"/>
  <c r="L116" i="13"/>
  <c r="L114" i="13"/>
  <c r="L112" i="13"/>
  <c r="L110" i="13"/>
  <c r="L108" i="13"/>
  <c r="L106" i="13"/>
  <c r="L104" i="13"/>
  <c r="L102" i="13"/>
  <c r="L100" i="13"/>
  <c r="L98" i="13"/>
  <c r="L96" i="13"/>
  <c r="L94" i="13"/>
  <c r="L92" i="13"/>
  <c r="L90" i="13"/>
  <c r="L88" i="13"/>
  <c r="L86" i="13"/>
  <c r="L84" i="13"/>
  <c r="L62" i="13"/>
  <c r="L61" i="13"/>
  <c r="L59" i="13"/>
  <c r="L54" i="13"/>
  <c r="L52" i="13"/>
  <c r="L50" i="13"/>
  <c r="L48" i="13"/>
  <c r="L47" i="13"/>
  <c r="L45" i="13"/>
  <c r="L44" i="13"/>
  <c r="L42" i="13"/>
  <c r="L41" i="13"/>
  <c r="L39" i="13"/>
  <c r="L38" i="13"/>
  <c r="L36" i="13"/>
  <c r="L35" i="13"/>
  <c r="L33" i="13"/>
  <c r="L32" i="13"/>
  <c r="L30" i="13"/>
  <c r="L29" i="13"/>
  <c r="L27" i="13"/>
  <c r="L26" i="13"/>
  <c r="L24" i="13"/>
  <c r="L23" i="13"/>
  <c r="L21" i="13"/>
  <c r="L20" i="13"/>
  <c r="M17" i="13"/>
  <c r="AX17" i="13" s="1"/>
  <c r="L197" i="13"/>
  <c r="L195" i="13"/>
  <c r="L376" i="13"/>
  <c r="L374" i="13"/>
  <c r="L297" i="13"/>
  <c r="L295" i="13"/>
  <c r="L293" i="13"/>
  <c r="L291" i="13"/>
  <c r="L289" i="13"/>
  <c r="L287" i="13"/>
  <c r="L285" i="13"/>
  <c r="L283" i="13"/>
  <c r="L281" i="13"/>
  <c r="L279" i="13"/>
  <c r="L277" i="13"/>
  <c r="L275" i="13"/>
  <c r="L209" i="13"/>
  <c r="L207" i="13"/>
  <c r="L205" i="13"/>
  <c r="L203" i="13"/>
  <c r="L201" i="13"/>
  <c r="L199" i="13"/>
  <c r="L217" i="13"/>
  <c r="L215" i="13"/>
  <c r="L213" i="13"/>
  <c r="L211" i="13"/>
  <c r="L193" i="13"/>
  <c r="L191" i="13"/>
  <c r="L189" i="13"/>
  <c r="L187" i="13"/>
  <c r="L185" i="13"/>
  <c r="L170" i="13"/>
  <c r="L169" i="13"/>
  <c r="L167" i="13"/>
  <c r="L166" i="13"/>
  <c r="L164" i="13"/>
  <c r="L163" i="13"/>
  <c r="L160" i="13"/>
  <c r="L155" i="13"/>
  <c r="L150" i="13"/>
  <c r="L146" i="13"/>
  <c r="L145" i="13"/>
  <c r="L143" i="13"/>
  <c r="L142" i="13"/>
  <c r="L140" i="13"/>
  <c r="L139" i="13"/>
  <c r="L137" i="13"/>
  <c r="L136" i="13"/>
  <c r="L134" i="13"/>
  <c r="L133" i="13"/>
  <c r="L131" i="13"/>
  <c r="L130" i="13"/>
  <c r="L128" i="13"/>
  <c r="L127" i="13"/>
  <c r="L125" i="13"/>
  <c r="L124" i="13"/>
  <c r="L122" i="13"/>
  <c r="L121" i="13"/>
  <c r="L119" i="13"/>
  <c r="L118" i="13"/>
  <c r="L270" i="13"/>
  <c r="L269" i="13"/>
  <c r="L267" i="13"/>
  <c r="L266" i="13"/>
  <c r="L263" i="13"/>
  <c r="L259" i="13"/>
  <c r="L254" i="13"/>
  <c r="L252" i="13"/>
  <c r="L250" i="13"/>
  <c r="L249" i="13"/>
  <c r="L247" i="13"/>
  <c r="L246" i="13"/>
  <c r="L244" i="13"/>
  <c r="L243" i="13"/>
  <c r="L241" i="13"/>
  <c r="L240" i="13"/>
  <c r="L238" i="13"/>
  <c r="L237" i="13"/>
  <c r="L235" i="13"/>
  <c r="L234" i="13"/>
  <c r="L232" i="13"/>
  <c r="L231" i="13"/>
  <c r="L229" i="13"/>
  <c r="L228" i="13"/>
  <c r="L226" i="13"/>
  <c r="L225" i="13"/>
  <c r="L223" i="13"/>
  <c r="L222" i="13"/>
  <c r="L220" i="13"/>
  <c r="L219" i="13"/>
  <c r="L372" i="13"/>
  <c r="L370" i="13"/>
  <c r="L368" i="13"/>
  <c r="L183" i="13"/>
  <c r="L181" i="13"/>
  <c r="L179" i="13"/>
  <c r="L178" i="13"/>
  <c r="L176" i="13"/>
  <c r="L174" i="13"/>
  <c r="L172" i="13"/>
  <c r="L366" i="13"/>
  <c r="L364" i="13"/>
  <c r="L345" i="13"/>
  <c r="L344" i="13"/>
  <c r="L342" i="13"/>
  <c r="L341" i="13"/>
  <c r="L339" i="13"/>
  <c r="L338" i="13"/>
  <c r="L331" i="13"/>
  <c r="L329" i="13"/>
  <c r="L327" i="13"/>
  <c r="L326" i="13"/>
  <c r="L324" i="13"/>
  <c r="L323" i="13"/>
  <c r="L321" i="13"/>
  <c r="L320" i="13"/>
  <c r="L318" i="13"/>
  <c r="L317" i="13"/>
  <c r="L315" i="13"/>
  <c r="L314" i="13"/>
  <c r="L312" i="13"/>
  <c r="L311" i="13"/>
  <c r="L309" i="13"/>
  <c r="L308" i="13"/>
  <c r="L306" i="13"/>
  <c r="L305" i="13"/>
  <c r="L303" i="13"/>
  <c r="L302" i="13"/>
  <c r="L300" i="13"/>
  <c r="L299" i="13"/>
  <c r="L201" i="11"/>
  <c r="M201" i="11" s="1"/>
  <c r="AN200" i="11"/>
  <c r="AF200" i="11"/>
  <c r="X200" i="11"/>
  <c r="P200" i="11"/>
  <c r="L200" i="11"/>
  <c r="M200" i="11" s="1"/>
  <c r="AN199" i="11"/>
  <c r="AF199" i="11"/>
  <c r="X199" i="11"/>
  <c r="P199" i="11"/>
  <c r="L199" i="11"/>
  <c r="M199" i="11" s="1"/>
  <c r="L198" i="11"/>
  <c r="M198" i="11" s="1"/>
  <c r="AW197" i="11"/>
  <c r="L196" i="11"/>
  <c r="M196" i="11" s="1"/>
  <c r="AN195" i="11"/>
  <c r="AF195" i="11"/>
  <c r="X195" i="11"/>
  <c r="P195" i="11"/>
  <c r="L195" i="11"/>
  <c r="M195" i="11" s="1"/>
  <c r="AN194" i="11"/>
  <c r="AF194" i="11"/>
  <c r="X194" i="11"/>
  <c r="P194" i="11"/>
  <c r="L194" i="11"/>
  <c r="M194" i="11" s="1"/>
  <c r="L193" i="11"/>
  <c r="M193" i="11" s="1"/>
  <c r="AW192" i="11"/>
  <c r="L191" i="11"/>
  <c r="M191" i="11" s="1"/>
  <c r="AN190" i="11"/>
  <c r="AF190" i="11"/>
  <c r="X190" i="11"/>
  <c r="P190" i="11"/>
  <c r="L190" i="11"/>
  <c r="M190" i="11" s="1"/>
  <c r="AN189" i="11"/>
  <c r="AF189" i="11"/>
  <c r="X189" i="11"/>
  <c r="P189" i="11"/>
  <c r="L189" i="11"/>
  <c r="M189" i="11" s="1"/>
  <c r="L188" i="11"/>
  <c r="M188" i="11" s="1"/>
  <c r="AW187" i="11"/>
  <c r="L186" i="11"/>
  <c r="M186" i="11" s="1"/>
  <c r="AN185" i="11"/>
  <c r="AF185" i="11"/>
  <c r="X185" i="11"/>
  <c r="P185" i="11"/>
  <c r="L185" i="11"/>
  <c r="M185" i="11" s="1"/>
  <c r="AN184" i="11"/>
  <c r="AF184" i="11"/>
  <c r="X184" i="11"/>
  <c r="P184" i="11"/>
  <c r="L184" i="11"/>
  <c r="M184" i="11" s="1"/>
  <c r="L183" i="11"/>
  <c r="M183" i="11" s="1"/>
  <c r="AW182" i="11"/>
  <c r="L181" i="11"/>
  <c r="M181" i="11" s="1"/>
  <c r="AN180" i="11"/>
  <c r="AF180" i="11"/>
  <c r="X180" i="11"/>
  <c r="P180" i="11"/>
  <c r="L180" i="11"/>
  <c r="M180" i="11" s="1"/>
  <c r="AN179" i="11"/>
  <c r="AF179" i="11"/>
  <c r="X179" i="11"/>
  <c r="P179" i="11"/>
  <c r="L179" i="11"/>
  <c r="M179" i="11" s="1"/>
  <c r="L178" i="11"/>
  <c r="M178" i="11" s="1"/>
  <c r="AW177" i="11"/>
  <c r="L176" i="11"/>
  <c r="M176" i="11" s="1"/>
  <c r="AN175" i="11"/>
  <c r="AF175" i="11"/>
  <c r="X175" i="11"/>
  <c r="P175" i="11"/>
  <c r="L175" i="11"/>
  <c r="M175" i="11" s="1"/>
  <c r="AN174" i="11"/>
  <c r="AF174" i="11"/>
  <c r="X174" i="11"/>
  <c r="P174" i="11"/>
  <c r="L174" i="11"/>
  <c r="M174" i="11" s="1"/>
  <c r="L173" i="11"/>
  <c r="M173" i="11" s="1"/>
  <c r="AW172" i="11"/>
  <c r="L171" i="11"/>
  <c r="M171" i="11" s="1"/>
  <c r="AN170" i="11"/>
  <c r="AF170" i="11"/>
  <c r="X170" i="11"/>
  <c r="P170" i="11"/>
  <c r="L170" i="11"/>
  <c r="M170" i="11" s="1"/>
  <c r="AN169" i="11"/>
  <c r="AF169" i="11"/>
  <c r="X169" i="11"/>
  <c r="P169" i="11"/>
  <c r="L169" i="11"/>
  <c r="M169" i="11" s="1"/>
  <c r="L168" i="11"/>
  <c r="M168" i="11" s="1"/>
  <c r="L166" i="11"/>
  <c r="M166" i="11" s="1"/>
  <c r="AN165" i="11"/>
  <c r="AF165" i="11"/>
  <c r="X165" i="11"/>
  <c r="P165" i="11"/>
  <c r="L165" i="11"/>
  <c r="M165" i="11" s="1"/>
  <c r="AN164" i="11"/>
  <c r="AF164" i="11"/>
  <c r="X164" i="11"/>
  <c r="P164" i="11"/>
  <c r="L164" i="11"/>
  <c r="M164" i="11" s="1"/>
  <c r="L163" i="11"/>
  <c r="M163" i="11" s="1"/>
  <c r="L162" i="11"/>
  <c r="M162" i="11" s="1"/>
  <c r="AN161" i="11"/>
  <c r="AF161" i="11"/>
  <c r="X161" i="11"/>
  <c r="P161" i="11"/>
  <c r="L161" i="11"/>
  <c r="M161" i="11" s="1"/>
  <c r="AN160" i="11"/>
  <c r="AF160" i="11"/>
  <c r="X160" i="11"/>
  <c r="P160" i="11"/>
  <c r="L160" i="11"/>
  <c r="M160" i="11" s="1"/>
  <c r="L159" i="11"/>
  <c r="M159" i="11" s="1"/>
  <c r="AW158" i="11"/>
  <c r="L157" i="11"/>
  <c r="M157" i="11" s="1"/>
  <c r="AN156" i="11"/>
  <c r="AF156" i="11"/>
  <c r="X156" i="11"/>
  <c r="P156" i="11"/>
  <c r="L156" i="11"/>
  <c r="M156" i="11" s="1"/>
  <c r="AN155" i="11"/>
  <c r="AF155" i="11"/>
  <c r="X155" i="11"/>
  <c r="P155" i="11"/>
  <c r="L155" i="11"/>
  <c r="M155" i="11" s="1"/>
  <c r="L154" i="11"/>
  <c r="M154" i="11" s="1"/>
  <c r="L153" i="11"/>
  <c r="M153" i="11" s="1"/>
  <c r="AN152" i="11"/>
  <c r="AF152" i="11"/>
  <c r="X152" i="11"/>
  <c r="P152" i="11"/>
  <c r="L152" i="11"/>
  <c r="M152" i="11" s="1"/>
  <c r="AN151" i="11"/>
  <c r="AF151" i="11"/>
  <c r="X151" i="11"/>
  <c r="P151" i="11"/>
  <c r="L151" i="11"/>
  <c r="M151" i="11" s="1"/>
  <c r="L150" i="11"/>
  <c r="M150" i="11" s="1"/>
  <c r="AW149" i="11"/>
  <c r="L148" i="11"/>
  <c r="M148" i="11" s="1"/>
  <c r="AN147" i="11"/>
  <c r="AF147" i="11"/>
  <c r="X147" i="11"/>
  <c r="P147" i="11"/>
  <c r="L147" i="11"/>
  <c r="M147" i="11" s="1"/>
  <c r="AN146" i="11"/>
  <c r="AF146" i="11"/>
  <c r="X146" i="11"/>
  <c r="P146" i="11"/>
  <c r="L146" i="11"/>
  <c r="M146" i="11" s="1"/>
  <c r="L145" i="11"/>
  <c r="M145" i="11" s="1"/>
  <c r="L144" i="11"/>
  <c r="M144" i="11" s="1"/>
  <c r="AN143" i="11"/>
  <c r="AF143" i="11"/>
  <c r="X143" i="11"/>
  <c r="P143" i="11"/>
  <c r="L143" i="11"/>
  <c r="M143" i="11" s="1"/>
  <c r="AN142" i="11"/>
  <c r="AF142" i="11"/>
  <c r="X142" i="11"/>
  <c r="P142" i="11"/>
  <c r="L142" i="11"/>
  <c r="M142" i="11" s="1"/>
  <c r="L141" i="11"/>
  <c r="M141" i="11" s="1"/>
  <c r="AW140" i="11"/>
  <c r="L139" i="11"/>
  <c r="M139" i="11" s="1"/>
  <c r="AN138" i="11"/>
  <c r="AF138" i="11"/>
  <c r="X138" i="11"/>
  <c r="P138" i="11"/>
  <c r="L138" i="11"/>
  <c r="M138" i="11" s="1"/>
  <c r="AN137" i="11"/>
  <c r="AF137" i="11"/>
  <c r="X137" i="11"/>
  <c r="P137" i="11"/>
  <c r="L137" i="11"/>
  <c r="M137" i="11" s="1"/>
  <c r="L136" i="11"/>
  <c r="M136" i="11" s="1"/>
  <c r="L135" i="11"/>
  <c r="M135" i="11" s="1"/>
  <c r="AN134" i="11"/>
  <c r="AF134" i="11"/>
  <c r="X134" i="11"/>
  <c r="P134" i="11"/>
  <c r="L134" i="11"/>
  <c r="M134" i="11" s="1"/>
  <c r="AN133" i="11"/>
  <c r="AF133" i="11"/>
  <c r="X133" i="11"/>
  <c r="P133" i="11"/>
  <c r="L133" i="11"/>
  <c r="M133" i="11" s="1"/>
  <c r="L132" i="11"/>
  <c r="M132" i="11" s="1"/>
  <c r="AW131" i="11"/>
  <c r="L130" i="11"/>
  <c r="M130" i="11" s="1"/>
  <c r="AN129" i="11"/>
  <c r="AF129" i="11"/>
  <c r="X129" i="11"/>
  <c r="P129" i="11"/>
  <c r="L129" i="11"/>
  <c r="M129" i="11" s="1"/>
  <c r="AN128" i="11"/>
  <c r="AF128" i="11"/>
  <c r="X128" i="11"/>
  <c r="P128" i="11"/>
  <c r="L128" i="11"/>
  <c r="M128" i="11" s="1"/>
  <c r="L127" i="11"/>
  <c r="M127" i="11" s="1"/>
  <c r="AW126" i="11"/>
  <c r="AW125" i="11"/>
  <c r="L125" i="11"/>
  <c r="M125" i="11" s="1"/>
  <c r="AW123" i="11"/>
  <c r="L123" i="11"/>
  <c r="M123" i="11" s="1"/>
  <c r="AW121" i="11"/>
  <c r="L121" i="11"/>
  <c r="M121" i="11" s="1"/>
  <c r="AW119" i="11"/>
  <c r="L119" i="11"/>
  <c r="M119" i="11" s="1"/>
  <c r="AW117" i="11"/>
  <c r="L117" i="11"/>
  <c r="M117" i="11" s="1"/>
  <c r="AW115" i="11"/>
  <c r="L115" i="11"/>
  <c r="M115" i="11" s="1"/>
  <c r="AW113" i="11"/>
  <c r="L113" i="11"/>
  <c r="M113" i="11" s="1"/>
  <c r="AW111" i="11"/>
  <c r="L111" i="11"/>
  <c r="M111" i="11" s="1"/>
  <c r="AW109" i="11"/>
  <c r="L109" i="11"/>
  <c r="M109" i="11" s="1"/>
  <c r="AW105" i="11"/>
  <c r="AW104" i="11"/>
  <c r="L103" i="11"/>
  <c r="M103" i="11" s="1"/>
  <c r="AN102" i="11"/>
  <c r="AF102" i="11"/>
  <c r="X102" i="11"/>
  <c r="P102" i="11"/>
  <c r="L102" i="11"/>
  <c r="M102" i="11" s="1"/>
  <c r="AN101" i="11"/>
  <c r="AF101" i="11"/>
  <c r="X101" i="11"/>
  <c r="P101" i="11"/>
  <c r="L101" i="11"/>
  <c r="M101" i="11" s="1"/>
  <c r="AW100" i="11"/>
  <c r="L100" i="11"/>
  <c r="M100" i="11" s="1"/>
  <c r="AW99" i="11"/>
  <c r="L98" i="11"/>
  <c r="M98" i="11" s="1"/>
  <c r="AN97" i="11"/>
  <c r="AF97" i="11"/>
  <c r="X97" i="11"/>
  <c r="P97" i="11"/>
  <c r="L97" i="11"/>
  <c r="M97" i="11" s="1"/>
  <c r="AN96" i="11"/>
  <c r="AF96" i="11"/>
  <c r="X96" i="11"/>
  <c r="P96" i="11"/>
  <c r="L96" i="11"/>
  <c r="M96" i="11" s="1"/>
  <c r="AW95" i="11"/>
  <c r="L95" i="11"/>
  <c r="M95" i="11" s="1"/>
  <c r="AW94" i="11"/>
  <c r="AW93" i="11"/>
  <c r="AW92" i="11"/>
  <c r="AW91" i="11"/>
  <c r="AW90" i="11"/>
  <c r="AW89" i="11"/>
  <c r="AW88" i="11"/>
  <c r="AW87" i="11"/>
  <c r="AW86" i="11"/>
  <c r="AW85" i="11"/>
  <c r="AW83" i="11"/>
  <c r="AW82" i="11"/>
  <c r="AW81" i="11"/>
  <c r="L81" i="11"/>
  <c r="M81" i="11" s="1"/>
  <c r="L79" i="11"/>
  <c r="M79" i="11" s="1"/>
  <c r="AN78" i="11"/>
  <c r="AF78" i="11"/>
  <c r="X78" i="11"/>
  <c r="P78" i="11"/>
  <c r="L78" i="11"/>
  <c r="M78" i="11" s="1"/>
  <c r="AN77" i="11"/>
  <c r="AF77" i="11"/>
  <c r="X77" i="11"/>
  <c r="P77" i="11"/>
  <c r="L77" i="11"/>
  <c r="M77" i="11" s="1"/>
  <c r="AW76" i="11"/>
  <c r="L76" i="11"/>
  <c r="M76" i="11" s="1"/>
  <c r="AW75" i="11"/>
  <c r="AW74" i="11"/>
  <c r="L74" i="11"/>
  <c r="M74" i="11" s="1"/>
  <c r="AW72" i="11"/>
  <c r="L72" i="11"/>
  <c r="M72" i="11" s="1"/>
  <c r="AW70" i="11"/>
  <c r="L69" i="11"/>
  <c r="M69" i="11" s="1"/>
  <c r="AN68" i="11"/>
  <c r="AF68" i="11"/>
  <c r="X68" i="11"/>
  <c r="P68" i="11"/>
  <c r="L68" i="11"/>
  <c r="M68" i="11" s="1"/>
  <c r="AN67" i="11"/>
  <c r="AF67" i="11"/>
  <c r="X67" i="11"/>
  <c r="P67" i="11"/>
  <c r="L67" i="11"/>
  <c r="M67" i="11" s="1"/>
  <c r="AW66" i="11"/>
  <c r="L66" i="11"/>
  <c r="M66" i="11" s="1"/>
  <c r="AW65" i="11"/>
  <c r="L64" i="11"/>
  <c r="M64" i="11" s="1"/>
  <c r="AN63" i="11"/>
  <c r="AF63" i="11"/>
  <c r="X63" i="11"/>
  <c r="P63" i="11"/>
  <c r="L63" i="11"/>
  <c r="M63" i="11" s="1"/>
  <c r="AN62" i="11"/>
  <c r="AF62" i="11"/>
  <c r="X62" i="11"/>
  <c r="P62" i="11"/>
  <c r="L62" i="11"/>
  <c r="M62" i="11" s="1"/>
  <c r="AW61" i="11"/>
  <c r="L61" i="11"/>
  <c r="M61" i="11" s="1"/>
  <c r="AW60" i="11"/>
  <c r="L59" i="11"/>
  <c r="M59" i="11" s="1"/>
  <c r="AN58" i="11"/>
  <c r="AF58" i="11"/>
  <c r="X58" i="11"/>
  <c r="P58" i="11"/>
  <c r="L58" i="11"/>
  <c r="M58" i="11" s="1"/>
  <c r="AN57" i="11"/>
  <c r="AF57" i="11"/>
  <c r="X57" i="11"/>
  <c r="P57" i="11"/>
  <c r="L57" i="11"/>
  <c r="M57" i="11" s="1"/>
  <c r="AW56" i="11"/>
  <c r="L56" i="11"/>
  <c r="M56" i="11" s="1"/>
  <c r="AW55" i="11"/>
  <c r="L54" i="11"/>
  <c r="M54" i="11" s="1"/>
  <c r="AN53" i="11"/>
  <c r="AF53" i="11"/>
  <c r="X53" i="11"/>
  <c r="P53" i="11"/>
  <c r="L53" i="11"/>
  <c r="M53" i="11" s="1"/>
  <c r="AN52" i="11"/>
  <c r="AF52" i="11"/>
  <c r="X52" i="11"/>
  <c r="P52" i="11"/>
  <c r="L52" i="11"/>
  <c r="M52" i="11" s="1"/>
  <c r="AW51" i="11"/>
  <c r="L51" i="11"/>
  <c r="M51" i="11" s="1"/>
  <c r="AW50" i="11"/>
  <c r="L49" i="11"/>
  <c r="M49" i="11" s="1"/>
  <c r="AN48" i="11"/>
  <c r="AF48" i="11"/>
  <c r="X48" i="11"/>
  <c r="P48" i="11"/>
  <c r="L48" i="11"/>
  <c r="M48" i="11" s="1"/>
  <c r="AN47" i="11"/>
  <c r="AF47" i="11"/>
  <c r="X47" i="11"/>
  <c r="P47" i="11"/>
  <c r="L47" i="11"/>
  <c r="M47" i="11" s="1"/>
  <c r="AW46" i="11"/>
  <c r="L46" i="11"/>
  <c r="M46" i="11" s="1"/>
  <c r="AW45" i="11"/>
  <c r="L44" i="11"/>
  <c r="M44" i="11" s="1"/>
  <c r="AN43" i="11"/>
  <c r="AF43" i="11"/>
  <c r="X43" i="11"/>
  <c r="P43" i="11"/>
  <c r="L43" i="11"/>
  <c r="M43" i="11" s="1"/>
  <c r="AN42" i="11"/>
  <c r="AF42" i="11"/>
  <c r="X42" i="11"/>
  <c r="P42" i="11"/>
  <c r="L42" i="11"/>
  <c r="M42" i="11" s="1"/>
  <c r="AW41" i="11"/>
  <c r="L41" i="11"/>
  <c r="M41" i="11" s="1"/>
  <c r="AW40" i="11"/>
  <c r="L39" i="11"/>
  <c r="M39" i="11" s="1"/>
  <c r="AN38" i="11"/>
  <c r="AF38" i="11"/>
  <c r="X38" i="11"/>
  <c r="P38" i="11"/>
  <c r="L38" i="11"/>
  <c r="M38" i="11" s="1"/>
  <c r="AN37" i="11"/>
  <c r="AF37" i="11"/>
  <c r="X37" i="11"/>
  <c r="P37" i="11"/>
  <c r="L37" i="11"/>
  <c r="M37" i="11" s="1"/>
  <c r="AW36" i="11"/>
  <c r="L36" i="11"/>
  <c r="M36" i="11" s="1"/>
  <c r="AW35" i="11"/>
  <c r="L35" i="11"/>
  <c r="M35" i="11" s="1"/>
  <c r="L33" i="11"/>
  <c r="M33" i="11" s="1"/>
  <c r="L32" i="11"/>
  <c r="M32" i="11" s="1"/>
  <c r="AN31" i="11"/>
  <c r="AF31" i="11"/>
  <c r="X31" i="11"/>
  <c r="P31" i="11"/>
  <c r="L31" i="11"/>
  <c r="M31" i="11" s="1"/>
  <c r="AW30" i="11"/>
  <c r="L30" i="11"/>
  <c r="M30" i="11" s="1"/>
  <c r="L29" i="11"/>
  <c r="M29" i="11" s="1"/>
  <c r="L28" i="11"/>
  <c r="M28" i="11" s="1"/>
  <c r="AN27" i="11"/>
  <c r="AF27" i="11"/>
  <c r="X27" i="11"/>
  <c r="P27" i="11"/>
  <c r="L27" i="11"/>
  <c r="M27" i="11" s="1"/>
  <c r="AW26" i="11"/>
  <c r="L26" i="11"/>
  <c r="M26" i="11" s="1"/>
  <c r="AW25" i="11"/>
  <c r="L24" i="11"/>
  <c r="M24" i="11" s="1"/>
  <c r="L23" i="11"/>
  <c r="M23" i="11" s="1"/>
  <c r="AN22" i="11"/>
  <c r="AF22" i="11"/>
  <c r="X22" i="11"/>
  <c r="P22" i="11"/>
  <c r="L22" i="11"/>
  <c r="M22" i="11" s="1"/>
  <c r="AW21" i="11"/>
  <c r="L21" i="11"/>
  <c r="M21" i="11" s="1"/>
  <c r="L20" i="11"/>
  <c r="M20" i="11" s="1"/>
  <c r="L19" i="11"/>
  <c r="M19" i="11" s="1"/>
  <c r="AN18" i="11"/>
  <c r="AF18" i="11"/>
  <c r="X18" i="11"/>
  <c r="P18" i="11"/>
  <c r="L18" i="11"/>
  <c r="M18" i="11" s="1"/>
  <c r="AW17" i="11"/>
  <c r="L17" i="11"/>
  <c r="M17" i="11" s="1"/>
  <c r="AW16" i="11"/>
  <c r="AW15" i="11"/>
  <c r="L15" i="11"/>
  <c r="M15" i="11" s="1"/>
  <c r="AW13" i="11"/>
  <c r="L13" i="11"/>
  <c r="M13" i="11" s="1"/>
  <c r="AW11" i="11"/>
  <c r="L11" i="11"/>
  <c r="M11" i="11" s="1"/>
  <c r="AW9" i="11"/>
  <c r="AW8" i="11"/>
  <c r="L8" i="11"/>
  <c r="M8" i="11" s="1"/>
  <c r="AW6" i="11"/>
  <c r="L6" i="11"/>
  <c r="M6" i="11" s="1"/>
  <c r="AW4" i="11"/>
  <c r="L4" i="11"/>
  <c r="M4" i="11" s="1"/>
  <c r="M302" i="13" l="1"/>
  <c r="AX302" i="13" s="1"/>
  <c r="AW302" i="13"/>
  <c r="AY302" i="13" s="1"/>
  <c r="M314" i="13"/>
  <c r="AX314" i="13" s="1"/>
  <c r="AW314" i="13"/>
  <c r="AY314" i="13" s="1"/>
  <c r="M338" i="13"/>
  <c r="AX338" i="13" s="1"/>
  <c r="AW338" i="13"/>
  <c r="AY338" i="13" s="1"/>
  <c r="M344" i="13"/>
  <c r="AX344" i="13" s="1"/>
  <c r="AW344" i="13"/>
  <c r="AY344" i="13" s="1"/>
  <c r="M370" i="13"/>
  <c r="AX370" i="13" s="1"/>
  <c r="AW370" i="13"/>
  <c r="AY370" i="13" s="1"/>
  <c r="M234" i="13"/>
  <c r="AX234" i="13" s="1"/>
  <c r="AW234" i="13"/>
  <c r="AY234" i="13" s="1"/>
  <c r="M252" i="13"/>
  <c r="AX252" i="13" s="1"/>
  <c r="AW252" i="13"/>
  <c r="AY252" i="13" s="1"/>
  <c r="M124" i="13"/>
  <c r="AX124" i="13" s="1"/>
  <c r="AW124" i="13"/>
  <c r="AY124" i="13" s="1"/>
  <c r="M136" i="13"/>
  <c r="AX136" i="13" s="1"/>
  <c r="AW136" i="13"/>
  <c r="AY136" i="13" s="1"/>
  <c r="M164" i="13"/>
  <c r="AX164" i="13" s="1"/>
  <c r="AW164" i="13"/>
  <c r="AY164" i="13" s="1"/>
  <c r="M203" i="13"/>
  <c r="AX203" i="13" s="1"/>
  <c r="AW203" i="13"/>
  <c r="AY203" i="13" s="1"/>
  <c r="M291" i="13"/>
  <c r="AX291" i="13" s="1"/>
  <c r="AW291" i="13"/>
  <c r="AY291" i="13" s="1"/>
  <c r="M30" i="13"/>
  <c r="AX30" i="13" s="1"/>
  <c r="AW30" i="13"/>
  <c r="AY30" i="13" s="1"/>
  <c r="M42" i="13"/>
  <c r="AX42" i="13" s="1"/>
  <c r="AW42" i="13"/>
  <c r="AY42" i="13" s="1"/>
  <c r="M59" i="13"/>
  <c r="AX59" i="13" s="1"/>
  <c r="AW59" i="13"/>
  <c r="AY59" i="13" s="1"/>
  <c r="M102" i="13"/>
  <c r="AX102" i="13" s="1"/>
  <c r="AW102" i="13"/>
  <c r="AY102" i="13" s="1"/>
  <c r="M110" i="13"/>
  <c r="AX110" i="13" s="1"/>
  <c r="AW110" i="13"/>
  <c r="AY110" i="13" s="1"/>
  <c r="N15" i="19"/>
  <c r="AX15" i="19" s="1"/>
  <c r="AW15" i="19"/>
  <c r="N45" i="19"/>
  <c r="AX45" i="19" s="1"/>
  <c r="AW45" i="19"/>
  <c r="AY45" i="19" s="1"/>
  <c r="N75" i="19"/>
  <c r="AX75" i="19" s="1"/>
  <c r="AW75" i="19"/>
  <c r="AY75" i="19" s="1"/>
  <c r="N99" i="19"/>
  <c r="AX99" i="19" s="1"/>
  <c r="AW99" i="19"/>
  <c r="N123" i="19"/>
  <c r="AX123" i="19" s="1"/>
  <c r="AW123" i="19"/>
  <c r="AY123" i="19" s="1"/>
  <c r="N171" i="19"/>
  <c r="AX171" i="19" s="1"/>
  <c r="AW171" i="19"/>
  <c r="N185" i="19"/>
  <c r="AX185" i="19" s="1"/>
  <c r="AW185" i="19"/>
  <c r="AY185" i="19" s="1"/>
  <c r="N209" i="19"/>
  <c r="AX209" i="19" s="1"/>
  <c r="AW209" i="19"/>
  <c r="N225" i="19"/>
  <c r="AX225" i="19" s="1"/>
  <c r="AW225" i="19"/>
  <c r="AY225" i="19" s="1"/>
  <c r="AZ16" i="20"/>
  <c r="BB16" i="20" s="1"/>
  <c r="BA16" i="20"/>
  <c r="AZ30" i="20"/>
  <c r="BB30" i="20" s="1"/>
  <c r="BA30" i="20"/>
  <c r="BA35" i="20"/>
  <c r="AZ35" i="20"/>
  <c r="BB35" i="20" s="1"/>
  <c r="BA36" i="20"/>
  <c r="AZ36" i="20"/>
  <c r="BB36" i="20" s="1"/>
  <c r="AZ46" i="20"/>
  <c r="BB46" i="20" s="1"/>
  <c r="BA46" i="20"/>
  <c r="AZ52" i="20"/>
  <c r="BB52" i="20" s="1"/>
  <c r="BA52" i="20"/>
  <c r="AZ66" i="20"/>
  <c r="BB66" i="20" s="1"/>
  <c r="BA66" i="20"/>
  <c r="AZ74" i="20"/>
  <c r="BB74" i="20" s="1"/>
  <c r="BA74" i="20"/>
  <c r="AZ80" i="20"/>
  <c r="BB80" i="20" s="1"/>
  <c r="BA80" i="20"/>
  <c r="AZ88" i="20"/>
  <c r="BB88" i="20" s="1"/>
  <c r="BA88" i="20"/>
  <c r="M299" i="13"/>
  <c r="AX299" i="13" s="1"/>
  <c r="AW299" i="13"/>
  <c r="AY299" i="13" s="1"/>
  <c r="M311" i="13"/>
  <c r="AX311" i="13" s="1"/>
  <c r="AW311" i="13"/>
  <c r="AY311" i="13" s="1"/>
  <c r="M323" i="13"/>
  <c r="AX323" i="13" s="1"/>
  <c r="AW323" i="13"/>
  <c r="AY323" i="13" s="1"/>
  <c r="M341" i="13"/>
  <c r="AX341" i="13" s="1"/>
  <c r="AW341" i="13"/>
  <c r="AY341" i="13" s="1"/>
  <c r="M176" i="13"/>
  <c r="AX176" i="13" s="1"/>
  <c r="AW176" i="13"/>
  <c r="AY176" i="13" s="1"/>
  <c r="M219" i="13"/>
  <c r="AX219" i="13" s="1"/>
  <c r="AW219" i="13"/>
  <c r="AY219" i="13" s="1"/>
  <c r="M231" i="13"/>
  <c r="AX231" i="13" s="1"/>
  <c r="AW231" i="13"/>
  <c r="AY231" i="13" s="1"/>
  <c r="M259" i="13"/>
  <c r="AX259" i="13" s="1"/>
  <c r="AW259" i="13"/>
  <c r="AY259" i="13" s="1"/>
  <c r="M269" i="13"/>
  <c r="AX269" i="13" s="1"/>
  <c r="AW269" i="13"/>
  <c r="AY269" i="13" s="1"/>
  <c r="M121" i="13"/>
  <c r="AX121" i="13" s="1"/>
  <c r="AW121" i="13"/>
  <c r="AY121" i="13" s="1"/>
  <c r="M127" i="13"/>
  <c r="AX127" i="13" s="1"/>
  <c r="AW127" i="13"/>
  <c r="AY127" i="13" s="1"/>
  <c r="M133" i="13"/>
  <c r="AX133" i="13" s="1"/>
  <c r="AW133" i="13"/>
  <c r="AY133" i="13" s="1"/>
  <c r="M139" i="13"/>
  <c r="AX139" i="13" s="1"/>
  <c r="AW139" i="13"/>
  <c r="AY139" i="13" s="1"/>
  <c r="M145" i="13"/>
  <c r="AX145" i="13" s="1"/>
  <c r="AW145" i="13"/>
  <c r="AY145" i="13" s="1"/>
  <c r="M160" i="13"/>
  <c r="AX160" i="13" s="1"/>
  <c r="AW160" i="13"/>
  <c r="AY160" i="13" s="1"/>
  <c r="M167" i="13"/>
  <c r="AX167" i="13" s="1"/>
  <c r="AW167" i="13"/>
  <c r="AY167" i="13" s="1"/>
  <c r="M187" i="13"/>
  <c r="AX187" i="13" s="1"/>
  <c r="AW187" i="13"/>
  <c r="AY187" i="13" s="1"/>
  <c r="M211" i="13"/>
  <c r="AX211" i="13" s="1"/>
  <c r="AW211" i="13"/>
  <c r="AY211" i="13" s="1"/>
  <c r="M199" i="13"/>
  <c r="AX199" i="13" s="1"/>
  <c r="AW199" i="13"/>
  <c r="AY199" i="13" s="1"/>
  <c r="M207" i="13"/>
  <c r="AX207" i="13" s="1"/>
  <c r="AW207" i="13"/>
  <c r="AY207" i="13" s="1"/>
  <c r="M279" i="13"/>
  <c r="AX279" i="13" s="1"/>
  <c r="AW279" i="13"/>
  <c r="AY279" i="13" s="1"/>
  <c r="M287" i="13"/>
  <c r="AX287" i="13" s="1"/>
  <c r="AW287" i="13"/>
  <c r="AY287" i="13" s="1"/>
  <c r="M295" i="13"/>
  <c r="AX295" i="13" s="1"/>
  <c r="AW295" i="13"/>
  <c r="AY295" i="13" s="1"/>
  <c r="M195" i="13"/>
  <c r="AX195" i="13" s="1"/>
  <c r="AW195" i="13"/>
  <c r="AY195" i="13" s="1"/>
  <c r="M21" i="13"/>
  <c r="AX21" i="13" s="1"/>
  <c r="AW21" i="13"/>
  <c r="AY21" i="13" s="1"/>
  <c r="M27" i="13"/>
  <c r="AX27" i="13" s="1"/>
  <c r="AW27" i="13"/>
  <c r="AY27" i="13" s="1"/>
  <c r="M33" i="13"/>
  <c r="AX33" i="13" s="1"/>
  <c r="AW33" i="13"/>
  <c r="AY33" i="13" s="1"/>
  <c r="M39" i="13"/>
  <c r="AX39" i="13" s="1"/>
  <c r="AW39" i="13"/>
  <c r="AY39" i="13" s="1"/>
  <c r="M45" i="13"/>
  <c r="AX45" i="13" s="1"/>
  <c r="AW45" i="13"/>
  <c r="AY45" i="13" s="1"/>
  <c r="M52" i="13"/>
  <c r="AX52" i="13" s="1"/>
  <c r="AW52" i="13"/>
  <c r="AY52" i="13" s="1"/>
  <c r="M62" i="13"/>
  <c r="AX62" i="13" s="1"/>
  <c r="AW62" i="13"/>
  <c r="AY62" i="13" s="1"/>
  <c r="M90" i="13"/>
  <c r="AX90" i="13" s="1"/>
  <c r="AW90" i="13"/>
  <c r="AY90" i="13" s="1"/>
  <c r="M98" i="13"/>
  <c r="AX98" i="13" s="1"/>
  <c r="AW98" i="13"/>
  <c r="AY98" i="13" s="1"/>
  <c r="M106" i="13"/>
  <c r="AX106" i="13" s="1"/>
  <c r="AW106" i="13"/>
  <c r="AY106" i="13" s="1"/>
  <c r="M114" i="13"/>
  <c r="AX114" i="13" s="1"/>
  <c r="AW114" i="13"/>
  <c r="AY114" i="13" s="1"/>
  <c r="M9" i="13"/>
  <c r="AX9" i="13" s="1"/>
  <c r="AW9" i="13"/>
  <c r="AY9" i="13" s="1"/>
  <c r="N11" i="19"/>
  <c r="AX11" i="19" s="1"/>
  <c r="AW11" i="19"/>
  <c r="AY11" i="19" s="1"/>
  <c r="N19" i="19"/>
  <c r="AX19" i="19" s="1"/>
  <c r="AW19" i="19"/>
  <c r="AY19" i="19" s="1"/>
  <c r="N29" i="19"/>
  <c r="AX29" i="19" s="1"/>
  <c r="AW29" i="19"/>
  <c r="N41" i="19"/>
  <c r="AX41" i="19" s="1"/>
  <c r="AW41" i="19"/>
  <c r="AY41" i="19" s="1"/>
  <c r="N49" i="19"/>
  <c r="AX49" i="19" s="1"/>
  <c r="AW49" i="19"/>
  <c r="AY49" i="19" s="1"/>
  <c r="N57" i="19"/>
  <c r="AX57" i="19" s="1"/>
  <c r="AW57" i="19"/>
  <c r="AY57" i="19" s="1"/>
  <c r="N65" i="19"/>
  <c r="AX65" i="19" s="1"/>
  <c r="AW65" i="19"/>
  <c r="N72" i="19"/>
  <c r="AX72" i="19" s="1"/>
  <c r="AW72" i="19"/>
  <c r="N79" i="19"/>
  <c r="AX79" i="19" s="1"/>
  <c r="AW79" i="19"/>
  <c r="N87" i="19"/>
  <c r="AX87" i="19" s="1"/>
  <c r="AW87" i="19"/>
  <c r="AY87" i="19" s="1"/>
  <c r="N95" i="19"/>
  <c r="AX95" i="19" s="1"/>
  <c r="AW95" i="19"/>
  <c r="AY95" i="19" s="1"/>
  <c r="N103" i="19"/>
  <c r="AX103" i="19" s="1"/>
  <c r="AW103" i="19"/>
  <c r="AY103" i="19" s="1"/>
  <c r="N111" i="19"/>
  <c r="AX111" i="19" s="1"/>
  <c r="AW111" i="19"/>
  <c r="N119" i="19"/>
  <c r="AX119" i="19" s="1"/>
  <c r="AW119" i="19"/>
  <c r="AY119" i="19" s="1"/>
  <c r="N127" i="19"/>
  <c r="AX127" i="19" s="1"/>
  <c r="AW127" i="19"/>
  <c r="AY127" i="19" s="1"/>
  <c r="N135" i="19"/>
  <c r="AX135" i="19" s="1"/>
  <c r="AW135" i="19"/>
  <c r="AY135" i="19" s="1"/>
  <c r="N143" i="19"/>
  <c r="AX143" i="19" s="1"/>
  <c r="AW143" i="19"/>
  <c r="N151" i="19"/>
  <c r="AX151" i="19" s="1"/>
  <c r="AW151" i="19"/>
  <c r="AY151" i="19" s="1"/>
  <c r="N159" i="19"/>
  <c r="AX159" i="19" s="1"/>
  <c r="AW159" i="19"/>
  <c r="AY159" i="19" s="1"/>
  <c r="N167" i="19"/>
  <c r="AX167" i="19" s="1"/>
  <c r="AW167" i="19"/>
  <c r="AY167" i="19" s="1"/>
  <c r="N175" i="19"/>
  <c r="AX175" i="19" s="1"/>
  <c r="AW175" i="19"/>
  <c r="N182" i="19"/>
  <c r="AX182" i="19" s="1"/>
  <c r="AW182" i="19"/>
  <c r="AY182" i="19" s="1"/>
  <c r="N189" i="19"/>
  <c r="AX189" i="19" s="1"/>
  <c r="AW189" i="19"/>
  <c r="N197" i="19"/>
  <c r="AX197" i="19" s="1"/>
  <c r="AW197" i="19"/>
  <c r="AY197" i="19" s="1"/>
  <c r="N205" i="19"/>
  <c r="AX205" i="19" s="1"/>
  <c r="AW205" i="19"/>
  <c r="N213" i="19"/>
  <c r="AX213" i="19" s="1"/>
  <c r="AW213" i="19"/>
  <c r="AY213" i="19" s="1"/>
  <c r="N221" i="19"/>
  <c r="AX221" i="19" s="1"/>
  <c r="AW221" i="19"/>
  <c r="AY221" i="19" s="1"/>
  <c r="N229" i="19"/>
  <c r="AX229" i="19" s="1"/>
  <c r="AW229" i="19"/>
  <c r="AY229" i="19" s="1"/>
  <c r="N237" i="19"/>
  <c r="AX237" i="19" s="1"/>
  <c r="AW237" i="19"/>
  <c r="AY237" i="19" s="1"/>
  <c r="N245" i="19"/>
  <c r="AX245" i="19" s="1"/>
  <c r="AW245" i="19"/>
  <c r="AY245" i="19" s="1"/>
  <c r="AZ23" i="20"/>
  <c r="BB23" i="20" s="1"/>
  <c r="BA23" i="20"/>
  <c r="AZ24" i="20"/>
  <c r="BB24" i="20" s="1"/>
  <c r="BA24" i="20"/>
  <c r="AZ26" i="20"/>
  <c r="BB26" i="20" s="1"/>
  <c r="BA26" i="20"/>
  <c r="AZ31" i="20"/>
  <c r="BB31" i="20" s="1"/>
  <c r="BA31" i="20"/>
  <c r="AZ32" i="20"/>
  <c r="BB32" i="20" s="1"/>
  <c r="BA32" i="20"/>
  <c r="AZ34" i="20"/>
  <c r="BB34" i="20" s="1"/>
  <c r="BA34" i="20"/>
  <c r="AZ39" i="20"/>
  <c r="BB39" i="20" s="1"/>
  <c r="BA39" i="20"/>
  <c r="AZ40" i="20"/>
  <c r="BB40" i="20" s="1"/>
  <c r="BA40" i="20"/>
  <c r="AZ42" i="20"/>
  <c r="BB42" i="20" s="1"/>
  <c r="BA42" i="20"/>
  <c r="AZ47" i="20"/>
  <c r="BB47" i="20" s="1"/>
  <c r="BA47" i="20"/>
  <c r="AZ48" i="20"/>
  <c r="BB48" i="20" s="1"/>
  <c r="BA48" i="20"/>
  <c r="AZ50" i="20"/>
  <c r="BB50" i="20" s="1"/>
  <c r="BA50" i="20"/>
  <c r="BA59" i="20"/>
  <c r="AZ59" i="20"/>
  <c r="BB59" i="20" s="1"/>
  <c r="AZ67" i="20"/>
  <c r="BB67" i="20" s="1"/>
  <c r="BA67" i="20"/>
  <c r="AZ68" i="20"/>
  <c r="BB68" i="20" s="1"/>
  <c r="BA68" i="20"/>
  <c r="AZ70" i="20"/>
  <c r="BB70" i="20" s="1"/>
  <c r="BA70" i="20"/>
  <c r="AZ75" i="20"/>
  <c r="BB75" i="20" s="1"/>
  <c r="BA75" i="20"/>
  <c r="AZ76" i="20"/>
  <c r="BB76" i="20" s="1"/>
  <c r="BA76" i="20"/>
  <c r="AZ78" i="20"/>
  <c r="BB78" i="20" s="1"/>
  <c r="BA78" i="20"/>
  <c r="AZ83" i="20"/>
  <c r="BB83" i="20" s="1"/>
  <c r="BA83" i="20"/>
  <c r="AZ84" i="20"/>
  <c r="BB84" i="20" s="1"/>
  <c r="BA84" i="20"/>
  <c r="AZ86" i="20"/>
  <c r="BB86" i="20" s="1"/>
  <c r="BA86" i="20"/>
  <c r="AZ91" i="20"/>
  <c r="BB91" i="20" s="1"/>
  <c r="BA91" i="20"/>
  <c r="AZ92" i="20"/>
  <c r="BB92" i="20" s="1"/>
  <c r="BA92" i="20"/>
  <c r="AZ94" i="20"/>
  <c r="BB94" i="20" s="1"/>
  <c r="BA94" i="20"/>
  <c r="AZ100" i="20"/>
  <c r="BB100" i="20" s="1"/>
  <c r="BA100" i="20"/>
  <c r="AZ106" i="20"/>
  <c r="BB106" i="20" s="1"/>
  <c r="BA106" i="20"/>
  <c r="M65" i="13"/>
  <c r="AX65" i="13" s="1"/>
  <c r="AW65" i="13"/>
  <c r="AY65" i="13" s="1"/>
  <c r="M334" i="13"/>
  <c r="AX334" i="13" s="1"/>
  <c r="AW334" i="13"/>
  <c r="AY334" i="13" s="1"/>
  <c r="AZ121" i="20"/>
  <c r="BB121" i="20" s="1"/>
  <c r="BA121" i="20"/>
  <c r="AZ159" i="20"/>
  <c r="BB159" i="20" s="1"/>
  <c r="BA159" i="20"/>
  <c r="BA156" i="20"/>
  <c r="AZ156" i="20"/>
  <c r="BB156" i="20" s="1"/>
  <c r="BA153" i="20"/>
  <c r="AZ153" i="20"/>
  <c r="BB153" i="20" s="1"/>
  <c r="AZ150" i="20"/>
  <c r="BB150" i="20" s="1"/>
  <c r="BA150" i="20"/>
  <c r="AZ143" i="20"/>
  <c r="BB143" i="20" s="1"/>
  <c r="BA143" i="20"/>
  <c r="BA140" i="20"/>
  <c r="AZ140" i="20"/>
  <c r="BB140" i="20" s="1"/>
  <c r="AZ137" i="20"/>
  <c r="BB137" i="20" s="1"/>
  <c r="BA137" i="20"/>
  <c r="AZ134" i="20"/>
  <c r="BB134" i="20" s="1"/>
  <c r="BA134" i="20"/>
  <c r="AZ127" i="20"/>
  <c r="BB127" i="20" s="1"/>
  <c r="BA127" i="20"/>
  <c r="AZ124" i="20"/>
  <c r="BB124" i="20" s="1"/>
  <c r="BA124" i="20"/>
  <c r="AZ185" i="20"/>
  <c r="BB185" i="20" s="1"/>
  <c r="BA185" i="20"/>
  <c r="AZ182" i="20"/>
  <c r="BB182" i="20" s="1"/>
  <c r="BA182" i="20"/>
  <c r="AZ175" i="20"/>
  <c r="BB175" i="20" s="1"/>
  <c r="BA175" i="20"/>
  <c r="BA172" i="20"/>
  <c r="AZ172" i="20"/>
  <c r="BB172" i="20" s="1"/>
  <c r="BA169" i="20"/>
  <c r="AZ169" i="20"/>
  <c r="BB169" i="20" s="1"/>
  <c r="AZ166" i="20"/>
  <c r="BB166" i="20" s="1"/>
  <c r="BA166" i="20"/>
  <c r="M320" i="13"/>
  <c r="AX320" i="13" s="1"/>
  <c r="AW320" i="13"/>
  <c r="AY320" i="13" s="1"/>
  <c r="M222" i="13"/>
  <c r="AX222" i="13" s="1"/>
  <c r="AW222" i="13"/>
  <c r="AY222" i="13" s="1"/>
  <c r="M240" i="13"/>
  <c r="AX240" i="13" s="1"/>
  <c r="AW240" i="13"/>
  <c r="AY240" i="13" s="1"/>
  <c r="M266" i="13"/>
  <c r="AX266" i="13" s="1"/>
  <c r="AW266" i="13"/>
  <c r="AY266" i="13" s="1"/>
  <c r="M130" i="13"/>
  <c r="AX130" i="13" s="1"/>
  <c r="AW130" i="13"/>
  <c r="AY130" i="13" s="1"/>
  <c r="M142" i="13"/>
  <c r="AX142" i="13" s="1"/>
  <c r="AW142" i="13"/>
  <c r="AY142" i="13" s="1"/>
  <c r="M191" i="13"/>
  <c r="AX191" i="13" s="1"/>
  <c r="AW191" i="13"/>
  <c r="AY191" i="13" s="1"/>
  <c r="M275" i="13"/>
  <c r="AX275" i="13" s="1"/>
  <c r="AW275" i="13"/>
  <c r="AY275" i="13" s="1"/>
  <c r="M283" i="13"/>
  <c r="AX283" i="13" s="1"/>
  <c r="AW283" i="13"/>
  <c r="AY283" i="13" s="1"/>
  <c r="M24" i="13"/>
  <c r="AX24" i="13" s="1"/>
  <c r="AW24" i="13"/>
  <c r="AY24" i="13" s="1"/>
  <c r="M48" i="13"/>
  <c r="AX48" i="13" s="1"/>
  <c r="AW48" i="13"/>
  <c r="AY48" i="13" s="1"/>
  <c r="M94" i="13"/>
  <c r="AX94" i="13" s="1"/>
  <c r="AW94" i="13"/>
  <c r="AY94" i="13" s="1"/>
  <c r="N7" i="19"/>
  <c r="AX7" i="19" s="1"/>
  <c r="AW7" i="19"/>
  <c r="N23" i="19"/>
  <c r="AX23" i="19" s="1"/>
  <c r="AW23" i="19"/>
  <c r="AY23" i="19" s="1"/>
  <c r="N61" i="19"/>
  <c r="AX61" i="19" s="1"/>
  <c r="AW61" i="19"/>
  <c r="N68" i="19"/>
  <c r="AX68" i="19" s="1"/>
  <c r="AW68" i="19"/>
  <c r="AY68" i="19" s="1"/>
  <c r="N91" i="19"/>
  <c r="AX91" i="19" s="1"/>
  <c r="AW91" i="19"/>
  <c r="AY91" i="19" s="1"/>
  <c r="N115" i="19"/>
  <c r="AX115" i="19" s="1"/>
  <c r="AW115" i="19"/>
  <c r="N139" i="19"/>
  <c r="AX139" i="19" s="1"/>
  <c r="AW139" i="19"/>
  <c r="N163" i="19"/>
  <c r="AX163" i="19" s="1"/>
  <c r="AW163" i="19"/>
  <c r="AY163" i="19" s="1"/>
  <c r="N193" i="19"/>
  <c r="AX193" i="19" s="1"/>
  <c r="AW193" i="19"/>
  <c r="AY193" i="19" s="1"/>
  <c r="N217" i="19"/>
  <c r="AX217" i="19" s="1"/>
  <c r="AW217" i="19"/>
  <c r="AY217" i="19" s="1"/>
  <c r="N233" i="19"/>
  <c r="AX233" i="19" s="1"/>
  <c r="AW233" i="19"/>
  <c r="AY233" i="19" s="1"/>
  <c r="AZ7" i="20"/>
  <c r="BB7" i="20" s="1"/>
  <c r="BA7" i="20"/>
  <c r="AZ22" i="20"/>
  <c r="BB22" i="20" s="1"/>
  <c r="BA22" i="20"/>
  <c r="BA27" i="20"/>
  <c r="AZ27" i="20"/>
  <c r="BB27" i="20" s="1"/>
  <c r="BA28" i="20"/>
  <c r="AZ28" i="20"/>
  <c r="BB28" i="20" s="1"/>
  <c r="AZ38" i="20"/>
  <c r="BB38" i="20" s="1"/>
  <c r="BA38" i="20"/>
  <c r="BA44" i="20"/>
  <c r="AZ44" i="20"/>
  <c r="BB44" i="20" s="1"/>
  <c r="AZ51" i="20"/>
  <c r="BB51" i="20" s="1"/>
  <c r="BA51" i="20"/>
  <c r="AZ58" i="20"/>
  <c r="BB58" i="20" s="1"/>
  <c r="BA58" i="20"/>
  <c r="AZ71" i="20"/>
  <c r="BB71" i="20" s="1"/>
  <c r="BA71" i="20"/>
  <c r="AZ72" i="20"/>
  <c r="BB72" i="20" s="1"/>
  <c r="BA72" i="20"/>
  <c r="AZ79" i="20"/>
  <c r="BB79" i="20" s="1"/>
  <c r="BA79" i="20"/>
  <c r="AZ82" i="20"/>
  <c r="BB82" i="20" s="1"/>
  <c r="BA82" i="20"/>
  <c r="AZ87" i="20"/>
  <c r="BB87" i="20" s="1"/>
  <c r="BA87" i="20"/>
  <c r="AZ90" i="20"/>
  <c r="BB90" i="20" s="1"/>
  <c r="BA90" i="20"/>
  <c r="AZ95" i="20"/>
  <c r="BB95" i="20" s="1"/>
  <c r="BA95" i="20"/>
  <c r="AZ96" i="20"/>
  <c r="BB96" i="20" s="1"/>
  <c r="BA96" i="20"/>
  <c r="AZ107" i="20"/>
  <c r="BB107" i="20" s="1"/>
  <c r="BA107" i="20"/>
  <c r="AZ108" i="20"/>
  <c r="BB108" i="20" s="1"/>
  <c r="BA108" i="20"/>
  <c r="M273" i="13"/>
  <c r="AX273" i="13" s="1"/>
  <c r="AW273" i="13"/>
  <c r="AY273" i="13" s="1"/>
  <c r="BA60" i="20"/>
  <c r="AZ60" i="20"/>
  <c r="BB60" i="20" s="1"/>
  <c r="AZ161" i="20"/>
  <c r="BB161" i="20" s="1"/>
  <c r="BA161" i="20"/>
  <c r="BA151" i="20"/>
  <c r="AZ151" i="20"/>
  <c r="BB151" i="20" s="1"/>
  <c r="BA148" i="20"/>
  <c r="AZ148" i="20"/>
  <c r="BB148" i="20" s="1"/>
  <c r="AZ142" i="20"/>
  <c r="BB142" i="20" s="1"/>
  <c r="BA142" i="20"/>
  <c r="BA132" i="20"/>
  <c r="AZ132" i="20"/>
  <c r="BB132" i="20" s="1"/>
  <c r="AZ126" i="20"/>
  <c r="BB126" i="20" s="1"/>
  <c r="BA126" i="20"/>
  <c r="AZ177" i="20"/>
  <c r="BB177" i="20" s="1"/>
  <c r="BA177" i="20"/>
  <c r="AZ174" i="20"/>
  <c r="BB174" i="20" s="1"/>
  <c r="BA174" i="20"/>
  <c r="M305" i="13"/>
  <c r="AX305" i="13" s="1"/>
  <c r="AW305" i="13"/>
  <c r="AY305" i="13" s="1"/>
  <c r="M317" i="13"/>
  <c r="AX317" i="13" s="1"/>
  <c r="AW317" i="13"/>
  <c r="AY317" i="13" s="1"/>
  <c r="M329" i="13"/>
  <c r="AX329" i="13" s="1"/>
  <c r="AW329" i="13"/>
  <c r="AY329" i="13" s="1"/>
  <c r="M364" i="13"/>
  <c r="AX364" i="13" s="1"/>
  <c r="AW364" i="13"/>
  <c r="AY364" i="13" s="1"/>
  <c r="M183" i="13"/>
  <c r="AX183" i="13" s="1"/>
  <c r="AW183" i="13"/>
  <c r="AY183" i="13" s="1"/>
  <c r="M225" i="13"/>
  <c r="AX225" i="13" s="1"/>
  <c r="AW225" i="13"/>
  <c r="AY225" i="13" s="1"/>
  <c r="M237" i="13"/>
  <c r="AX237" i="13" s="1"/>
  <c r="AW237" i="13"/>
  <c r="AY237" i="13" s="1"/>
  <c r="M243" i="13"/>
  <c r="AX243" i="13" s="1"/>
  <c r="AW243" i="13"/>
  <c r="AY243" i="13" s="1"/>
  <c r="M249" i="13"/>
  <c r="AX249" i="13" s="1"/>
  <c r="AW249" i="13"/>
  <c r="AY249" i="13" s="1"/>
  <c r="M300" i="13"/>
  <c r="AX300" i="13" s="1"/>
  <c r="AW300" i="13"/>
  <c r="AY300" i="13" s="1"/>
  <c r="M306" i="13"/>
  <c r="AX306" i="13" s="1"/>
  <c r="AW306" i="13"/>
  <c r="AY306" i="13" s="1"/>
  <c r="M312" i="13"/>
  <c r="AX312" i="13" s="1"/>
  <c r="AW312" i="13"/>
  <c r="AY312" i="13" s="1"/>
  <c r="M318" i="13"/>
  <c r="AX318" i="13" s="1"/>
  <c r="AW318" i="13"/>
  <c r="AY318" i="13" s="1"/>
  <c r="M324" i="13"/>
  <c r="AX324" i="13" s="1"/>
  <c r="AW324" i="13"/>
  <c r="AY324" i="13" s="1"/>
  <c r="M331" i="13"/>
  <c r="AX331" i="13" s="1"/>
  <c r="AW331" i="13"/>
  <c r="AY331" i="13" s="1"/>
  <c r="M342" i="13"/>
  <c r="AX342" i="13" s="1"/>
  <c r="AW342" i="13"/>
  <c r="AY342" i="13" s="1"/>
  <c r="M366" i="13"/>
  <c r="AX366" i="13" s="1"/>
  <c r="AW366" i="13"/>
  <c r="AY366" i="13" s="1"/>
  <c r="M178" i="13"/>
  <c r="AX178" i="13" s="1"/>
  <c r="AW178" i="13"/>
  <c r="AY178" i="13" s="1"/>
  <c r="M368" i="13"/>
  <c r="AX368" i="13" s="1"/>
  <c r="AW368" i="13"/>
  <c r="AY368" i="13" s="1"/>
  <c r="M220" i="13"/>
  <c r="AX220" i="13" s="1"/>
  <c r="AW220" i="13"/>
  <c r="AY220" i="13" s="1"/>
  <c r="M226" i="13"/>
  <c r="AX226" i="13" s="1"/>
  <c r="AW226" i="13"/>
  <c r="AY226" i="13" s="1"/>
  <c r="M232" i="13"/>
  <c r="AX232" i="13" s="1"/>
  <c r="AW232" i="13"/>
  <c r="AY232" i="13" s="1"/>
  <c r="M238" i="13"/>
  <c r="AX238" i="13" s="1"/>
  <c r="AW238" i="13"/>
  <c r="AY238" i="13" s="1"/>
  <c r="M244" i="13"/>
  <c r="AX244" i="13" s="1"/>
  <c r="AW244" i="13"/>
  <c r="AY244" i="13" s="1"/>
  <c r="M250" i="13"/>
  <c r="AX250" i="13" s="1"/>
  <c r="AW250" i="13"/>
  <c r="AY250" i="13" s="1"/>
  <c r="M263" i="13"/>
  <c r="AX263" i="13" s="1"/>
  <c r="AW263" i="13"/>
  <c r="AY263" i="13" s="1"/>
  <c r="M270" i="13"/>
  <c r="AX270" i="13" s="1"/>
  <c r="AW270" i="13"/>
  <c r="AY270" i="13" s="1"/>
  <c r="M122" i="13"/>
  <c r="AX122" i="13" s="1"/>
  <c r="AW122" i="13"/>
  <c r="AY122" i="13" s="1"/>
  <c r="M128" i="13"/>
  <c r="AX128" i="13" s="1"/>
  <c r="AW128" i="13"/>
  <c r="AY128" i="13" s="1"/>
  <c r="M134" i="13"/>
  <c r="AX134" i="13" s="1"/>
  <c r="AW134" i="13"/>
  <c r="AY134" i="13" s="1"/>
  <c r="M140" i="13"/>
  <c r="AX140" i="13" s="1"/>
  <c r="AW140" i="13"/>
  <c r="AY140" i="13" s="1"/>
  <c r="M146" i="13"/>
  <c r="AX146" i="13" s="1"/>
  <c r="AW146" i="13"/>
  <c r="AY146" i="13" s="1"/>
  <c r="M163" i="13"/>
  <c r="AX163" i="13" s="1"/>
  <c r="AW163" i="13"/>
  <c r="AY163" i="13" s="1"/>
  <c r="M169" i="13"/>
  <c r="AX169" i="13" s="1"/>
  <c r="AW169" i="13"/>
  <c r="AY169" i="13" s="1"/>
  <c r="M189" i="13"/>
  <c r="AX189" i="13" s="1"/>
  <c r="AW189" i="13"/>
  <c r="AY189" i="13" s="1"/>
  <c r="M213" i="13"/>
  <c r="AX213" i="13" s="1"/>
  <c r="AW213" i="13"/>
  <c r="AY213" i="13" s="1"/>
  <c r="M201" i="13"/>
  <c r="AX201" i="13" s="1"/>
  <c r="AW201" i="13"/>
  <c r="AY201" i="13" s="1"/>
  <c r="M209" i="13"/>
  <c r="AX209" i="13" s="1"/>
  <c r="AW209" i="13"/>
  <c r="AY209" i="13" s="1"/>
  <c r="M281" i="13"/>
  <c r="AX281" i="13" s="1"/>
  <c r="AW281" i="13"/>
  <c r="AY281" i="13" s="1"/>
  <c r="M289" i="13"/>
  <c r="AX289" i="13" s="1"/>
  <c r="AW289" i="13"/>
  <c r="AY289" i="13" s="1"/>
  <c r="M297" i="13"/>
  <c r="AX297" i="13" s="1"/>
  <c r="AW297" i="13"/>
  <c r="AY297" i="13" s="1"/>
  <c r="M197" i="13"/>
  <c r="AX197" i="13" s="1"/>
  <c r="AW197" i="13"/>
  <c r="AY197" i="13" s="1"/>
  <c r="M23" i="13"/>
  <c r="AX23" i="13" s="1"/>
  <c r="AW23" i="13"/>
  <c r="AY23" i="13" s="1"/>
  <c r="M29" i="13"/>
  <c r="AX29" i="13" s="1"/>
  <c r="AW29" i="13"/>
  <c r="AY29" i="13" s="1"/>
  <c r="M35" i="13"/>
  <c r="AX35" i="13" s="1"/>
  <c r="AW35" i="13"/>
  <c r="AY35" i="13" s="1"/>
  <c r="M41" i="13"/>
  <c r="AX41" i="13" s="1"/>
  <c r="AW41" i="13"/>
  <c r="AY41" i="13" s="1"/>
  <c r="M47" i="13"/>
  <c r="AX47" i="13" s="1"/>
  <c r="AW47" i="13"/>
  <c r="AY47" i="13" s="1"/>
  <c r="M54" i="13"/>
  <c r="AX54" i="13" s="1"/>
  <c r="AW54" i="13"/>
  <c r="AY54" i="13" s="1"/>
  <c r="M84" i="13"/>
  <c r="AX84" i="13" s="1"/>
  <c r="AW84" i="13"/>
  <c r="AY84" i="13" s="1"/>
  <c r="M92" i="13"/>
  <c r="AX92" i="13" s="1"/>
  <c r="AW92" i="13"/>
  <c r="AY92" i="13" s="1"/>
  <c r="M100" i="13"/>
  <c r="AX100" i="13" s="1"/>
  <c r="AW100" i="13"/>
  <c r="AY100" i="13" s="1"/>
  <c r="M108" i="13"/>
  <c r="AX108" i="13" s="1"/>
  <c r="AW108" i="13"/>
  <c r="AY108" i="13" s="1"/>
  <c r="M116" i="13"/>
  <c r="AX116" i="13" s="1"/>
  <c r="AW116" i="13"/>
  <c r="AY116" i="13" s="1"/>
  <c r="BB6" i="15"/>
  <c r="BG2" i="15"/>
  <c r="F8" i="3" s="1"/>
  <c r="BF2" i="15"/>
  <c r="F12" i="3" s="1"/>
  <c r="N13" i="19"/>
  <c r="AX13" i="19" s="1"/>
  <c r="AW13" i="19"/>
  <c r="N21" i="19"/>
  <c r="AX21" i="19" s="1"/>
  <c r="AW21" i="19"/>
  <c r="AY21" i="19" s="1"/>
  <c r="N35" i="19"/>
  <c r="AX35" i="19" s="1"/>
  <c r="AW35" i="19"/>
  <c r="N43" i="19"/>
  <c r="AX43" i="19" s="1"/>
  <c r="AW43" i="19"/>
  <c r="AY43" i="19" s="1"/>
  <c r="N51" i="19"/>
  <c r="AX51" i="19" s="1"/>
  <c r="AW51" i="19"/>
  <c r="N59" i="19"/>
  <c r="AX59" i="19" s="1"/>
  <c r="AW59" i="19"/>
  <c r="AY59" i="19" s="1"/>
  <c r="N67" i="19"/>
  <c r="AX67" i="19" s="1"/>
  <c r="AW67" i="19"/>
  <c r="N73" i="19"/>
  <c r="AX73" i="19" s="1"/>
  <c r="AW73" i="19"/>
  <c r="AY73" i="19" s="1"/>
  <c r="N81" i="19"/>
  <c r="AX81" i="19" s="1"/>
  <c r="AW81" i="19"/>
  <c r="N89" i="19"/>
  <c r="AX89" i="19" s="1"/>
  <c r="AW89" i="19"/>
  <c r="AY89" i="19" s="1"/>
  <c r="N97" i="19"/>
  <c r="AX97" i="19" s="1"/>
  <c r="AW97" i="19"/>
  <c r="N105" i="19"/>
  <c r="AX105" i="19" s="1"/>
  <c r="AW105" i="19"/>
  <c r="AY105" i="19" s="1"/>
  <c r="N113" i="19"/>
  <c r="AX113" i="19" s="1"/>
  <c r="AW113" i="19"/>
  <c r="N121" i="19"/>
  <c r="AX121" i="19" s="1"/>
  <c r="AW121" i="19"/>
  <c r="AY121" i="19" s="1"/>
  <c r="N129" i="19"/>
  <c r="AX129" i="19" s="1"/>
  <c r="AW129" i="19"/>
  <c r="N137" i="19"/>
  <c r="AX137" i="19" s="1"/>
  <c r="AW137" i="19"/>
  <c r="AY137" i="19" s="1"/>
  <c r="N145" i="19"/>
  <c r="AX145" i="19" s="1"/>
  <c r="AW145" i="19"/>
  <c r="N153" i="19"/>
  <c r="AX153" i="19" s="1"/>
  <c r="AW153" i="19"/>
  <c r="AY153" i="19" s="1"/>
  <c r="N161" i="19"/>
  <c r="AX161" i="19" s="1"/>
  <c r="AW161" i="19"/>
  <c r="N169" i="19"/>
  <c r="AX169" i="19" s="1"/>
  <c r="AW169" i="19"/>
  <c r="AY169" i="19" s="1"/>
  <c r="N177" i="19"/>
  <c r="AX177" i="19" s="1"/>
  <c r="AW177" i="19"/>
  <c r="N184" i="19"/>
  <c r="AX184" i="19" s="1"/>
  <c r="AW184" i="19"/>
  <c r="N191" i="19"/>
  <c r="AX191" i="19" s="1"/>
  <c r="AW191" i="19"/>
  <c r="N199" i="19"/>
  <c r="AX199" i="19" s="1"/>
  <c r="AW199" i="19"/>
  <c r="AY199" i="19" s="1"/>
  <c r="N207" i="19"/>
  <c r="AX207" i="19" s="1"/>
  <c r="AW207" i="19"/>
  <c r="N215" i="19"/>
  <c r="AX215" i="19" s="1"/>
  <c r="AW215" i="19"/>
  <c r="AY215" i="19" s="1"/>
  <c r="N223" i="19"/>
  <c r="AX223" i="19" s="1"/>
  <c r="AW223" i="19"/>
  <c r="N231" i="19"/>
  <c r="AX231" i="19" s="1"/>
  <c r="AW231" i="19"/>
  <c r="AY231" i="19" s="1"/>
  <c r="N239" i="19"/>
  <c r="AX239" i="19" s="1"/>
  <c r="AW239" i="19"/>
  <c r="N247" i="19"/>
  <c r="AX247" i="19" s="1"/>
  <c r="AW247" i="19"/>
  <c r="AY247" i="19" s="1"/>
  <c r="BA6" i="20"/>
  <c r="AZ6" i="20"/>
  <c r="BB6" i="20" s="1"/>
  <c r="AZ11" i="20"/>
  <c r="BB11" i="20" s="1"/>
  <c r="BA11" i="20"/>
  <c r="AZ14" i="20"/>
  <c r="BB14" i="20" s="1"/>
  <c r="BA14" i="20"/>
  <c r="BA19" i="20"/>
  <c r="AZ19" i="20"/>
  <c r="BB19" i="20" s="1"/>
  <c r="BA20" i="20"/>
  <c r="AZ20" i="20"/>
  <c r="BB20" i="20" s="1"/>
  <c r="AZ55" i="20"/>
  <c r="BB55" i="20" s="1"/>
  <c r="BA55" i="20"/>
  <c r="AZ56" i="20"/>
  <c r="BB56" i="20" s="1"/>
  <c r="BA56" i="20"/>
  <c r="M63" i="20"/>
  <c r="BA63" i="20" s="1"/>
  <c r="AZ64" i="20"/>
  <c r="BB64" i="20" s="1"/>
  <c r="BA64" i="20"/>
  <c r="AZ99" i="20"/>
  <c r="BB99" i="20" s="1"/>
  <c r="BA99" i="20"/>
  <c r="AZ102" i="20"/>
  <c r="BB102" i="20" s="1"/>
  <c r="BA102" i="20"/>
  <c r="AZ111" i="20"/>
  <c r="BB111" i="20" s="1"/>
  <c r="BA111" i="20"/>
  <c r="AZ112" i="20"/>
  <c r="BB112" i="20" s="1"/>
  <c r="BA112" i="20"/>
  <c r="M58" i="13"/>
  <c r="AX58" i="13" s="1"/>
  <c r="AW58" i="13"/>
  <c r="AY58" i="13" s="1"/>
  <c r="M272" i="13"/>
  <c r="AX272" i="13" s="1"/>
  <c r="AW272" i="13"/>
  <c r="AY272" i="13" s="1"/>
  <c r="M336" i="13"/>
  <c r="AX336" i="13" s="1"/>
  <c r="AW336" i="13"/>
  <c r="AY336" i="13" s="1"/>
  <c r="AZ118" i="20"/>
  <c r="BB118" i="20" s="1"/>
  <c r="BA118" i="20"/>
  <c r="BA165" i="20"/>
  <c r="AZ165" i="20"/>
  <c r="BB165" i="20" s="1"/>
  <c r="BA162" i="20"/>
  <c r="AZ162" i="20"/>
  <c r="BB162" i="20" s="1"/>
  <c r="BA155" i="20"/>
  <c r="AZ155" i="20"/>
  <c r="BB155" i="20" s="1"/>
  <c r="BA152" i="20"/>
  <c r="AZ152" i="20"/>
  <c r="BB152" i="20" s="1"/>
  <c r="BA149" i="20"/>
  <c r="AZ149" i="20"/>
  <c r="BB149" i="20" s="1"/>
  <c r="BA146" i="20"/>
  <c r="AZ146" i="20"/>
  <c r="BB146" i="20" s="1"/>
  <c r="BA139" i="20"/>
  <c r="AZ139" i="20"/>
  <c r="BB139" i="20" s="1"/>
  <c r="AZ136" i="20"/>
  <c r="BB136" i="20" s="1"/>
  <c r="BA136" i="20"/>
  <c r="BA133" i="20"/>
  <c r="AZ133" i="20"/>
  <c r="BB133" i="20" s="1"/>
  <c r="BA130" i="20"/>
  <c r="AZ130" i="20"/>
  <c r="BB130" i="20" s="1"/>
  <c r="AZ123" i="20"/>
  <c r="BB123" i="20" s="1"/>
  <c r="BA123" i="20"/>
  <c r="AZ184" i="20"/>
  <c r="BB184" i="20" s="1"/>
  <c r="BA184" i="20"/>
  <c r="BA181" i="20"/>
  <c r="AZ181" i="20"/>
  <c r="BB181" i="20" s="1"/>
  <c r="BA178" i="20"/>
  <c r="AZ178" i="20"/>
  <c r="BB178" i="20" s="1"/>
  <c r="BA171" i="20"/>
  <c r="AZ171" i="20"/>
  <c r="BB171" i="20" s="1"/>
  <c r="AZ168" i="20"/>
  <c r="BB168" i="20" s="1"/>
  <c r="BA168" i="20"/>
  <c r="M308" i="13"/>
  <c r="AX308" i="13" s="1"/>
  <c r="AW308" i="13"/>
  <c r="AY308" i="13" s="1"/>
  <c r="M326" i="13"/>
  <c r="AX326" i="13" s="1"/>
  <c r="AW326" i="13"/>
  <c r="AY326" i="13" s="1"/>
  <c r="M172" i="13"/>
  <c r="AX172" i="13" s="1"/>
  <c r="AW172" i="13"/>
  <c r="AY172" i="13" s="1"/>
  <c r="M179" i="13"/>
  <c r="AX179" i="13" s="1"/>
  <c r="AW179" i="13"/>
  <c r="AY179" i="13" s="1"/>
  <c r="M228" i="13"/>
  <c r="AX228" i="13" s="1"/>
  <c r="AW228" i="13"/>
  <c r="AY228" i="13" s="1"/>
  <c r="M246" i="13"/>
  <c r="AX246" i="13" s="1"/>
  <c r="AW246" i="13"/>
  <c r="AY246" i="13" s="1"/>
  <c r="M118" i="13"/>
  <c r="AX118" i="13" s="1"/>
  <c r="AW118" i="13"/>
  <c r="AY118" i="13" s="1"/>
  <c r="M150" i="13"/>
  <c r="AX150" i="13" s="1"/>
  <c r="AW150" i="13"/>
  <c r="AY150" i="13" s="1"/>
  <c r="M170" i="13"/>
  <c r="AX170" i="13" s="1"/>
  <c r="AW170" i="13"/>
  <c r="AY170" i="13" s="1"/>
  <c r="M215" i="13"/>
  <c r="AX215" i="13" s="1"/>
  <c r="AW215" i="13"/>
  <c r="AY215" i="13" s="1"/>
  <c r="M374" i="13"/>
  <c r="AX374" i="13" s="1"/>
  <c r="AW374" i="13"/>
  <c r="AY374" i="13" s="1"/>
  <c r="M36" i="13"/>
  <c r="AX36" i="13" s="1"/>
  <c r="AW36" i="13"/>
  <c r="AY36" i="13" s="1"/>
  <c r="M86" i="13"/>
  <c r="AX86" i="13" s="1"/>
  <c r="AW86" i="13"/>
  <c r="AY86" i="13" s="1"/>
  <c r="AW13" i="13"/>
  <c r="AY13" i="13" s="1"/>
  <c r="M13" i="13"/>
  <c r="AX13" i="13" s="1"/>
  <c r="N37" i="19"/>
  <c r="AX37" i="19" s="1"/>
  <c r="AW37" i="19"/>
  <c r="N53" i="19"/>
  <c r="AX53" i="19" s="1"/>
  <c r="AW53" i="19"/>
  <c r="AY53" i="19" s="1"/>
  <c r="N83" i="19"/>
  <c r="AX83" i="19" s="1"/>
  <c r="AW83" i="19"/>
  <c r="AY83" i="19" s="1"/>
  <c r="N107" i="19"/>
  <c r="AX107" i="19" s="1"/>
  <c r="AW107" i="19"/>
  <c r="AY107" i="19" s="1"/>
  <c r="N131" i="19"/>
  <c r="AX131" i="19" s="1"/>
  <c r="AW131" i="19"/>
  <c r="AY131" i="19" s="1"/>
  <c r="N147" i="19"/>
  <c r="AX147" i="19" s="1"/>
  <c r="AW147" i="19"/>
  <c r="N155" i="19"/>
  <c r="AX155" i="19" s="1"/>
  <c r="AW155" i="19"/>
  <c r="AY155" i="19" s="1"/>
  <c r="N179" i="19"/>
  <c r="AX179" i="19" s="1"/>
  <c r="AW179" i="19"/>
  <c r="N201" i="19"/>
  <c r="AX201" i="19" s="1"/>
  <c r="AW201" i="19"/>
  <c r="AY201" i="19" s="1"/>
  <c r="N241" i="19"/>
  <c r="AX241" i="19" s="1"/>
  <c r="AW241" i="19"/>
  <c r="AY241" i="19" s="1"/>
  <c r="BA43" i="20"/>
  <c r="AZ43" i="20"/>
  <c r="BB43" i="20" s="1"/>
  <c r="M56" i="13"/>
  <c r="AX56" i="13" s="1"/>
  <c r="AW56" i="13"/>
  <c r="AY56" i="13" s="1"/>
  <c r="BA164" i="20"/>
  <c r="AZ164" i="20"/>
  <c r="BB164" i="20" s="1"/>
  <c r="AZ158" i="20"/>
  <c r="BB158" i="20" s="1"/>
  <c r="BA158" i="20"/>
  <c r="AZ145" i="20"/>
  <c r="BB145" i="20" s="1"/>
  <c r="BA145" i="20"/>
  <c r="AZ135" i="20"/>
  <c r="BB135" i="20" s="1"/>
  <c r="BA135" i="20"/>
  <c r="AZ129" i="20"/>
  <c r="BB129" i="20" s="1"/>
  <c r="BA129" i="20"/>
  <c r="AZ183" i="20"/>
  <c r="BB183" i="20" s="1"/>
  <c r="BA183" i="20"/>
  <c r="BA180" i="20"/>
  <c r="AZ180" i="20"/>
  <c r="BB180" i="20" s="1"/>
  <c r="AZ167" i="20"/>
  <c r="BB167" i="20" s="1"/>
  <c r="BA167" i="20"/>
  <c r="M303" i="13"/>
  <c r="AX303" i="13" s="1"/>
  <c r="AW303" i="13"/>
  <c r="AY303" i="13" s="1"/>
  <c r="M309" i="13"/>
  <c r="AX309" i="13" s="1"/>
  <c r="AW309" i="13"/>
  <c r="AY309" i="13" s="1"/>
  <c r="M315" i="13"/>
  <c r="AX315" i="13" s="1"/>
  <c r="AW315" i="13"/>
  <c r="AY315" i="13" s="1"/>
  <c r="M321" i="13"/>
  <c r="AX321" i="13" s="1"/>
  <c r="AW321" i="13"/>
  <c r="AY321" i="13" s="1"/>
  <c r="M327" i="13"/>
  <c r="AX327" i="13" s="1"/>
  <c r="AW327" i="13"/>
  <c r="AY327" i="13" s="1"/>
  <c r="M339" i="13"/>
  <c r="AX339" i="13" s="1"/>
  <c r="AW339" i="13"/>
  <c r="AY339" i="13" s="1"/>
  <c r="M345" i="13"/>
  <c r="AX345" i="13" s="1"/>
  <c r="AW345" i="13"/>
  <c r="AY345" i="13" s="1"/>
  <c r="M174" i="13"/>
  <c r="AX174" i="13" s="1"/>
  <c r="AW174" i="13"/>
  <c r="AY174" i="13" s="1"/>
  <c r="M181" i="13"/>
  <c r="AX181" i="13" s="1"/>
  <c r="AW181" i="13"/>
  <c r="AY181" i="13" s="1"/>
  <c r="M372" i="13"/>
  <c r="AX372" i="13" s="1"/>
  <c r="AW372" i="13"/>
  <c r="AY372" i="13" s="1"/>
  <c r="M223" i="13"/>
  <c r="AX223" i="13" s="1"/>
  <c r="AW223" i="13"/>
  <c r="AY223" i="13" s="1"/>
  <c r="M229" i="13"/>
  <c r="AX229" i="13" s="1"/>
  <c r="AW229" i="13"/>
  <c r="AY229" i="13" s="1"/>
  <c r="M235" i="13"/>
  <c r="AX235" i="13" s="1"/>
  <c r="AW235" i="13"/>
  <c r="AY235" i="13" s="1"/>
  <c r="M241" i="13"/>
  <c r="AX241" i="13" s="1"/>
  <c r="AW241" i="13"/>
  <c r="AY241" i="13" s="1"/>
  <c r="M247" i="13"/>
  <c r="AX247" i="13" s="1"/>
  <c r="AW247" i="13"/>
  <c r="AY247" i="13" s="1"/>
  <c r="M254" i="13"/>
  <c r="AX254" i="13" s="1"/>
  <c r="AW254" i="13"/>
  <c r="AY254" i="13" s="1"/>
  <c r="M267" i="13"/>
  <c r="AX267" i="13" s="1"/>
  <c r="AW267" i="13"/>
  <c r="AY267" i="13" s="1"/>
  <c r="M119" i="13"/>
  <c r="AX119" i="13" s="1"/>
  <c r="AW119" i="13"/>
  <c r="AY119" i="13" s="1"/>
  <c r="M125" i="13"/>
  <c r="AX125" i="13" s="1"/>
  <c r="AW125" i="13"/>
  <c r="AY125" i="13" s="1"/>
  <c r="M131" i="13"/>
  <c r="AX131" i="13" s="1"/>
  <c r="AW131" i="13"/>
  <c r="AY131" i="13" s="1"/>
  <c r="M137" i="13"/>
  <c r="AX137" i="13" s="1"/>
  <c r="AW137" i="13"/>
  <c r="AY137" i="13" s="1"/>
  <c r="M143" i="13"/>
  <c r="AX143" i="13" s="1"/>
  <c r="AW143" i="13"/>
  <c r="AY143" i="13" s="1"/>
  <c r="M155" i="13"/>
  <c r="AX155" i="13" s="1"/>
  <c r="AW155" i="13"/>
  <c r="AY155" i="13" s="1"/>
  <c r="M166" i="13"/>
  <c r="AX166" i="13" s="1"/>
  <c r="AW166" i="13"/>
  <c r="AY166" i="13" s="1"/>
  <c r="M185" i="13"/>
  <c r="AX185" i="13" s="1"/>
  <c r="AW185" i="13"/>
  <c r="AY185" i="13" s="1"/>
  <c r="M193" i="13"/>
  <c r="AX193" i="13" s="1"/>
  <c r="AW193" i="13"/>
  <c r="AY193" i="13" s="1"/>
  <c r="M217" i="13"/>
  <c r="AX217" i="13" s="1"/>
  <c r="AW217" i="13"/>
  <c r="AY217" i="13" s="1"/>
  <c r="M205" i="13"/>
  <c r="AX205" i="13" s="1"/>
  <c r="AW205" i="13"/>
  <c r="AY205" i="13" s="1"/>
  <c r="M277" i="13"/>
  <c r="AX277" i="13" s="1"/>
  <c r="AW277" i="13"/>
  <c r="AY277" i="13" s="1"/>
  <c r="M285" i="13"/>
  <c r="AX285" i="13" s="1"/>
  <c r="AW285" i="13"/>
  <c r="AY285" i="13" s="1"/>
  <c r="M293" i="13"/>
  <c r="AX293" i="13" s="1"/>
  <c r="AW293" i="13"/>
  <c r="AY293" i="13" s="1"/>
  <c r="M376" i="13"/>
  <c r="AX376" i="13" s="1"/>
  <c r="AW376" i="13"/>
  <c r="AY376" i="13" s="1"/>
  <c r="M20" i="13"/>
  <c r="AX20" i="13" s="1"/>
  <c r="AW20" i="13"/>
  <c r="AY20" i="13" s="1"/>
  <c r="M26" i="13"/>
  <c r="AX26" i="13" s="1"/>
  <c r="AW26" i="13"/>
  <c r="AY26" i="13" s="1"/>
  <c r="M32" i="13"/>
  <c r="AX32" i="13" s="1"/>
  <c r="AW32" i="13"/>
  <c r="AY32" i="13" s="1"/>
  <c r="M38" i="13"/>
  <c r="AX38" i="13" s="1"/>
  <c r="AW38" i="13"/>
  <c r="AY38" i="13" s="1"/>
  <c r="M44" i="13"/>
  <c r="AX44" i="13" s="1"/>
  <c r="AW44" i="13"/>
  <c r="AY44" i="13" s="1"/>
  <c r="M50" i="13"/>
  <c r="AX50" i="13" s="1"/>
  <c r="AW50" i="13"/>
  <c r="AY50" i="13" s="1"/>
  <c r="M61" i="13"/>
  <c r="AX61" i="13" s="1"/>
  <c r="AW61" i="13"/>
  <c r="AY61" i="13" s="1"/>
  <c r="M88" i="13"/>
  <c r="AX88" i="13" s="1"/>
  <c r="AW88" i="13"/>
  <c r="AY88" i="13" s="1"/>
  <c r="M96" i="13"/>
  <c r="AX96" i="13" s="1"/>
  <c r="AW96" i="13"/>
  <c r="AY96" i="13" s="1"/>
  <c r="M104" i="13"/>
  <c r="AX104" i="13" s="1"/>
  <c r="AW104" i="13"/>
  <c r="AY104" i="13" s="1"/>
  <c r="M112" i="13"/>
  <c r="AX112" i="13" s="1"/>
  <c r="AW112" i="13"/>
  <c r="AY112" i="13" s="1"/>
  <c r="M7" i="13"/>
  <c r="AX7" i="13" s="1"/>
  <c r="AW7" i="13"/>
  <c r="N9" i="19"/>
  <c r="AX9" i="19" s="1"/>
  <c r="AW9" i="19"/>
  <c r="AY9" i="19" s="1"/>
  <c r="N17" i="19"/>
  <c r="AX17" i="19" s="1"/>
  <c r="AW17" i="19"/>
  <c r="N25" i="19"/>
  <c r="AX25" i="19" s="1"/>
  <c r="AW25" i="19"/>
  <c r="AY25" i="19" s="1"/>
  <c r="N39" i="19"/>
  <c r="AX39" i="19" s="1"/>
  <c r="AW39" i="19"/>
  <c r="AY39" i="19" s="1"/>
  <c r="N47" i="19"/>
  <c r="AX47" i="19" s="1"/>
  <c r="AW47" i="19"/>
  <c r="AY47" i="19" s="1"/>
  <c r="N55" i="19"/>
  <c r="AX55" i="19" s="1"/>
  <c r="AW55" i="19"/>
  <c r="AY55" i="19" s="1"/>
  <c r="N63" i="19"/>
  <c r="AX63" i="19" s="1"/>
  <c r="AW63" i="19"/>
  <c r="AY63" i="19" s="1"/>
  <c r="N70" i="19"/>
  <c r="AX70" i="19" s="1"/>
  <c r="AW70" i="19"/>
  <c r="AY70" i="19" s="1"/>
  <c r="N77" i="19"/>
  <c r="AX77" i="19" s="1"/>
  <c r="AW77" i="19"/>
  <c r="AY77" i="19" s="1"/>
  <c r="N85" i="19"/>
  <c r="AX85" i="19" s="1"/>
  <c r="AW85" i="19"/>
  <c r="AY85" i="19" s="1"/>
  <c r="N93" i="19"/>
  <c r="AX93" i="19" s="1"/>
  <c r="AW93" i="19"/>
  <c r="AY93" i="19" s="1"/>
  <c r="N101" i="19"/>
  <c r="AX101" i="19" s="1"/>
  <c r="AW101" i="19"/>
  <c r="AY101" i="19" s="1"/>
  <c r="N109" i="19"/>
  <c r="AX109" i="19" s="1"/>
  <c r="AW109" i="19"/>
  <c r="N117" i="19"/>
  <c r="AX117" i="19" s="1"/>
  <c r="AW117" i="19"/>
  <c r="AY117" i="19" s="1"/>
  <c r="N125" i="19"/>
  <c r="AX125" i="19" s="1"/>
  <c r="AW125" i="19"/>
  <c r="AY125" i="19" s="1"/>
  <c r="N133" i="19"/>
  <c r="AX133" i="19" s="1"/>
  <c r="AW133" i="19"/>
  <c r="AY133" i="19" s="1"/>
  <c r="N141" i="19"/>
  <c r="AX141" i="19" s="1"/>
  <c r="AW141" i="19"/>
  <c r="AY141" i="19" s="1"/>
  <c r="N149" i="19"/>
  <c r="AX149" i="19" s="1"/>
  <c r="AW149" i="19"/>
  <c r="AY149" i="19" s="1"/>
  <c r="N157" i="19"/>
  <c r="AX157" i="19" s="1"/>
  <c r="AW157" i="19"/>
  <c r="N173" i="19"/>
  <c r="AX173" i="19" s="1"/>
  <c r="AW173" i="19"/>
  <c r="AY173" i="19" s="1"/>
  <c r="N180" i="19"/>
  <c r="AX180" i="19" s="1"/>
  <c r="AW180" i="19"/>
  <c r="AY180" i="19" s="1"/>
  <c r="N187" i="19"/>
  <c r="AX187" i="19" s="1"/>
  <c r="AW187" i="19"/>
  <c r="AY187" i="19" s="1"/>
  <c r="N195" i="19"/>
  <c r="AX195" i="19" s="1"/>
  <c r="AW195" i="19"/>
  <c r="AY195" i="19" s="1"/>
  <c r="N203" i="19"/>
  <c r="AX203" i="19" s="1"/>
  <c r="AW203" i="19"/>
  <c r="AY203" i="19" s="1"/>
  <c r="N211" i="19"/>
  <c r="AX211" i="19" s="1"/>
  <c r="AW211" i="19"/>
  <c r="AY211" i="19" s="1"/>
  <c r="N219" i="19"/>
  <c r="AX219" i="19" s="1"/>
  <c r="AW219" i="19"/>
  <c r="AY219" i="19" s="1"/>
  <c r="N227" i="19"/>
  <c r="AX227" i="19" s="1"/>
  <c r="AW227" i="19"/>
  <c r="N235" i="19"/>
  <c r="AX235" i="19" s="1"/>
  <c r="AW235" i="19"/>
  <c r="AY235" i="19" s="1"/>
  <c r="N243" i="19"/>
  <c r="AX243" i="19" s="1"/>
  <c r="AW243" i="19"/>
  <c r="AY243" i="19" s="1"/>
  <c r="AZ10" i="20"/>
  <c r="BB10" i="20" s="1"/>
  <c r="BA10" i="20"/>
  <c r="AZ15" i="20"/>
  <c r="BB15" i="20" s="1"/>
  <c r="BA15" i="20"/>
  <c r="AZ18" i="20"/>
  <c r="BB18" i="20" s="1"/>
  <c r="BA18" i="20"/>
  <c r="AZ54" i="20"/>
  <c r="BB54" i="20" s="1"/>
  <c r="BA54" i="20"/>
  <c r="AZ62" i="20"/>
  <c r="BB62" i="20" s="1"/>
  <c r="BA62" i="20"/>
  <c r="AZ98" i="20"/>
  <c r="BB98" i="20" s="1"/>
  <c r="BA98" i="20"/>
  <c r="AZ103" i="20"/>
  <c r="BB103" i="20" s="1"/>
  <c r="BA103" i="20"/>
  <c r="AZ104" i="20"/>
  <c r="BB104" i="20" s="1"/>
  <c r="BA104" i="20"/>
  <c r="AZ110" i="20"/>
  <c r="BB110" i="20" s="1"/>
  <c r="BA110" i="20"/>
  <c r="M64" i="13"/>
  <c r="AX64" i="13" s="1"/>
  <c r="AW64" i="13"/>
  <c r="AY64" i="13" s="1"/>
  <c r="M333" i="13"/>
  <c r="AX333" i="13" s="1"/>
  <c r="AW333" i="13"/>
  <c r="AY333" i="13" s="1"/>
  <c r="AZ119" i="20"/>
  <c r="BB119" i="20" s="1"/>
  <c r="BA119" i="20"/>
  <c r="AZ120" i="20"/>
  <c r="BB120" i="20" s="1"/>
  <c r="BA120" i="20"/>
  <c r="BA163" i="20"/>
  <c r="AZ163" i="20"/>
  <c r="BB163" i="20" s="1"/>
  <c r="AZ160" i="20"/>
  <c r="BB160" i="20" s="1"/>
  <c r="BA160" i="20"/>
  <c r="BA157" i="20"/>
  <c r="AZ157" i="20"/>
  <c r="BB157" i="20" s="1"/>
  <c r="BA154" i="20"/>
  <c r="AZ154" i="20"/>
  <c r="BB154" i="20" s="1"/>
  <c r="BA147" i="20"/>
  <c r="AZ147" i="20"/>
  <c r="BB147" i="20" s="1"/>
  <c r="AZ144" i="20"/>
  <c r="BB144" i="20" s="1"/>
  <c r="BA144" i="20"/>
  <c r="BA141" i="20"/>
  <c r="AZ141" i="20"/>
  <c r="BB141" i="20" s="1"/>
  <c r="BA138" i="20"/>
  <c r="AZ138" i="20"/>
  <c r="BB138" i="20" s="1"/>
  <c r="BA131" i="20"/>
  <c r="AZ131" i="20"/>
  <c r="BB131" i="20" s="1"/>
  <c r="AZ128" i="20"/>
  <c r="BB128" i="20" s="1"/>
  <c r="BA128" i="20"/>
  <c r="AZ125" i="20"/>
  <c r="BB125" i="20" s="1"/>
  <c r="BA125" i="20"/>
  <c r="AZ122" i="20"/>
  <c r="BB122" i="20" s="1"/>
  <c r="BA122" i="20"/>
  <c r="BA179" i="20"/>
  <c r="AZ179" i="20"/>
  <c r="BB179" i="20" s="1"/>
  <c r="AZ176" i="20"/>
  <c r="BB176" i="20" s="1"/>
  <c r="BA176" i="20"/>
  <c r="BA173" i="20"/>
  <c r="AZ173" i="20"/>
  <c r="BB173" i="20" s="1"/>
  <c r="BA170" i="20"/>
  <c r="AZ170" i="20"/>
  <c r="BB170" i="20" s="1"/>
  <c r="D13" i="3"/>
  <c r="D12" i="3" s="1"/>
  <c r="BA1" i="13"/>
  <c r="BB1" i="13"/>
  <c r="BC1" i="13"/>
  <c r="N9" i="15"/>
  <c r="BA9" i="15" s="1"/>
  <c r="N6" i="15"/>
  <c r="BA6" i="15" s="1"/>
  <c r="N8" i="15"/>
  <c r="BA8" i="15" s="1"/>
  <c r="N7" i="15"/>
  <c r="BA7" i="15" s="1"/>
  <c r="AY51" i="19"/>
  <c r="AY13" i="19"/>
  <c r="AY157" i="19"/>
  <c r="AY115" i="19"/>
  <c r="AY99" i="19"/>
  <c r="AY61" i="19"/>
  <c r="AY205" i="19"/>
  <c r="AY35" i="19"/>
  <c r="AY165" i="19"/>
  <c r="AY227" i="19"/>
  <c r="AY147" i="19"/>
  <c r="AY139" i="19"/>
  <c r="AY189" i="19"/>
  <c r="AY37" i="19"/>
  <c r="AY109" i="19"/>
  <c r="AY17" i="19"/>
  <c r="AY175" i="19"/>
  <c r="AY143" i="19"/>
  <c r="AY111" i="19"/>
  <c r="AY79" i="19"/>
  <c r="AY239" i="19"/>
  <c r="AY223" i="19"/>
  <c r="AY207" i="19"/>
  <c r="AY191" i="19"/>
  <c r="AY65" i="19"/>
  <c r="AY177" i="19"/>
  <c r="AY161" i="19"/>
  <c r="AY145" i="19"/>
  <c r="AY129" i="19"/>
  <c r="AY113" i="19"/>
  <c r="AY97" i="19"/>
  <c r="AY81" i="19"/>
  <c r="AY209" i="19"/>
  <c r="AY171" i="19"/>
  <c r="D10" i="3"/>
  <c r="D4" i="3"/>
  <c r="D6" i="3"/>
  <c r="BA3" i="19" l="1"/>
  <c r="F6" i="3" s="1"/>
  <c r="AY15" i="19"/>
  <c r="AZ63" i="20"/>
  <c r="BF2" i="20" s="1"/>
  <c r="BB3" i="19"/>
  <c r="F10" i="3" s="1"/>
  <c r="AY7" i="19"/>
  <c r="BB3" i="13"/>
  <c r="BA3" i="13"/>
  <c r="AY7" i="13"/>
  <c r="BC3" i="13"/>
  <c r="BA1" i="19"/>
  <c r="BC1" i="19"/>
  <c r="BB1" i="19"/>
  <c r="AY29" i="19"/>
  <c r="BC3" i="19" s="1"/>
  <c r="G4" i="3"/>
  <c r="C11" i="3"/>
  <c r="G8" i="3"/>
  <c r="G12" i="3"/>
  <c r="G6" i="3"/>
  <c r="G10" i="3"/>
  <c r="C7" i="3"/>
  <c r="BB63" i="20" l="1"/>
  <c r="BG2" i="20"/>
  <c r="C6" i="3"/>
  <c r="C13" i="3"/>
  <c r="C12" i="3" s="1"/>
  <c r="C9" i="3"/>
  <c r="C8" i="3" s="1"/>
  <c r="C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Mustapha MOUNAIM</author>
  </authors>
  <commentList>
    <comment ref="N3" authorId="0" shapeId="0" xr:uid="{AA46F875-3F8B-4DEB-80AE-27D9FEE5B014}">
      <text>
        <r>
          <rPr>
            <b/>
            <sz val="9"/>
            <color indexed="81"/>
            <rFont val="Tahoma"/>
            <family val="2"/>
          </rPr>
          <t>Mustapha MOUNAIM:</t>
        </r>
        <r>
          <rPr>
            <sz val="9"/>
            <color indexed="81"/>
            <rFont val="Tahoma"/>
            <family val="2"/>
          </rPr>
          <t xml:space="preserve">
Intra - salle
Inter salle
</t>
        </r>
      </text>
    </comment>
  </commentList>
</comments>
</file>

<file path=xl/sharedStrings.xml><?xml version="1.0" encoding="utf-8"?>
<sst xmlns="http://schemas.openxmlformats.org/spreadsheetml/2006/main" count="21190" uniqueCount="522">
  <si>
    <t>Coté</t>
  </si>
  <si>
    <t>U</t>
  </si>
  <si>
    <t>Salle</t>
  </si>
  <si>
    <t>Baie</t>
  </si>
  <si>
    <t>Type cordon</t>
  </si>
  <si>
    <t>Type Liaison</t>
  </si>
  <si>
    <t>Ports occupés</t>
  </si>
  <si>
    <t>Total ports</t>
  </si>
  <si>
    <t>SPARTA</t>
  </si>
  <si>
    <t>I6</t>
  </si>
  <si>
    <t>FRONT</t>
  </si>
  <si>
    <t>L76</t>
  </si>
  <si>
    <t>RJ45</t>
  </si>
  <si>
    <t>Taux d'occupation</t>
  </si>
  <si>
    <t>L73</t>
  </si>
  <si>
    <t>L68</t>
  </si>
  <si>
    <t>L65</t>
  </si>
  <si>
    <t>L60</t>
  </si>
  <si>
    <t>L57</t>
  </si>
  <si>
    <t>M57</t>
  </si>
  <si>
    <t>Q57</t>
  </si>
  <si>
    <t>Salle2</t>
  </si>
  <si>
    <t>Baie3</t>
  </si>
  <si>
    <t>Coté4</t>
  </si>
  <si>
    <t>M32</t>
  </si>
  <si>
    <t>F27</t>
  </si>
  <si>
    <t>L27</t>
  </si>
  <si>
    <t>O27</t>
  </si>
  <si>
    <t>S27</t>
  </si>
  <si>
    <t>S24</t>
  </si>
  <si>
    <t>G35</t>
  </si>
  <si>
    <t>L24</t>
  </si>
  <si>
    <t>F24</t>
  </si>
  <si>
    <t>I19</t>
  </si>
  <si>
    <t>H32</t>
  </si>
  <si>
    <t>P19</t>
  </si>
  <si>
    <t>R16</t>
  </si>
  <si>
    <t>N16</t>
  </si>
  <si>
    <t>G16</t>
  </si>
  <si>
    <t>N24</t>
  </si>
  <si>
    <t>E32</t>
  </si>
  <si>
    <t>G43</t>
  </si>
  <si>
    <t>N57</t>
  </si>
  <si>
    <t>N73</t>
  </si>
  <si>
    <t>N76</t>
  </si>
  <si>
    <t>N65</t>
  </si>
  <si>
    <t>N60</t>
  </si>
  <si>
    <t>N68</t>
  </si>
  <si>
    <t>N52</t>
  </si>
  <si>
    <t>L52</t>
  </si>
  <si>
    <t>Q60</t>
  </si>
  <si>
    <t>F60</t>
  </si>
  <si>
    <t>L35</t>
  </si>
  <si>
    <t>F35</t>
  </si>
  <si>
    <t>J35</t>
  </si>
  <si>
    <t>F65</t>
  </si>
  <si>
    <t>F68</t>
  </si>
  <si>
    <t>Q73</t>
  </si>
  <si>
    <t>F73</t>
  </si>
  <si>
    <t>Q76</t>
  </si>
  <si>
    <t>Mono / multi</t>
  </si>
  <si>
    <t>LC / SC</t>
  </si>
  <si>
    <t>U1</t>
  </si>
  <si>
    <t>DEPART</t>
  </si>
  <si>
    <t>ARRIVEE</t>
  </si>
  <si>
    <t>CORDON</t>
  </si>
  <si>
    <t>FIBRE</t>
  </si>
  <si>
    <t>LIAISON</t>
  </si>
  <si>
    <t>OCCUPATION</t>
  </si>
  <si>
    <t>M11</t>
  </si>
  <si>
    <t>MULTI</t>
  </si>
  <si>
    <t>LC</t>
  </si>
  <si>
    <t>R76</t>
  </si>
  <si>
    <t>FO</t>
  </si>
  <si>
    <t>E76</t>
  </si>
  <si>
    <t>H76</t>
  </si>
  <si>
    <t>J76</t>
  </si>
  <si>
    <t>M76</t>
  </si>
  <si>
    <t>E73</t>
  </si>
  <si>
    <t>H73</t>
  </si>
  <si>
    <t>J73</t>
  </si>
  <si>
    <t>M73</t>
  </si>
  <si>
    <t>R73</t>
  </si>
  <si>
    <t>R68</t>
  </si>
  <si>
    <t>H68</t>
  </si>
  <si>
    <t>E68</t>
  </si>
  <si>
    <t>J68</t>
  </si>
  <si>
    <t>M68</t>
  </si>
  <si>
    <t>E65</t>
  </si>
  <si>
    <t>H65</t>
  </si>
  <si>
    <t>J65</t>
  </si>
  <si>
    <t>M65</t>
  </si>
  <si>
    <t>R65</t>
  </si>
  <si>
    <t>E60</t>
  </si>
  <si>
    <t>H60</t>
  </si>
  <si>
    <t>J60</t>
  </si>
  <si>
    <t>M60</t>
  </si>
  <si>
    <t>R60</t>
  </si>
  <si>
    <t>E57</t>
  </si>
  <si>
    <t>H57</t>
  </si>
  <si>
    <t>J57</t>
  </si>
  <si>
    <t>R57</t>
  </si>
  <si>
    <t>P24</t>
  </si>
  <si>
    <t>P76</t>
  </si>
  <si>
    <t>P73</t>
  </si>
  <si>
    <t>P68</t>
  </si>
  <si>
    <t>P65</t>
  </si>
  <si>
    <t>P60</t>
  </si>
  <si>
    <t>P57</t>
  </si>
  <si>
    <t>H52</t>
  </si>
  <si>
    <t>M52</t>
  </si>
  <si>
    <t>P52</t>
  </si>
  <si>
    <t>N6</t>
  </si>
  <si>
    <t>I84</t>
  </si>
  <si>
    <t>BACK</t>
  </si>
  <si>
    <t>MONO</t>
  </si>
  <si>
    <t>P11</t>
  </si>
  <si>
    <t>L6</t>
  </si>
  <si>
    <t>POLLUX</t>
  </si>
  <si>
    <t>CASTOR</t>
  </si>
  <si>
    <t>BN42</t>
  </si>
  <si>
    <t>CE09</t>
  </si>
  <si>
    <t>BN30</t>
  </si>
  <si>
    <t>CB34</t>
  </si>
  <si>
    <t>BN39</t>
  </si>
  <si>
    <t>BS28</t>
  </si>
  <si>
    <t>BS30</t>
  </si>
  <si>
    <t>BS31</t>
  </si>
  <si>
    <t>BS32</t>
  </si>
  <si>
    <t>BS34</t>
  </si>
  <si>
    <t>BS35</t>
  </si>
  <si>
    <t>BS36</t>
  </si>
  <si>
    <t>BS38</t>
  </si>
  <si>
    <t>BS39</t>
  </si>
  <si>
    <t>BS40</t>
  </si>
  <si>
    <t>BV28</t>
  </si>
  <si>
    <t>BV30</t>
  </si>
  <si>
    <t>BV31</t>
  </si>
  <si>
    <t>BV32</t>
  </si>
  <si>
    <t>BV34</t>
  </si>
  <si>
    <t>BV35</t>
  </si>
  <si>
    <t>BV36</t>
  </si>
  <si>
    <t>BV38</t>
  </si>
  <si>
    <t>BV39</t>
  </si>
  <si>
    <t>BV40</t>
  </si>
  <si>
    <t>CB09</t>
  </si>
  <si>
    <t>CB15</t>
  </si>
  <si>
    <t>BN32</t>
  </si>
  <si>
    <t>BS11</t>
  </si>
  <si>
    <t>BS12</t>
  </si>
  <si>
    <t>BS13</t>
  </si>
  <si>
    <t>BS15</t>
  </si>
  <si>
    <t>BS16</t>
  </si>
  <si>
    <t>BS17</t>
  </si>
  <si>
    <t>BS19</t>
  </si>
  <si>
    <t>BS20</t>
  </si>
  <si>
    <t>BS21</t>
  </si>
  <si>
    <t>BS23</t>
  </si>
  <si>
    <t>BS24</t>
  </si>
  <si>
    <t>BV11</t>
  </si>
  <si>
    <t>BS09</t>
  </si>
  <si>
    <t>BV12</t>
  </si>
  <si>
    <t>BV13</t>
  </si>
  <si>
    <t>BV15</t>
  </si>
  <si>
    <t>BV16</t>
  </si>
  <si>
    <t>BV17</t>
  </si>
  <si>
    <t>BV19</t>
  </si>
  <si>
    <t>BV20</t>
  </si>
  <si>
    <t>BV21</t>
  </si>
  <si>
    <t>BV23</t>
  </si>
  <si>
    <t>BV24</t>
  </si>
  <si>
    <t>CB11</t>
  </si>
  <si>
    <t>CB13</t>
  </si>
  <si>
    <t>CB16</t>
  </si>
  <si>
    <t>BN06</t>
  </si>
  <si>
    <t>BN28</t>
  </si>
  <si>
    <t>CB23</t>
  </si>
  <si>
    <t>BN24</t>
  </si>
  <si>
    <t>BN23</t>
  </si>
  <si>
    <t>CE22</t>
  </si>
  <si>
    <t>BN31</t>
  </si>
  <si>
    <t>BN34</t>
  </si>
  <si>
    <t>CE13</t>
  </si>
  <si>
    <t>BN35</t>
  </si>
  <si>
    <t>BN40</t>
  </si>
  <si>
    <t>BN36</t>
  </si>
  <si>
    <t>BN38</t>
  </si>
  <si>
    <t>CE17</t>
  </si>
  <si>
    <t>CE11</t>
  </si>
  <si>
    <t>M6</t>
  </si>
  <si>
    <t>L84</t>
  </si>
  <si>
    <t>J11</t>
  </si>
  <si>
    <t>F76</t>
  </si>
  <si>
    <t>P6</t>
  </si>
  <si>
    <t>M19</t>
  </si>
  <si>
    <t>J32</t>
  </si>
  <si>
    <t>G40</t>
  </si>
  <si>
    <t>E52</t>
  </si>
  <si>
    <t>J52</t>
  </si>
  <si>
    <t>R52</t>
  </si>
  <si>
    <t>M06</t>
  </si>
  <si>
    <t>L81</t>
  </si>
  <si>
    <t>E47</t>
  </si>
  <si>
    <t>H47</t>
  </si>
  <si>
    <t>J47</t>
  </si>
  <si>
    <t>M47</t>
  </si>
  <si>
    <t>P47</t>
  </si>
  <si>
    <t>J84</t>
  </si>
  <si>
    <t>N84</t>
  </si>
  <si>
    <t>G10</t>
  </si>
  <si>
    <t>CE20</t>
  </si>
  <si>
    <t>CE15</t>
  </si>
  <si>
    <t>CE12</t>
  </si>
  <si>
    <t>CE16</t>
  </si>
  <si>
    <t>CJ16</t>
  </si>
  <si>
    <t>CJ20</t>
  </si>
  <si>
    <t>CE19</t>
  </si>
  <si>
    <t>?</t>
  </si>
  <si>
    <t>CB12</t>
  </si>
  <si>
    <t>I57</t>
  </si>
  <si>
    <t>M35</t>
  </si>
  <si>
    <t>I73</t>
  </si>
  <si>
    <t>I76</t>
  </si>
  <si>
    <t>I60</t>
  </si>
  <si>
    <t>I65</t>
  </si>
  <si>
    <t>I68</t>
  </si>
  <si>
    <t>I52</t>
  </si>
  <si>
    <t>Sparta</t>
  </si>
  <si>
    <t>Castor</t>
  </si>
  <si>
    <t>Pollux</t>
  </si>
  <si>
    <t>Rocades intersalles FO LC consommées (en nb port)</t>
  </si>
  <si>
    <t>Rocades intersalles FO LC totales (en nb port)</t>
  </si>
  <si>
    <t>Rocades intrasalles Cu consommées (en nb port)</t>
  </si>
  <si>
    <t>Rocades intrasalles Cu totales (en nb port)</t>
  </si>
  <si>
    <t>Rocades intrasalles FO consommées (en nb port)</t>
  </si>
  <si>
    <t>Rocades intrasalles FO totales (en nb port)</t>
  </si>
  <si>
    <t>Rocades inter-RGN Cu consommées (en nb port)</t>
  </si>
  <si>
    <t>Rocades inter-RGN Cu totales (en nb port)</t>
  </si>
  <si>
    <t>Rocades inter-RGN FO consommées (en nb port)</t>
  </si>
  <si>
    <t>Rocades inter-RGN FO totales (en nb port)</t>
  </si>
  <si>
    <t>POD consommés</t>
  </si>
  <si>
    <t>NA</t>
  </si>
  <si>
    <t>POD totaux</t>
  </si>
  <si>
    <t>Rocades intersalles FO LC libres (en nb port)</t>
  </si>
  <si>
    <t>Rocades intrasalles Cu libres (en nb port)  côté RGN</t>
  </si>
  <si>
    <t>Rocades intrasalles Cu totales (en nb port) côté RGN</t>
  </si>
  <si>
    <t>Rocades intrasalles FO libres (en nb port) côté RGN</t>
  </si>
  <si>
    <t>Rocades intrasalles FO totales (en nb port) côté RGN</t>
  </si>
  <si>
    <t>Rocades inter-RGN Cu libres (en nb port)</t>
  </si>
  <si>
    <t>Rocades inter-RGN FO libres (en nb port)</t>
  </si>
  <si>
    <t>INTRA</t>
  </si>
  <si>
    <t>RGN</t>
  </si>
  <si>
    <t>INTER</t>
  </si>
  <si>
    <t>Q65</t>
  </si>
  <si>
    <t>R43</t>
  </si>
  <si>
    <t xml:space="preserve">MULTI </t>
  </si>
  <si>
    <t>K40</t>
  </si>
  <si>
    <t>J43</t>
  </si>
  <si>
    <t>M43</t>
  </si>
  <si>
    <t>P43</t>
  </si>
  <si>
    <t>H11</t>
  </si>
  <si>
    <t>Q81</t>
  </si>
  <si>
    <t>R6</t>
  </si>
  <si>
    <t>E84</t>
  </si>
  <si>
    <t>47A</t>
  </si>
  <si>
    <t>46A</t>
  </si>
  <si>
    <t>C09</t>
  </si>
  <si>
    <t>AV / AR</t>
  </si>
  <si>
    <t>Nbre</t>
  </si>
  <si>
    <t>sur</t>
  </si>
  <si>
    <t>type</t>
  </si>
  <si>
    <t>arrivée</t>
  </si>
  <si>
    <t>baie</t>
  </si>
  <si>
    <t>u</t>
  </si>
  <si>
    <t>ocp</t>
  </si>
  <si>
    <t>lib</t>
  </si>
  <si>
    <t>AV</t>
  </si>
  <si>
    <t>x</t>
  </si>
  <si>
    <t>X</t>
  </si>
  <si>
    <t>NET06</t>
  </si>
  <si>
    <t>AR</t>
  </si>
  <si>
    <t>commentaire</t>
  </si>
  <si>
    <t>vide</t>
  </si>
  <si>
    <t>2A1</t>
  </si>
  <si>
    <t>E5</t>
  </si>
  <si>
    <t>OS2</t>
  </si>
  <si>
    <t>2A2</t>
  </si>
  <si>
    <t>inter</t>
  </si>
  <si>
    <t>RJ</t>
  </si>
  <si>
    <t>OM4</t>
  </si>
  <si>
    <t>MMRB</t>
  </si>
  <si>
    <t>2B1</t>
  </si>
  <si>
    <t>MMRA</t>
  </si>
  <si>
    <t>2A3</t>
  </si>
  <si>
    <t>E6</t>
  </si>
  <si>
    <t>2A4</t>
  </si>
  <si>
    <t>A4D</t>
  </si>
  <si>
    <t>Frettage</t>
  </si>
  <si>
    <t>C1</t>
  </si>
  <si>
    <t>intra</t>
  </si>
  <si>
    <t>C2</t>
  </si>
  <si>
    <t>C3</t>
  </si>
  <si>
    <t>C4</t>
  </si>
  <si>
    <t>A Verifier</t>
  </si>
  <si>
    <t>F2</t>
  </si>
  <si>
    <t>B2</t>
  </si>
  <si>
    <t>G8</t>
  </si>
  <si>
    <t>G2</t>
  </si>
  <si>
    <t>F7</t>
  </si>
  <si>
    <t>C8</t>
  </si>
  <si>
    <t>C12</t>
  </si>
  <si>
    <t>C15</t>
  </si>
  <si>
    <t>A14</t>
  </si>
  <si>
    <t>Tiroir 1</t>
  </si>
  <si>
    <t>Tiroir 2</t>
  </si>
  <si>
    <t>Tiroir 3</t>
  </si>
  <si>
    <t>Tiroir 4</t>
  </si>
  <si>
    <t>Tiroir 5</t>
  </si>
  <si>
    <t>??</t>
  </si>
  <si>
    <t>1 à 24</t>
  </si>
  <si>
    <t>25 à 48</t>
  </si>
  <si>
    <t>A2</t>
  </si>
  <si>
    <t>A9</t>
  </si>
  <si>
    <t>B9</t>
  </si>
  <si>
    <t>B14</t>
  </si>
  <si>
    <t>C9</t>
  </si>
  <si>
    <t>C14</t>
  </si>
  <si>
    <t>D3</t>
  </si>
  <si>
    <t>D9</t>
  </si>
  <si>
    <t>F9</t>
  </si>
  <si>
    <t>F14</t>
  </si>
  <si>
    <t>G9</t>
  </si>
  <si>
    <t>G14</t>
  </si>
  <si>
    <t>H2</t>
  </si>
  <si>
    <t>C7</t>
  </si>
  <si>
    <t>H5</t>
  </si>
  <si>
    <t>F1</t>
  </si>
  <si>
    <t>B7</t>
  </si>
  <si>
    <t>G5</t>
  </si>
  <si>
    <t>F6</t>
  </si>
  <si>
    <t>F13</t>
  </si>
  <si>
    <t>G3</t>
  </si>
  <si>
    <t>Téléphone</t>
  </si>
  <si>
    <t xml:space="preserve"> </t>
  </si>
  <si>
    <t>C10, C11,C12,C13</t>
  </si>
  <si>
    <t>RACK 32A</t>
  </si>
  <si>
    <t>Rack 32</t>
  </si>
  <si>
    <t>R16,N16,G16</t>
  </si>
  <si>
    <t>E32-2</t>
  </si>
  <si>
    <t>Rack32</t>
  </si>
  <si>
    <t>E32-1</t>
  </si>
  <si>
    <t>M32_6</t>
  </si>
  <si>
    <t>Rack32A</t>
  </si>
  <si>
    <t>BN</t>
  </si>
  <si>
    <t>v</t>
  </si>
  <si>
    <t>mono</t>
  </si>
  <si>
    <t>P84</t>
  </si>
  <si>
    <t>D84</t>
  </si>
  <si>
    <t>D81</t>
  </si>
  <si>
    <t>T81</t>
  </si>
  <si>
    <t>D76</t>
  </si>
  <si>
    <t>D73</t>
  </si>
  <si>
    <t>T76</t>
  </si>
  <si>
    <t>T73</t>
  </si>
  <si>
    <t>D60</t>
  </si>
  <si>
    <t>T60</t>
  </si>
  <si>
    <t>D65</t>
  </si>
  <si>
    <t>T65</t>
  </si>
  <si>
    <t>D57</t>
  </si>
  <si>
    <t>T57</t>
  </si>
  <si>
    <t>D52</t>
  </si>
  <si>
    <t>T52</t>
  </si>
  <si>
    <t>D47</t>
  </si>
  <si>
    <t>T47</t>
  </si>
  <si>
    <t>T11</t>
  </si>
  <si>
    <t>T06</t>
  </si>
  <si>
    <t>T84</t>
  </si>
  <si>
    <t>BN27</t>
  </si>
  <si>
    <t>BS27</t>
  </si>
  <si>
    <t>BV27</t>
  </si>
  <si>
    <t>CB27</t>
  </si>
  <si>
    <t>CE27</t>
  </si>
  <si>
    <t>CE05</t>
  </si>
  <si>
    <t>CE06</t>
  </si>
  <si>
    <t>i</t>
  </si>
  <si>
    <t>Total port</t>
  </si>
  <si>
    <t>Occupé</t>
  </si>
  <si>
    <t>Dispo</t>
  </si>
  <si>
    <t>Rocades intersalles Cu totales (en nb port)</t>
  </si>
  <si>
    <t>Rocades intersalles Cu consommées (en nb port)</t>
  </si>
  <si>
    <t>% ocp</t>
  </si>
  <si>
    <t>Ocp</t>
  </si>
  <si>
    <t>Rocades intersalles FO LC OS2 consommées (en nb port)</t>
  </si>
  <si>
    <t>Rocades intersalles FO LC OS2 totales (en nb port)</t>
  </si>
  <si>
    <t>Rocades inter-RGN FO 
consommées (en nb port)</t>
  </si>
  <si>
    <t>Rocades inter-RGN FO 
totales (en nb port)</t>
  </si>
  <si>
    <t>Rocades intrasalles FO 
consommées (en nb port)</t>
  </si>
  <si>
    <t>Rocades intrasalles FO 
totales (en nb port)</t>
  </si>
  <si>
    <t>I</t>
  </si>
  <si>
    <t>CE23</t>
  </si>
  <si>
    <t xml:space="preserve">C1 C2 C3 C4 </t>
  </si>
  <si>
    <t>H49</t>
  </si>
  <si>
    <t>3A</t>
  </si>
  <si>
    <t>P81</t>
  </si>
  <si>
    <t xml:space="preserve">FO </t>
  </si>
  <si>
    <t>E49</t>
  </si>
  <si>
    <t>G19</t>
  </si>
  <si>
    <t>F57</t>
  </si>
  <si>
    <t>MMR</t>
  </si>
  <si>
    <t>Liste des salles</t>
  </si>
  <si>
    <t>Liste des sites</t>
  </si>
  <si>
    <t>FR6</t>
  </si>
  <si>
    <t>FR2</t>
  </si>
  <si>
    <t xml:space="preserve">01-102076 SG 100251 </t>
  </si>
  <si>
    <t xml:space="preserve">01-314043 SG 100251 </t>
  </si>
  <si>
    <t xml:space="preserve">01-050900 SG 100250 </t>
  </si>
  <si>
    <t xml:space="preserve">01-050900 SG 100251 </t>
  </si>
  <si>
    <t>Site</t>
  </si>
  <si>
    <t>Site2</t>
  </si>
  <si>
    <t>Coté1</t>
  </si>
  <si>
    <t>Depart</t>
  </si>
  <si>
    <t>Frankfort</t>
  </si>
  <si>
    <t>EXEMPLE</t>
  </si>
  <si>
    <t>COMMENTAIRE</t>
  </si>
  <si>
    <t>0101</t>
  </si>
  <si>
    <t>0102</t>
  </si>
  <si>
    <t>0103</t>
  </si>
  <si>
    <t>0104</t>
  </si>
  <si>
    <t>0105</t>
  </si>
  <si>
    <t>0202</t>
  </si>
  <si>
    <t>0203</t>
  </si>
  <si>
    <t>0204</t>
  </si>
  <si>
    <t>0205</t>
  </si>
  <si>
    <t xml:space="preserve">1030 </t>
  </si>
  <si>
    <t>1031</t>
  </si>
  <si>
    <t>0208</t>
  </si>
  <si>
    <r>
      <t>ID du ticket</t>
    </r>
    <r>
      <rPr>
        <sz val="11"/>
        <color rgb="FF128DBE"/>
        <rFont val="Calibri"/>
        <family val="2"/>
        <scheme val="minor"/>
      </rPr>
      <t>Dernière mise à jour Auteur de la dernière réponse Service Type État Priorité </t>
    </r>
    <r>
      <rPr>
        <sz val="11"/>
        <color rgb="FF128DBE"/>
        <rFont val="Inherit"/>
      </rPr>
      <t>Escorted Access Request/UK-LON3-MDC 10-MDC-S01 [CAGE]/Customer Ref:*escort*EBS SGSP CS0053831</t>
    </r>
    <r>
      <rPr>
        <sz val="11"/>
        <color theme="1"/>
        <rFont val="Calibri"/>
        <family val="2"/>
        <scheme val="minor"/>
      </rPr>
      <t>YUM-731-2364412 April 2021 10:54 AMColt Data Centres Service DeskDemande d'accès ...TâcheFerméProchain Jour ou... </t>
    </r>
    <r>
      <rPr>
        <sz val="11"/>
        <color rgb="FF128DBE"/>
        <rFont val="Inherit"/>
      </rPr>
      <t>Escorted Access Request/UK-LON2-FDC1 - Colo-S01-C09 [CAB]/Customer Ref:*Escorted Visit *P21CH-0023966</t>
    </r>
    <r>
      <rPr>
        <sz val="11"/>
        <color theme="1"/>
        <rFont val="Calibri"/>
        <family val="2"/>
        <scheme val="minor"/>
      </rPr>
      <t>ILQ-135-1340311 April 2021 06:41 AMColt Data Centres Service DeskDemande d'accès ...TâcheFerméProchain Jour ou... </t>
    </r>
    <r>
      <rPr>
        <sz val="11"/>
        <color rgb="FF128DBE"/>
        <rFont val="Inherit"/>
      </rPr>
      <t>Pushing a Button / Switching a Toggle/UK-LON3-MDC 10-S01-H08/Customer Ref:RITM5038805</t>
    </r>
    <r>
      <rPr>
        <sz val="11"/>
        <color theme="1"/>
        <rFont val="Calibri"/>
        <family val="2"/>
        <scheme val="minor"/>
      </rPr>
      <t>WMB-780-8436609 April 2021 06:32 PMColt Data Centres Service DeskRedémarrage phys...TâcheFermé4 heures </t>
    </r>
    <r>
      <rPr>
        <sz val="11"/>
        <color rgb="FF128DBE"/>
        <rFont val="Inherit"/>
      </rPr>
      <t>Pushing a Button / Switching a Toggle/UK-LON3-MDC 10-S01-H07/Customer Ref:*Reboot*RITM5038805</t>
    </r>
    <r>
      <rPr>
        <sz val="11"/>
        <color theme="1"/>
        <rFont val="Calibri"/>
        <family val="2"/>
        <scheme val="minor"/>
      </rPr>
      <t>TZH-389-2518109 April 2021 01:25 PMterry.arnold-ext@socgen.comRedémarrage phys...TâcheService Délivré4 heures </t>
    </r>
    <r>
      <rPr>
        <sz val="11"/>
        <color rgb="FF128DBE"/>
        <rFont val="Inherit"/>
      </rPr>
      <t>Escorted Access Request/UK-LON3-MDC 10-MDC-S01 [CAGE]/Customer Ref:*escort*RE: Vodafone IX Network redundant kit collection SGE2 - 08/04/2021</t>
    </r>
    <r>
      <rPr>
        <sz val="11"/>
        <color theme="1"/>
        <rFont val="Calibri"/>
        <family val="2"/>
        <scheme val="minor"/>
      </rPr>
      <t>GQQ-292-5658408 April 2021 02:49 PMterry.arnold-ext@socgen.comDemande d'accès ...TâcheFerméProchain Jour ou... </t>
    </r>
    <r>
      <rPr>
        <sz val="11"/>
        <color rgb="FF128DBE"/>
        <rFont val="Inherit"/>
      </rPr>
      <t>Escorted Access Request/UK-LON3-MDC 10-MDC-S01 [CAGE]/Customer Ref:*Escort*Imtech Inviron integrity testing</t>
    </r>
    <r>
      <rPr>
        <sz val="11"/>
        <color theme="1"/>
        <rFont val="Calibri"/>
        <family val="2"/>
        <scheme val="minor"/>
      </rPr>
      <t>PBB-394-3611907 April 2021 09:12 AMterry.arnold-ext@socgen.comDemande d'accès ...TâcheFerméProchain Jour ou... </t>
    </r>
    <r>
      <rPr>
        <sz val="11"/>
        <color rgb="FF128DBE"/>
        <rFont val="Inherit"/>
      </rPr>
      <t>Escorted Access Request/UK-LON3-MDC 10-MDC-S01 [CAGE]/Customer Ref:*Escort*Imtech Inviron alarm servicing</t>
    </r>
    <r>
      <rPr>
        <sz val="11"/>
        <color theme="1"/>
        <rFont val="Calibri"/>
        <family val="2"/>
        <scheme val="minor"/>
      </rPr>
      <t>ISD-531-6398106 April 2021 09:13 AMterry.arnold-ext@socgen.comDemande d'accès ...TâcheFerméProchain Jour ou... </t>
    </r>
    <r>
      <rPr>
        <sz val="11"/>
        <color rgb="FF128DBE"/>
        <rFont val="Inherit"/>
      </rPr>
      <t>Project Based Remote Hands / Audit Support/UK-LON2-FDC1 - Colo-S01-C02/Customer Ref:*Generic Request*CTASK00716483</t>
    </r>
    <r>
      <rPr>
        <sz val="11"/>
        <color theme="1"/>
        <rFont val="Calibri"/>
        <family val="2"/>
        <scheme val="minor"/>
      </rPr>
      <t>GYZ-535-5659501 April 2021 04:44 PMterry.arnold-ext@socgen.comRequête génériqu...TâcheFerméProchain Jour ou... </t>
    </r>
    <r>
      <rPr>
        <sz val="11"/>
        <color rgb="FF128DBE"/>
        <rFont val="Inherit"/>
      </rPr>
      <t>Project Based Remote Hands / Audit Support/UK-LON2-FDC1 - Colo-S01-B14/Customer Ref:*maintenance*APC</t>
    </r>
    <r>
      <rPr>
        <sz val="11"/>
        <color theme="1"/>
        <rFont val="Calibri"/>
        <family val="2"/>
        <scheme val="minor"/>
      </rPr>
      <t>VQX-521-3347831 March 2021 06:48 AMColt Data Centres Service DeskRequête génériqu...TâcheFerméProchain Jour ou... </t>
    </r>
    <r>
      <rPr>
        <sz val="11"/>
        <color rgb="FF128DBE"/>
        <rFont val="Inherit"/>
      </rPr>
      <t>Escorted Access Request/UK-LON2-FDC1 - Colo-S01-B13 [CAB]</t>
    </r>
    <r>
      <rPr>
        <sz val="11"/>
        <color theme="1"/>
        <rFont val="Calibri"/>
        <family val="2"/>
        <scheme val="minor"/>
      </rPr>
      <t>SZU-714-1837130 March 2021 06:17 PMterry.arnold-ext@socgen.comDemande d'accès ...TâcheFerméProchain Jour ou... </t>
    </r>
    <r>
      <rPr>
        <sz val="11"/>
        <color rgb="FF128DBE"/>
        <rFont val="Inherit"/>
      </rPr>
      <t>Pushing a Button / Switching a Toggle/UK-LON2-FDC1 - Colo-S01-C05/Customer Ref:*Pushing a Button / Switching a Toggle*INC6677482</t>
    </r>
    <r>
      <rPr>
        <sz val="11"/>
        <color theme="1"/>
        <rFont val="Calibri"/>
        <family val="2"/>
        <scheme val="minor"/>
      </rPr>
      <t>FUA-336-6616129 March 2021 01:49 PMColt Data Centres Service DeskRedémarrage phys...TâcheFermé4 heures </t>
    </r>
    <r>
      <rPr>
        <sz val="11"/>
        <color rgb="FF128DBE"/>
        <rFont val="Inherit"/>
      </rPr>
      <t>Escorted Access Request/UK-LON2-FDC1 - Colo-FDC1 - Colo - S01 [CAGE]/Customer Ref:*escort*Vindex Cams</t>
    </r>
    <r>
      <rPr>
        <sz val="11"/>
        <color theme="1"/>
        <rFont val="Calibri"/>
        <family val="2"/>
        <scheme val="minor"/>
      </rPr>
      <t>VLM-499-9878727 March 2021 03:05 AMColt Data Centres Service DeskDemande d'accès ...TâcheFerméProchain Jour ou... </t>
    </r>
    <r>
      <rPr>
        <sz val="11"/>
        <color rgb="FF128DBE"/>
        <rFont val="Inherit"/>
      </rPr>
      <t>Project Based Remote Hands / Audit Support/UK-LON3-MDC 10-S01-I05/Customer Ref:RITM4999605</t>
    </r>
    <r>
      <rPr>
        <sz val="11"/>
        <color theme="1"/>
        <rFont val="Calibri"/>
        <family val="2"/>
        <scheme val="minor"/>
      </rPr>
      <t>VVX-701-7824023 March 2021 09:23 AMColt Data Centres Service DeskRequête génériqu...TâcheFerméProchain Jour ou... </t>
    </r>
    <r>
      <rPr>
        <sz val="11"/>
        <color rgb="FF128DBE"/>
        <rFont val="Inherit"/>
      </rPr>
      <t>Unescorted Access Request/UK-LON3--DE-BOX 12B [CAB]/Customer Ref:*terry arnold* redundant kit collection SGE2</t>
    </r>
    <r>
      <rPr>
        <sz val="11"/>
        <color theme="1"/>
        <rFont val="Calibri"/>
        <family val="2"/>
        <scheme val="minor"/>
      </rPr>
      <t>WPA-417-3510722 March 2021 04:17 PMterry.arnold-ext@socgen.comRequète d'accès ...TâcheFerméProchain Jour ou... </t>
    </r>
    <r>
      <rPr>
        <sz val="11"/>
        <color rgb="FF128DBE"/>
        <rFont val="Inherit"/>
      </rPr>
      <t>Project Based Remote Hands / Audit Support/UK-LON3-MDC 10-S01-G09/Customer Ref:*De-install*Workflow 963769</t>
    </r>
    <r>
      <rPr>
        <sz val="11"/>
        <color theme="1"/>
        <rFont val="Calibri"/>
        <family val="2"/>
        <scheme val="minor"/>
      </rPr>
      <t>XEI-653-7498520 March 2021 07:05 PMColt Data Centres Service DeskRequête génériqu...TâcheFerméProchain Jour ou... </t>
    </r>
  </si>
  <si>
    <t>201</t>
  </si>
  <si>
    <t>203</t>
  </si>
  <si>
    <t>baie 201 U46 DE 1 a 6 vers  baie 203 U 41  de 1 a 6 / érreur étiquettes</t>
  </si>
  <si>
    <t>103</t>
  </si>
  <si>
    <t xml:space="preserve">Baie 201 U46 DE 13 a 18 vers  baie 103 U 39  de 1 a 6 </t>
  </si>
  <si>
    <t>BAIE 201 U45 SLOT 1 VERS BAIE 203 U37 SLOT 1</t>
  </si>
  <si>
    <t>BAIE 201 U45 SLOT 3  VERS  BAIE 103 U35 SLOT 1</t>
  </si>
  <si>
    <t>202</t>
  </si>
  <si>
    <t>BAIE 202 U46 DE 1 a 6 vers BAIE 203 U41 DE 7 a 12 / érreur étiquette</t>
  </si>
  <si>
    <t xml:space="preserve">BAIE 202 U46 DE 13 a 18  vers BAIE 203 U39 DE 7 a 12 </t>
  </si>
  <si>
    <t>BAIE 202 U45 SLOT 1 VERS baie 203 U37 SLOT 2</t>
  </si>
  <si>
    <t>BAIE 202 U45 SLOT 3 VERS BAIE 103 U35 SLOT 2</t>
  </si>
  <si>
    <t>102076/203/HE44/01-48&gt;&gt;&gt;102100/134/HE33/48-96</t>
  </si>
  <si>
    <t>204</t>
  </si>
  <si>
    <t>BAIE 204 U46 DE 1 a 6  VERS BAIE 203 U40 de 1 a 6 erreur d'etiquettes</t>
  </si>
  <si>
    <t xml:space="preserve">BAIE 204 U46 DE 13 a 18  VERS BAIE 103 U39 de 13 a 18 </t>
  </si>
  <si>
    <t>BAIE 204 U45 SLOT 1 VERS BAIE 203 U36 SLOT 1</t>
  </si>
  <si>
    <t>BAIE 204 U45 SLOT 3 VERS BAIE 103 U35 SLOT 3</t>
  </si>
  <si>
    <t>205</t>
  </si>
  <si>
    <t>BAIE 205 U46 DE 1a 6 vers  baie 203 U40 de 7 a  12</t>
  </si>
  <si>
    <t>BAIE 205 U46 DE 13 a 18  vers  baie 103 U40 de 19 a 24</t>
  </si>
  <si>
    <t>BAIE 205 U45 SLOT 1 VES BAIE 203 U36 SLOT 2</t>
  </si>
  <si>
    <t>BAIE 205 U45 SLOT 3 VES BAIE 103 U35 SLOT 4</t>
  </si>
  <si>
    <t>206</t>
  </si>
  <si>
    <t>BAIE 206 U46 DE 1 a 6 VERS BAIE 203 U40 DE 13 a 18</t>
  </si>
  <si>
    <t>BAIE 206 U46 DE 13 a 18 VERS BAIE 103 U38 DE 1 a 6</t>
  </si>
  <si>
    <t>BAIE 206 U45 SLOT 1 VERS BAIE 203 U36 SLOT 3</t>
  </si>
  <si>
    <t>BAIE 206 U45 SLOT 3 VERS 103 U34 SLOT 1</t>
  </si>
  <si>
    <t>207</t>
  </si>
  <si>
    <t xml:space="preserve">BAIE 207 U46 DE 1 a 6 vers baie 203 U40 DE 19 a 24 </t>
  </si>
  <si>
    <t xml:space="preserve">BAIE 207 U46 DE 13 a 18  vers baie 103 U38  DE 7 a 12 </t>
  </si>
  <si>
    <t>BAIE 207 U45 SLOT 1 VERS BAIE 203 U36 SLOT 4</t>
  </si>
  <si>
    <t>BAIE 207 U45 SLOT 3 VERS BAIE 103 U34 SLOT 2</t>
  </si>
  <si>
    <t>208</t>
  </si>
  <si>
    <t>BAIE 208 U46 DE 1a  6 vers baie 103 U33  DE 13 a 18</t>
  </si>
  <si>
    <t>BAIE 208 U45 SLOT 4 VERS BAIE 203 U32 SLOT 3</t>
  </si>
  <si>
    <t>BAIE 208 U45 SLOT 2 VERS BAIE 103 U32 SLOT 3</t>
  </si>
  <si>
    <t>209</t>
  </si>
  <si>
    <t xml:space="preserve">BAIE 208 U46 DE 13 a 18 vers baie 203 U33DE 13 a 18 </t>
  </si>
  <si>
    <t>BAIE 209 U46 DE 13 a 18 vers baie 203 U33 DE 19 a 24</t>
  </si>
  <si>
    <t>BAIE 209 U46 DE 1a  6 vers baie 103 U33  DE 19 a 24</t>
  </si>
  <si>
    <t>BAIE 208 U45 SLOT 4 VERS BAIE 203 U32 SLOT 4</t>
  </si>
  <si>
    <t>BAIE 208 U45 SLOT 2 VERS BAIE 103 U32 SLOT 4</t>
  </si>
  <si>
    <t>101</t>
  </si>
  <si>
    <t>BAIE 101 U46 DE 13 a 18 vers BAIE 203 U39 DE 1 a 6</t>
  </si>
  <si>
    <t>BAIE 101 U46 DE 1 a 6 vers BAIE 103 U41 DE 1 a 6</t>
  </si>
  <si>
    <t>BAIE 101 U45 SLOT 3 VERS BAIE 203 U35 SLOT 1</t>
  </si>
  <si>
    <t>BAIE 101 U45 SLOT 1 VERS BAIE 103 U37 SLOT 1</t>
  </si>
  <si>
    <t>102</t>
  </si>
  <si>
    <t>BAIE 102 U46 DE 13 a 18 vers BAIE 203 U39 DE 7 a 12</t>
  </si>
  <si>
    <t>BAIE 102 U46 DE 1 a 6 vers BAIE 103 U41 DE 7 a 12</t>
  </si>
  <si>
    <t>BAIE 102 U45 SLOT 3 VERS BAIE 203 U35 SLOT 2</t>
  </si>
  <si>
    <t>BAIE 102 U45 SLOT 1 VERS BAIE 103 U37 SLOT 2</t>
  </si>
  <si>
    <t>102076/103/HE44/01-48 &gt;&gt;&gt;&gt;&gt;102100/134/HE33/01-48</t>
  </si>
  <si>
    <t>104</t>
  </si>
  <si>
    <t>BAIE 104 U46 DE 13 a 18 vers BAIE 203 U39 DE 13 a 18</t>
  </si>
  <si>
    <t>BAIE 104 U45 SLOT3 VERS BAIE 203 U35 SLOT3</t>
  </si>
  <si>
    <t>BAIE 104 U45SLOT1 VERS BAIE 103 U36 SLOT1</t>
  </si>
  <si>
    <t>105</t>
  </si>
  <si>
    <t>BAIE 105 U46 DE 13 a  18 vers BAIE 203 U39 DE 19 a 24</t>
  </si>
  <si>
    <t>BAIE 105 U46 DE 1 a  6 vers BAIE 103 U40 DE 7 a 12</t>
  </si>
  <si>
    <t>BAIE 105 U45 SLOT 3 VERS BAIE 203 U35 SLOT 4</t>
  </si>
  <si>
    <t>BAIE 105 U45 SLOT 1 VERS BAIE 103 U36 SLOT 2</t>
  </si>
  <si>
    <t>106</t>
  </si>
  <si>
    <t>BAIE 106 U46 DE 13 a 18 VERS BAIE 203 U38 DE 1 a 6</t>
  </si>
  <si>
    <t>BAIE 106 U46 DE 1 a  6 vers BAIE 103 U40 DE 13 a 18</t>
  </si>
  <si>
    <t>BAIE 106 U45 SLOT 3 VERS BAIE 203 U34 SLOT 1</t>
  </si>
  <si>
    <t>BAIE 106 U45 SLOT 1 VERS BAIE 103 U36 SLOT 3</t>
  </si>
  <si>
    <t>107</t>
  </si>
  <si>
    <t>BAIE 107 U46 DE 13 a 18 VERS BAIE 203 U38 DE 7 a 12</t>
  </si>
  <si>
    <t>BAIE 107 U46 DE 1 a 6 VERS BAIE 103 U40  DE 19 a 24</t>
  </si>
  <si>
    <t>BAIE 107 U45 SLOT 3 VERS BAIE 203 U34 SLOT 2</t>
  </si>
  <si>
    <t>BAIE 107 U45 SLOT 1 VERS BAIE 103 U36 SLOT 4</t>
  </si>
  <si>
    <t>108</t>
  </si>
  <si>
    <t>BAIE 108 U46 DE 13 a 18 VERS BAIE 203 U33 DE 1 a 6</t>
  </si>
  <si>
    <t>BAIE 108 U46 DE 1 a 6 VERS BAIE 103 U33 DE 1 a 6</t>
  </si>
  <si>
    <t>BAIE 108 U45 SLOT 3 VERS BAIE 203 U32 SLOT 1</t>
  </si>
  <si>
    <t>BAIE 108 U45 SLOT 1 VERS BAIE 103 U32 SLOT 1</t>
  </si>
  <si>
    <t>109</t>
  </si>
  <si>
    <t>BAIE 109 U46 DE 13 a 18 VERS BAIE 203 U33 DE  7 a 12</t>
  </si>
  <si>
    <t>BAIE 109 U46 DE 1 a 6 VERS BAIE 103 U33 DE 7 a 12</t>
  </si>
  <si>
    <t>BAIE 109 U45 SLOT 3 VERS BAIE 203 U32 SLOT 2</t>
  </si>
  <si>
    <t>BAIE 109 U45 SLOT 1 VERS BAIE 103 U32 SLOT 2</t>
  </si>
  <si>
    <t>102076/108/HE46/01-24 &gt;&gt;&gt;&gt;&gt;MDF1/102/HE40/217-240</t>
  </si>
  <si>
    <t>BAIE 104 U46 DE 1 a 6 vers BAIE 103 U40 DE 1 a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</si>
</sst>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1"/>
      <color theme="1"/>
      <name val="Calibri"/>
      <family val="2"/>
      <scheme val="minor"/>
    </font>
    <font>
      <b/>
      <sz val="13"/>
      <color theme="3"/>
      <name val="Calibri"/>
      <family val="2"/>
      <scheme val="minor"/>
    </font>
    <font>
      <sz val="18"/>
      <color theme="3"/>
      <name val="Calibri Light"/>
      <family val="2"/>
      <scheme val="major"/>
    </font>
    <font>
      <b/>
      <sz val="11"/>
      <color rgb="FF3F3F3F"/>
      <name val="Calibri"/>
      <family val="2"/>
      <scheme val="minor"/>
    </font>
    <font>
      <b/>
      <sz val="11"/>
      <color rgb="FFFA7D00"/>
      <name val="Calibri"/>
      <family val="2"/>
      <scheme val="minor"/>
    </font>
    <font>
      <b/>
      <sz val="11"/>
      <color theme="1"/>
      <name val="Calibri"/>
      <family val="2"/>
      <scheme val="minor"/>
    </font>
    <font>
      <b/>
      <sz val="10"/>
      <color rgb="FF000000"/>
      <name val="Arial"/>
      <family val="2"/>
    </font>
    <font>
      <b/>
      <sz val="8"/>
      <color rgb="FF3F3F3F"/>
      <name val="Calibri"/>
      <family val="2"/>
      <scheme val="minor"/>
    </font>
    <font>
      <sz val="28"/>
      <color theme="3"/>
      <name val="Calibri Light"/>
      <family val="2"/>
      <scheme val="major"/>
    </font>
    <font>
      <sz val="11"/>
      <color theme="0"/>
      <name val="Calibri"/>
      <family val="2"/>
      <scheme val="minor"/>
    </font>
    <font>
      <sz val="8"/>
      <color theme="1"/>
      <name val="Calibri"/>
      <family val="2"/>
      <scheme val="minor"/>
    </font>
    <font>
      <b/>
      <sz val="8"/>
      <color theme="1"/>
      <name val="Calibri"/>
      <family val="2"/>
      <scheme val="minor"/>
    </font>
    <font>
      <b/>
      <sz val="11"/>
      <color theme="0"/>
      <name val="Calibri"/>
      <family val="2"/>
      <scheme val="minor"/>
    </font>
    <font>
      <b/>
      <sz val="10"/>
      <color theme="0"/>
      <name val="Calibri"/>
      <family val="2"/>
      <scheme val="minor"/>
    </font>
    <font>
      <sz val="8"/>
      <name val="Calibri"/>
      <family val="2"/>
      <scheme val="minor"/>
    </font>
    <font>
      <b/>
      <sz val="8"/>
      <color theme="0"/>
      <name val="Calibri"/>
      <family val="2"/>
      <scheme val="minor"/>
    </font>
    <font>
      <sz val="10"/>
      <name val="Arial"/>
      <family val="2"/>
    </font>
    <font>
      <sz val="10"/>
      <color theme="1"/>
      <name val="Arial"/>
      <family val="2"/>
    </font>
    <font>
      <sz val="9"/>
      <color indexed="81"/>
      <name val="Tahoma"/>
      <family val="2"/>
    </font>
    <font>
      <b/>
      <sz val="9"/>
      <color indexed="81"/>
      <name val="Tahoma"/>
      <family val="2"/>
    </font>
    <font>
      <sz val="11"/>
      <color theme="1"/>
      <name val="Arial"/>
      <family val="2"/>
    </font>
    <font>
      <sz val="11"/>
      <color rgb="FF128DBE"/>
      <name val="Calibri"/>
      <family val="2"/>
      <scheme val="minor"/>
    </font>
    <font>
      <sz val="11"/>
      <color rgb="FF128DBE"/>
      <name val="Inherit"/>
    </font>
  </fonts>
  <fills count="19">
    <fill>
      <patternFill patternType="none"/>
    </fill>
    <fill>
      <patternFill patternType="gray125"/>
    </fill>
    <fill>
      <patternFill patternType="solid">
        <fgColor rgb="FFF2F2F2"/>
      </patternFill>
    </fill>
    <fill>
      <patternFill patternType="solid">
        <fgColor theme="0" tint="-0.249977111117893"/>
        <bgColor indexed="64"/>
      </patternFill>
    </fill>
    <fill>
      <patternFill patternType="solid">
        <fgColor theme="0"/>
        <bgColor indexed="64"/>
      </patternFill>
    </fill>
    <fill>
      <patternFill patternType="solid">
        <fgColor theme="9" tint="0.79998168889431442"/>
        <bgColor indexed="64"/>
      </patternFill>
    </fill>
    <fill>
      <patternFill patternType="solid">
        <fgColor rgb="FFFFC000"/>
        <bgColor indexed="64"/>
      </patternFill>
    </fill>
    <fill>
      <patternFill patternType="solid">
        <fgColor theme="0" tint="-0.14999847407452621"/>
        <bgColor indexed="64"/>
      </patternFill>
    </fill>
    <fill>
      <patternFill patternType="solid">
        <fgColor rgb="FFFF99FF"/>
        <bgColor indexed="64"/>
      </patternFill>
    </fill>
    <fill>
      <patternFill patternType="solid">
        <fgColor rgb="FF00B0F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66FFFF"/>
        <bgColor indexed="64"/>
      </patternFill>
    </fill>
    <fill>
      <patternFill patternType="solid">
        <fgColor theme="9" tint="-0.249977111117893"/>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9"/>
        <bgColor theme="9"/>
      </patternFill>
    </fill>
    <fill>
      <patternFill patternType="solid">
        <fgColor theme="9" tint="0.59999389629810485"/>
        <bgColor theme="9" tint="0.59999389629810485"/>
      </patternFill>
    </fill>
    <fill>
      <patternFill patternType="solid">
        <fgColor theme="9" tint="0.79998168889431442"/>
        <bgColor theme="9" tint="0.79998168889431442"/>
      </patternFill>
    </fill>
  </fills>
  <borders count="62">
    <border>
      <left/>
      <right/>
      <top/>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style="thin">
        <color indexed="64"/>
      </right>
      <top style="medium">
        <color indexed="64"/>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indexed="64"/>
      </right>
      <top/>
      <bottom style="medium">
        <color indexed="64"/>
      </bottom>
      <diagonal/>
    </border>
  </borders>
  <cellStyleXfs count="8">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0" applyNumberFormat="0" applyFill="0" applyBorder="0" applyAlignment="0" applyProtection="0"/>
    <xf numFmtId="0" fontId="4" fillId="2" borderId="3" applyNumberFormat="0" applyAlignment="0" applyProtection="0"/>
    <xf numFmtId="0" fontId="5" fillId="2" borderId="2" applyNumberFormat="0" applyAlignment="0" applyProtection="0"/>
    <xf numFmtId="0" fontId="17" fillId="0" borderId="0"/>
    <xf numFmtId="0" fontId="17" fillId="0" borderId="0"/>
  </cellStyleXfs>
  <cellXfs count="362">
    <xf numFmtId="0" fontId="0" fillId="0" borderId="0" xfId="0"/>
    <xf numFmtId="0" fontId="0" fillId="0" borderId="0" xfId="0" applyAlignment="1">
      <alignment vertical="center" wrapText="1"/>
    </xf>
    <xf numFmtId="0" fontId="0" fillId="0" borderId="0" xfId="0" applyAlignment="1">
      <alignment horizontal="center"/>
    </xf>
    <xf numFmtId="0" fontId="2" fillId="0" borderId="1" xfId="2"/>
    <xf numFmtId="0" fontId="2" fillId="0" borderId="1" xfId="2" applyAlignment="1">
      <alignment horizontal="center"/>
    </xf>
    <xf numFmtId="0" fontId="2" fillId="0" borderId="1" xfId="2"/>
    <xf numFmtId="9" fontId="0" fillId="0" borderId="0" xfId="0" applyNumberFormat="1"/>
    <xf numFmtId="0" fontId="0" fillId="0" borderId="0" xfId="0"/>
    <xf numFmtId="0" fontId="7" fillId="0" borderId="5" xfId="0" applyFont="1" applyBorder="1" applyAlignment="1">
      <alignment horizontal="left" vertical="center" readingOrder="1"/>
    </xf>
    <xf numFmtId="0" fontId="7" fillId="0" borderId="7" xfId="0" applyFont="1" applyBorder="1" applyAlignment="1">
      <alignment horizontal="left" vertical="center" readingOrder="1"/>
    </xf>
    <xf numFmtId="0" fontId="0" fillId="0" borderId="0" xfId="0"/>
    <xf numFmtId="0" fontId="7" fillId="0" borderId="5" xfId="0" applyFont="1" applyBorder="1" applyAlignment="1">
      <alignment horizontal="left" vertical="center" readingOrder="1"/>
    </xf>
    <xf numFmtId="0" fontId="7" fillId="0" borderId="10" xfId="0" applyFont="1" applyBorder="1" applyAlignment="1">
      <alignment horizontal="left" vertical="center" readingOrder="1"/>
    </xf>
    <xf numFmtId="0" fontId="0" fillId="3" borderId="11" xfId="0" applyFill="1" applyBorder="1" applyAlignment="1">
      <alignment horizontal="left" vertical="center" readingOrder="1"/>
    </xf>
    <xf numFmtId="0" fontId="0" fillId="3" borderId="12" xfId="0" applyFill="1" applyBorder="1" applyAlignment="1">
      <alignment horizontal="left" vertical="center" readingOrder="1"/>
    </xf>
    <xf numFmtId="0" fontId="0" fillId="3" borderId="13" xfId="0" applyFill="1" applyBorder="1" applyAlignment="1">
      <alignment horizontal="left" vertical="center" readingOrder="1"/>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8" fillId="2" borderId="3" xfId="4" applyFont="1" applyAlignment="1">
      <alignment horizontal="left" vertical="center" wrapText="1" readingOrder="1"/>
    </xf>
    <xf numFmtId="0" fontId="0" fillId="0" borderId="4" xfId="0" applyBorder="1"/>
    <xf numFmtId="0" fontId="0" fillId="0" borderId="8" xfId="0" applyBorder="1"/>
    <xf numFmtId="0" fontId="0" fillId="0" borderId="9" xfId="0" applyBorder="1"/>
    <xf numFmtId="0" fontId="0" fillId="0" borderId="18" xfId="0" applyBorder="1"/>
    <xf numFmtId="0" fontId="0" fillId="0" borderId="17" xfId="0" applyBorder="1"/>
    <xf numFmtId="0" fontId="0" fillId="0" borderId="19" xfId="0" applyBorder="1"/>
    <xf numFmtId="0" fontId="7" fillId="0" borderId="20" xfId="0" applyFont="1" applyBorder="1" applyAlignment="1">
      <alignment horizontal="left" vertical="center" readingOrder="1"/>
    </xf>
    <xf numFmtId="0" fontId="0" fillId="0" borderId="21" xfId="0" applyBorder="1"/>
    <xf numFmtId="0" fontId="0" fillId="0" borderId="22" xfId="0" applyBorder="1"/>
    <xf numFmtId="0" fontId="0" fillId="0" borderId="23" xfId="0" applyBorder="1"/>
    <xf numFmtId="0" fontId="0" fillId="3" borderId="24" xfId="0" applyFill="1" applyBorder="1" applyAlignment="1">
      <alignment horizontal="left" vertical="center" readingOrder="1"/>
    </xf>
    <xf numFmtId="0" fontId="0" fillId="3" borderId="6" xfId="0" applyFill="1" applyBorder="1" applyAlignment="1">
      <alignment horizontal="left" vertical="center" readingOrder="1"/>
    </xf>
    <xf numFmtId="0" fontId="0" fillId="3" borderId="25" xfId="0" applyFill="1" applyBorder="1" applyAlignment="1">
      <alignment horizontal="left" vertical="center" readingOrder="1"/>
    </xf>
    <xf numFmtId="0" fontId="0" fillId="4" borderId="0" xfId="0" applyFill="1"/>
    <xf numFmtId="0" fontId="0" fillId="4" borderId="0" xfId="0" applyFill="1" applyAlignment="1">
      <alignment vertical="center" wrapText="1"/>
    </xf>
    <xf numFmtId="0" fontId="7" fillId="0" borderId="9" xfId="0" applyFont="1" applyFill="1" applyBorder="1" applyAlignment="1">
      <alignment horizontal="center" vertical="center"/>
    </xf>
    <xf numFmtId="0" fontId="0" fillId="0" borderId="0" xfId="0" applyNumberFormat="1"/>
    <xf numFmtId="9" fontId="0" fillId="0" borderId="0" xfId="1" applyNumberFormat="1" applyFont="1" applyProtection="1"/>
    <xf numFmtId="0" fontId="0" fillId="4" borderId="0" xfId="0" applyFill="1" applyBorder="1" applyAlignment="1">
      <alignment horizontal="center" vertical="center"/>
    </xf>
    <xf numFmtId="0" fontId="11" fillId="4" borderId="14" xfId="0" applyFont="1" applyFill="1" applyBorder="1" applyAlignment="1">
      <alignment horizontal="center" vertical="center"/>
    </xf>
    <xf numFmtId="0" fontId="11" fillId="7" borderId="26" xfId="0" applyFont="1" applyFill="1" applyBorder="1" applyAlignment="1">
      <alignment horizontal="center" vertical="center"/>
    </xf>
    <xf numFmtId="0" fontId="11" fillId="7" borderId="27" xfId="0" applyFont="1" applyFill="1" applyBorder="1" applyAlignment="1">
      <alignment horizontal="center" vertical="center"/>
    </xf>
    <xf numFmtId="0" fontId="11" fillId="4" borderId="27" xfId="0" applyFont="1" applyFill="1" applyBorder="1" applyAlignment="1">
      <alignment horizontal="center" vertical="center"/>
    </xf>
    <xf numFmtId="0" fontId="11" fillId="7" borderId="28" xfId="0" applyFont="1" applyFill="1" applyBorder="1" applyAlignment="1">
      <alignment horizontal="center" vertical="center"/>
    </xf>
    <xf numFmtId="0" fontId="11" fillId="4" borderId="11" xfId="0" applyFont="1" applyFill="1" applyBorder="1" applyAlignment="1">
      <alignment horizontal="center" vertical="center"/>
    </xf>
    <xf numFmtId="0" fontId="11" fillId="4" borderId="12" xfId="0" applyFont="1" applyFill="1" applyBorder="1" applyAlignment="1">
      <alignment horizontal="center" vertical="center"/>
    </xf>
    <xf numFmtId="0" fontId="11" fillId="8" borderId="12" xfId="0" applyFont="1" applyFill="1" applyBorder="1" applyAlignment="1">
      <alignment horizontal="center" vertical="center"/>
    </xf>
    <xf numFmtId="0" fontId="11" fillId="4" borderId="29" xfId="0" applyFont="1" applyFill="1" applyBorder="1" applyAlignment="1">
      <alignment horizontal="center" vertical="center"/>
    </xf>
    <xf numFmtId="0" fontId="11" fillId="7" borderId="29" xfId="0" applyFont="1" applyFill="1" applyBorder="1" applyAlignment="1">
      <alignment horizontal="center" vertical="center"/>
    </xf>
    <xf numFmtId="0" fontId="11" fillId="0" borderId="0" xfId="0" applyFont="1"/>
    <xf numFmtId="0" fontId="11" fillId="7" borderId="0" xfId="0" applyFont="1" applyFill="1" applyBorder="1" applyAlignment="1">
      <alignment horizontal="center" vertical="center"/>
    </xf>
    <xf numFmtId="0" fontId="11" fillId="4" borderId="0" xfId="0" applyFont="1" applyFill="1" applyBorder="1" applyAlignment="1">
      <alignment horizontal="center" vertical="center"/>
    </xf>
    <xf numFmtId="0" fontId="11" fillId="7" borderId="32" xfId="0" applyFont="1" applyFill="1" applyBorder="1" applyAlignment="1">
      <alignment horizontal="center" vertical="center"/>
    </xf>
    <xf numFmtId="0" fontId="11" fillId="9" borderId="0" xfId="0" applyFont="1" applyFill="1" applyBorder="1" applyAlignment="1">
      <alignment horizontal="center" vertical="center"/>
    </xf>
    <xf numFmtId="0" fontId="11" fillId="4" borderId="4" xfId="0" applyFont="1" applyFill="1" applyBorder="1" applyAlignment="1">
      <alignment horizontal="center" vertical="center"/>
    </xf>
    <xf numFmtId="0" fontId="11" fillId="8" borderId="4" xfId="0" applyFont="1" applyFill="1" applyBorder="1" applyAlignment="1">
      <alignment horizontal="center" vertical="center"/>
    </xf>
    <xf numFmtId="0" fontId="11" fillId="4" borderId="8" xfId="0" applyFont="1" applyFill="1" applyBorder="1" applyAlignment="1">
      <alignment horizontal="center" vertical="center"/>
    </xf>
    <xf numFmtId="0" fontId="11" fillId="7" borderId="35" xfId="0" applyFont="1" applyFill="1" applyBorder="1" applyAlignment="1">
      <alignment horizontal="center" vertical="center"/>
    </xf>
    <xf numFmtId="0" fontId="11" fillId="4" borderId="35" xfId="0" applyFont="1" applyFill="1" applyBorder="1" applyAlignment="1">
      <alignment horizontal="center" vertical="center"/>
    </xf>
    <xf numFmtId="0" fontId="11" fillId="4" borderId="36" xfId="0" applyFont="1" applyFill="1" applyBorder="1" applyAlignment="1">
      <alignment horizontal="center" vertical="center"/>
    </xf>
    <xf numFmtId="0" fontId="11" fillId="4" borderId="37" xfId="0" applyFont="1" applyFill="1" applyBorder="1" applyAlignment="1">
      <alignment horizontal="center" vertical="center"/>
    </xf>
    <xf numFmtId="0" fontId="11" fillId="8" borderId="37" xfId="0" applyFont="1" applyFill="1" applyBorder="1" applyAlignment="1">
      <alignment horizontal="center" vertical="center"/>
    </xf>
    <xf numFmtId="0" fontId="11" fillId="8" borderId="15" xfId="0" applyFont="1" applyFill="1" applyBorder="1" applyAlignment="1">
      <alignment horizontal="center" vertical="center"/>
    </xf>
    <xf numFmtId="0" fontId="11" fillId="9" borderId="4" xfId="0" applyFont="1" applyFill="1" applyBorder="1" applyAlignment="1">
      <alignment horizontal="center" vertical="center"/>
    </xf>
    <xf numFmtId="0" fontId="11" fillId="9" borderId="0" xfId="0" applyFont="1" applyFill="1"/>
    <xf numFmtId="0" fontId="11" fillId="9" borderId="0" xfId="0" applyFont="1" applyFill="1" applyAlignment="1">
      <alignment horizontal="center" vertical="center"/>
    </xf>
    <xf numFmtId="0" fontId="11" fillId="4"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center" vertical="center"/>
    </xf>
    <xf numFmtId="0" fontId="11" fillId="4" borderId="0" xfId="0" applyFont="1" applyFill="1"/>
    <xf numFmtId="0" fontId="11" fillId="10" borderId="27" xfId="0" applyFont="1" applyFill="1" applyBorder="1" applyAlignment="1">
      <alignment horizontal="center" vertical="center"/>
    </xf>
    <xf numFmtId="0" fontId="11" fillId="7" borderId="4" xfId="0" applyFont="1" applyFill="1" applyBorder="1" applyAlignment="1">
      <alignment horizontal="center" vertical="center"/>
    </xf>
    <xf numFmtId="0" fontId="11" fillId="0" borderId="12" xfId="0" applyFont="1" applyBorder="1" applyAlignment="1">
      <alignment horizontal="center" vertical="center"/>
    </xf>
    <xf numFmtId="0" fontId="11" fillId="4" borderId="30" xfId="0" applyFont="1" applyFill="1" applyBorder="1" applyAlignment="1">
      <alignment horizontal="center" vertical="center"/>
    </xf>
    <xf numFmtId="0" fontId="11" fillId="5" borderId="4" xfId="0" applyFont="1" applyFill="1" applyBorder="1" applyAlignment="1">
      <alignment horizontal="center" vertical="center"/>
    </xf>
    <xf numFmtId="0" fontId="0" fillId="4" borderId="4" xfId="0" applyFill="1" applyBorder="1" applyAlignment="1">
      <alignment horizontal="center" vertical="center"/>
    </xf>
    <xf numFmtId="0" fontId="11" fillId="11" borderId="17" xfId="0" applyFont="1" applyFill="1" applyBorder="1" applyAlignment="1">
      <alignment horizontal="center" vertical="center"/>
    </xf>
    <xf numFmtId="0" fontId="11" fillId="11" borderId="4" xfId="0" applyFont="1" applyFill="1" applyBorder="1" applyAlignment="1">
      <alignment horizontal="center" vertical="center"/>
    </xf>
    <xf numFmtId="0" fontId="11" fillId="4" borderId="21" xfId="0" applyFont="1" applyFill="1" applyBorder="1" applyAlignment="1">
      <alignment horizontal="center" vertical="center"/>
    </xf>
    <xf numFmtId="0" fontId="11" fillId="0" borderId="22" xfId="0" applyFont="1" applyBorder="1" applyAlignment="1">
      <alignment horizontal="center" vertical="center"/>
    </xf>
    <xf numFmtId="0" fontId="11" fillId="8" borderId="22" xfId="0" applyFont="1" applyFill="1" applyBorder="1" applyAlignment="1">
      <alignment horizontal="center" vertical="center"/>
    </xf>
    <xf numFmtId="0" fontId="11" fillId="4" borderId="22" xfId="0" applyFont="1" applyFill="1" applyBorder="1" applyAlignment="1">
      <alignment horizontal="center" vertical="center"/>
    </xf>
    <xf numFmtId="0" fontId="11" fillId="4" borderId="32" xfId="0" applyFont="1" applyFill="1" applyBorder="1" applyAlignment="1">
      <alignment horizontal="center" vertical="center"/>
    </xf>
    <xf numFmtId="0" fontId="11" fillId="0" borderId="15" xfId="0" applyFont="1" applyBorder="1" applyAlignment="1">
      <alignment horizontal="center" vertical="center"/>
    </xf>
    <xf numFmtId="0" fontId="11" fillId="4" borderId="38" xfId="0" applyFont="1" applyFill="1" applyBorder="1" applyAlignment="1">
      <alignment horizontal="center" vertical="center"/>
    </xf>
    <xf numFmtId="0" fontId="11" fillId="12" borderId="29" xfId="0" applyFont="1" applyFill="1" applyBorder="1" applyAlignment="1">
      <alignment horizontal="right" vertical="center"/>
    </xf>
    <xf numFmtId="0" fontId="11" fillId="7" borderId="27" xfId="0" applyFont="1" applyFill="1" applyBorder="1" applyAlignment="1">
      <alignment horizontal="right" vertical="center"/>
    </xf>
    <xf numFmtId="0" fontId="11" fillId="12" borderId="27" xfId="0" applyFont="1" applyFill="1" applyBorder="1" applyAlignment="1">
      <alignment horizontal="right" vertical="center"/>
    </xf>
    <xf numFmtId="0" fontId="11" fillId="4" borderId="6" xfId="0" applyFont="1" applyFill="1" applyBorder="1" applyAlignment="1">
      <alignment horizontal="right" vertical="center"/>
    </xf>
    <xf numFmtId="0" fontId="11" fillId="4" borderId="17" xfId="0" applyFont="1" applyFill="1" applyBorder="1" applyAlignment="1">
      <alignment horizontal="right" vertical="center"/>
    </xf>
    <xf numFmtId="0" fontId="11" fillId="4" borderId="6" xfId="0" applyFont="1" applyFill="1" applyBorder="1" applyAlignment="1">
      <alignment horizontal="center" vertical="center"/>
    </xf>
    <xf numFmtId="0" fontId="11" fillId="7" borderId="29" xfId="0" applyFont="1" applyFill="1" applyBorder="1" applyAlignment="1">
      <alignment horizontal="right" vertical="center"/>
    </xf>
    <xf numFmtId="0" fontId="11" fillId="4" borderId="12" xfId="0" applyFont="1" applyFill="1" applyBorder="1" applyAlignment="1">
      <alignment horizontal="right" vertical="center"/>
    </xf>
    <xf numFmtId="0" fontId="11" fillId="12" borderId="0" xfId="0" applyFont="1" applyFill="1" applyBorder="1" applyAlignment="1">
      <alignment horizontal="right" vertical="center"/>
    </xf>
    <xf numFmtId="0" fontId="11" fillId="7" borderId="0" xfId="0" applyFont="1" applyFill="1" applyBorder="1" applyAlignment="1">
      <alignment horizontal="right" vertical="center"/>
    </xf>
    <xf numFmtId="0" fontId="11" fillId="4" borderId="17" xfId="0" applyFont="1" applyFill="1" applyBorder="1" applyAlignment="1">
      <alignment horizontal="center" vertical="center"/>
    </xf>
    <xf numFmtId="0" fontId="11" fillId="4" borderId="22" xfId="0" applyFont="1" applyFill="1" applyBorder="1" applyAlignment="1">
      <alignment horizontal="right" vertical="center"/>
    </xf>
    <xf numFmtId="0" fontId="11" fillId="12" borderId="27" xfId="0" applyFont="1" applyFill="1" applyBorder="1" applyAlignment="1">
      <alignment horizontal="center" vertical="center"/>
    </xf>
    <xf numFmtId="0" fontId="11" fillId="0" borderId="37" xfId="0" applyFont="1" applyBorder="1" applyAlignment="1">
      <alignment horizontal="center" vertical="center"/>
    </xf>
    <xf numFmtId="0" fontId="11" fillId="0" borderId="39" xfId="0" applyFont="1" applyBorder="1" applyAlignment="1">
      <alignment horizontal="center" vertical="center"/>
    </xf>
    <xf numFmtId="0" fontId="11" fillId="7" borderId="35" xfId="0" applyFont="1" applyFill="1" applyBorder="1"/>
    <xf numFmtId="0" fontId="11" fillId="4" borderId="24" xfId="0" applyFont="1" applyFill="1" applyBorder="1" applyAlignment="1">
      <alignment horizontal="center" vertical="center"/>
    </xf>
    <xf numFmtId="0" fontId="11" fillId="0" borderId="6" xfId="0" applyFont="1" applyBorder="1" applyAlignment="1">
      <alignment horizontal="center" vertical="center"/>
    </xf>
    <xf numFmtId="0" fontId="11" fillId="8" borderId="6" xfId="0" applyFont="1" applyFill="1" applyBorder="1" applyAlignment="1">
      <alignment horizontal="center" vertical="center"/>
    </xf>
    <xf numFmtId="0" fontId="11" fillId="13" borderId="4" xfId="0" applyFont="1" applyFill="1" applyBorder="1" applyAlignment="1">
      <alignment horizontal="center" vertical="center"/>
    </xf>
    <xf numFmtId="0" fontId="11" fillId="0" borderId="4" xfId="0" applyFont="1" applyBorder="1" applyAlignment="1">
      <alignment horizontal="center" vertical="center"/>
    </xf>
    <xf numFmtId="0" fontId="0" fillId="6" borderId="0" xfId="0" applyFill="1" applyAlignment="1">
      <alignment horizontal="center" vertical="center"/>
    </xf>
    <xf numFmtId="0" fontId="11" fillId="12" borderId="24" xfId="0" applyFont="1" applyFill="1" applyBorder="1" applyAlignment="1">
      <alignment horizontal="center" vertical="center"/>
    </xf>
    <xf numFmtId="0" fontId="11" fillId="4" borderId="25" xfId="0" applyFont="1" applyFill="1" applyBorder="1" applyAlignment="1">
      <alignment horizontal="center" vertical="center"/>
    </xf>
    <xf numFmtId="0" fontId="11" fillId="12" borderId="11" xfId="0" applyFont="1" applyFill="1" applyBorder="1" applyAlignment="1">
      <alignment horizontal="center" vertical="center"/>
    </xf>
    <xf numFmtId="0" fontId="11" fillId="4" borderId="13" xfId="0" applyFont="1" applyFill="1" applyBorder="1" applyAlignment="1">
      <alignment horizontal="center" vertical="center"/>
    </xf>
    <xf numFmtId="0" fontId="11" fillId="14" borderId="4" xfId="0" applyFont="1" applyFill="1" applyBorder="1" applyAlignment="1">
      <alignment horizontal="center" vertical="center"/>
    </xf>
    <xf numFmtId="0" fontId="11" fillId="0" borderId="17" xfId="0" applyFont="1" applyBorder="1" applyAlignment="1">
      <alignment horizontal="center" vertical="center"/>
    </xf>
    <xf numFmtId="0" fontId="11" fillId="12" borderId="5" xfId="0" applyFont="1" applyFill="1" applyBorder="1" applyAlignment="1">
      <alignment horizontal="center" vertical="center"/>
    </xf>
    <xf numFmtId="0" fontId="11" fillId="3" borderId="24"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25" xfId="0" applyFont="1" applyFill="1" applyBorder="1" applyAlignment="1">
      <alignment horizontal="center" vertical="center"/>
    </xf>
    <xf numFmtId="0" fontId="11" fillId="12" borderId="10"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12" xfId="0" applyFont="1" applyFill="1" applyBorder="1" applyAlignment="1">
      <alignment horizontal="center" vertical="center"/>
    </xf>
    <xf numFmtId="0" fontId="11" fillId="3" borderId="13" xfId="0" applyFont="1" applyFill="1" applyBorder="1" applyAlignment="1">
      <alignment horizontal="center" vertical="center"/>
    </xf>
    <xf numFmtId="0" fontId="11" fillId="11" borderId="22" xfId="0" applyFont="1" applyFill="1" applyBorder="1" applyAlignment="1">
      <alignment horizontal="center" vertical="center"/>
    </xf>
    <xf numFmtId="0" fontId="0" fillId="9" borderId="0" xfId="0" applyFill="1"/>
    <xf numFmtId="0" fontId="11" fillId="10" borderId="15" xfId="0" applyFont="1" applyFill="1" applyBorder="1" applyAlignment="1">
      <alignment horizontal="center" vertical="center"/>
    </xf>
    <xf numFmtId="0" fontId="11" fillId="4" borderId="40" xfId="0" applyFont="1" applyFill="1" applyBorder="1" applyAlignment="1">
      <alignment horizontal="center" vertical="center"/>
    </xf>
    <xf numFmtId="0" fontId="11" fillId="0" borderId="41" xfId="0" applyFont="1" applyBorder="1" applyAlignment="1">
      <alignment horizontal="center" vertical="center"/>
    </xf>
    <xf numFmtId="0" fontId="11" fillId="10" borderId="41" xfId="0" applyFont="1" applyFill="1" applyBorder="1" applyAlignment="1">
      <alignment horizontal="center" vertical="center"/>
    </xf>
    <xf numFmtId="0" fontId="11" fillId="0" borderId="42" xfId="0" applyFont="1" applyBorder="1" applyAlignment="1">
      <alignment horizontal="center" vertical="center"/>
    </xf>
    <xf numFmtId="0" fontId="11" fillId="7" borderId="27" xfId="0" applyFont="1" applyFill="1" applyBorder="1"/>
    <xf numFmtId="0" fontId="11" fillId="4" borderId="28" xfId="0" applyFont="1" applyFill="1" applyBorder="1" applyAlignment="1">
      <alignment horizontal="center" vertical="center"/>
    </xf>
    <xf numFmtId="0" fontId="11" fillId="10" borderId="6" xfId="0" applyFont="1" applyFill="1" applyBorder="1" applyAlignment="1">
      <alignment horizontal="center" vertical="center"/>
    </xf>
    <xf numFmtId="0" fontId="11" fillId="10" borderId="4" xfId="0" applyFont="1" applyFill="1" applyBorder="1" applyAlignment="1">
      <alignment horizontal="center" vertical="center"/>
    </xf>
    <xf numFmtId="0" fontId="11" fillId="4" borderId="25" xfId="0" applyFont="1" applyFill="1" applyBorder="1" applyAlignment="1">
      <alignment horizontal="right" vertical="center"/>
    </xf>
    <xf numFmtId="0" fontId="11" fillId="10" borderId="12" xfId="0" applyFont="1" applyFill="1" applyBorder="1" applyAlignment="1">
      <alignment horizontal="center" vertical="center"/>
    </xf>
    <xf numFmtId="0" fontId="11" fillId="10" borderId="37" xfId="0" applyFont="1" applyFill="1" applyBorder="1" applyAlignment="1">
      <alignment horizontal="center" vertical="center"/>
    </xf>
    <xf numFmtId="0" fontId="11" fillId="0" borderId="43" xfId="0" applyFont="1" applyBorder="1" applyAlignment="1">
      <alignment horizontal="center" vertical="center"/>
    </xf>
    <xf numFmtId="0" fontId="11" fillId="7" borderId="29" xfId="0" applyFont="1" applyFill="1" applyBorder="1"/>
    <xf numFmtId="0" fontId="11" fillId="10" borderId="27" xfId="0" applyFont="1" applyFill="1" applyBorder="1" applyAlignment="1">
      <alignment horizontal="right" vertical="center"/>
    </xf>
    <xf numFmtId="0" fontId="11" fillId="10" borderId="29" xfId="0" applyFont="1" applyFill="1" applyBorder="1" applyAlignment="1">
      <alignment horizontal="right" vertical="center"/>
    </xf>
    <xf numFmtId="0" fontId="11" fillId="0" borderId="0" xfId="0" applyFont="1" applyAlignment="1">
      <alignment horizontal="center" vertical="center"/>
    </xf>
    <xf numFmtId="0" fontId="11" fillId="0" borderId="25" xfId="0" applyFont="1" applyBorder="1" applyAlignment="1">
      <alignment horizontal="center" vertical="center"/>
    </xf>
    <xf numFmtId="0" fontId="11" fillId="0" borderId="13" xfId="0" applyFont="1" applyBorder="1" applyAlignment="1">
      <alignment horizontal="center" vertical="center"/>
    </xf>
    <xf numFmtId="0" fontId="0" fillId="0" borderId="0" xfId="0" applyAlignment="1">
      <alignment horizontal="right"/>
    </xf>
    <xf numFmtId="0" fontId="0" fillId="0" borderId="0" xfId="0"/>
    <xf numFmtId="0" fontId="0" fillId="0" borderId="0" xfId="0" applyAlignment="1">
      <alignment horizontal="center"/>
    </xf>
    <xf numFmtId="0" fontId="0" fillId="4" borderId="0" xfId="0" applyFill="1"/>
    <xf numFmtId="0" fontId="0" fillId="0" borderId="0" xfId="0" applyBorder="1"/>
    <xf numFmtId="0" fontId="0" fillId="0" borderId="0" xfId="0" applyBorder="1" applyAlignment="1">
      <alignment horizontal="center"/>
    </xf>
    <xf numFmtId="0" fontId="0" fillId="0" borderId="0" xfId="0" applyNumberFormat="1" applyBorder="1"/>
    <xf numFmtId="0" fontId="10" fillId="4" borderId="0" xfId="0" applyFont="1" applyFill="1"/>
    <xf numFmtId="0" fontId="0" fillId="4" borderId="0" xfId="0" applyFill="1" applyBorder="1" applyAlignment="1">
      <alignment horizontal="center" vertical="center"/>
    </xf>
    <xf numFmtId="0" fontId="11" fillId="4" borderId="14" xfId="0" applyFont="1" applyFill="1" applyBorder="1" applyAlignment="1">
      <alignment horizontal="center" vertical="center"/>
    </xf>
    <xf numFmtId="0" fontId="11" fillId="4" borderId="15" xfId="0" applyFont="1" applyFill="1" applyBorder="1" applyAlignment="1">
      <alignment horizontal="center" vertical="center"/>
    </xf>
    <xf numFmtId="0" fontId="11" fillId="4" borderId="15" xfId="0" applyFont="1" applyFill="1" applyBorder="1" applyAlignment="1">
      <alignment horizontal="center"/>
    </xf>
    <xf numFmtId="0" fontId="11" fillId="7" borderId="15" xfId="0" applyFont="1" applyFill="1" applyBorder="1" applyAlignment="1">
      <alignment horizontal="center" vertical="center"/>
    </xf>
    <xf numFmtId="0" fontId="11" fillId="7" borderId="16" xfId="0" applyFont="1" applyFill="1" applyBorder="1" applyAlignment="1">
      <alignment horizontal="center" vertical="center"/>
    </xf>
    <xf numFmtId="0" fontId="11" fillId="7" borderId="26" xfId="0" applyFont="1" applyFill="1" applyBorder="1" applyAlignment="1">
      <alignment horizontal="center" vertical="center"/>
    </xf>
    <xf numFmtId="0" fontId="11" fillId="7" borderId="27" xfId="0" applyFont="1" applyFill="1" applyBorder="1" applyAlignment="1">
      <alignment horizontal="center" vertical="center"/>
    </xf>
    <xf numFmtId="0" fontId="11" fillId="7" borderId="27" xfId="0" applyFont="1" applyFill="1" applyBorder="1" applyAlignment="1">
      <alignment horizontal="center"/>
    </xf>
    <xf numFmtId="0" fontId="11" fillId="4" borderId="27" xfId="0" applyFont="1" applyFill="1" applyBorder="1" applyAlignment="1">
      <alignment horizontal="center" vertical="center"/>
    </xf>
    <xf numFmtId="0" fontId="11" fillId="7" borderId="28" xfId="0" applyFont="1" applyFill="1" applyBorder="1" applyAlignment="1">
      <alignment horizontal="center" vertical="center"/>
    </xf>
    <xf numFmtId="0" fontId="11" fillId="4" borderId="11" xfId="0" applyFont="1" applyFill="1" applyBorder="1" applyAlignment="1">
      <alignment horizontal="center" vertical="center"/>
    </xf>
    <xf numFmtId="0" fontId="11" fillId="4" borderId="12" xfId="0" applyFont="1" applyFill="1" applyBorder="1" applyAlignment="1">
      <alignment horizontal="center" vertical="center"/>
    </xf>
    <xf numFmtId="0" fontId="11" fillId="8" borderId="12" xfId="0" applyFont="1" applyFill="1" applyBorder="1" applyAlignment="1">
      <alignment horizontal="center" vertical="center"/>
    </xf>
    <xf numFmtId="0" fontId="11" fillId="4" borderId="29" xfId="0" applyFont="1" applyFill="1" applyBorder="1" applyAlignment="1">
      <alignment horizontal="center" vertical="center"/>
    </xf>
    <xf numFmtId="0" fontId="11" fillId="7" borderId="29" xfId="0" applyFont="1" applyFill="1" applyBorder="1" applyAlignment="1">
      <alignment horizontal="center" vertical="center"/>
    </xf>
    <xf numFmtId="0" fontId="11" fillId="7" borderId="30" xfId="0" applyFont="1" applyFill="1" applyBorder="1" applyAlignment="1">
      <alignment horizontal="center" vertical="center"/>
    </xf>
    <xf numFmtId="0" fontId="11" fillId="0" borderId="0" xfId="0" applyFont="1"/>
    <xf numFmtId="0" fontId="11" fillId="7" borderId="31" xfId="0" applyFont="1" applyFill="1" applyBorder="1" applyAlignment="1">
      <alignment horizontal="center" vertical="center"/>
    </xf>
    <xf numFmtId="0" fontId="11" fillId="7" borderId="0" xfId="0" applyFont="1" applyFill="1" applyBorder="1" applyAlignment="1">
      <alignment horizontal="center" vertical="center"/>
    </xf>
    <xf numFmtId="0" fontId="11" fillId="7" borderId="0" xfId="0" applyFont="1" applyFill="1" applyBorder="1" applyAlignment="1">
      <alignment horizontal="center"/>
    </xf>
    <xf numFmtId="0" fontId="11" fillId="4" borderId="0" xfId="0" applyFont="1" applyFill="1" applyBorder="1" applyAlignment="1">
      <alignment horizontal="center" vertical="center"/>
    </xf>
    <xf numFmtId="0" fontId="11" fillId="7" borderId="32" xfId="0" applyFont="1" applyFill="1" applyBorder="1" applyAlignment="1">
      <alignment horizontal="center" vertical="center"/>
    </xf>
    <xf numFmtId="0" fontId="11" fillId="9" borderId="31" xfId="0" applyFont="1" applyFill="1" applyBorder="1" applyAlignment="1">
      <alignment horizontal="center" vertical="center"/>
    </xf>
    <xf numFmtId="0" fontId="11" fillId="9" borderId="0" xfId="0" applyFont="1" applyFill="1" applyBorder="1" applyAlignment="1">
      <alignment horizontal="center" vertical="center"/>
    </xf>
    <xf numFmtId="0" fontId="11" fillId="9" borderId="0" xfId="0" applyFont="1" applyFill="1" applyBorder="1" applyAlignment="1">
      <alignment horizontal="center"/>
    </xf>
    <xf numFmtId="0" fontId="11" fillId="9" borderId="32" xfId="0" applyFont="1" applyFill="1" applyBorder="1" applyAlignment="1">
      <alignment horizontal="center" vertical="center"/>
    </xf>
    <xf numFmtId="0" fontId="11" fillId="7" borderId="33" xfId="0" applyFont="1" applyFill="1" applyBorder="1" applyAlignment="1">
      <alignment horizontal="center" vertical="center"/>
    </xf>
    <xf numFmtId="0" fontId="11" fillId="4" borderId="4" xfId="0" applyFont="1" applyFill="1" applyBorder="1" applyAlignment="1">
      <alignment horizontal="center" vertical="center"/>
    </xf>
    <xf numFmtId="0" fontId="11" fillId="8" borderId="4" xfId="0" applyFont="1" applyFill="1" applyBorder="1" applyAlignment="1">
      <alignment horizontal="center" vertical="center"/>
    </xf>
    <xf numFmtId="0" fontId="11" fillId="4" borderId="8" xfId="0" applyFont="1" applyFill="1" applyBorder="1" applyAlignment="1">
      <alignment horizontal="center" vertical="center"/>
    </xf>
    <xf numFmtId="0" fontId="11" fillId="8" borderId="17" xfId="0" applyFont="1" applyFill="1" applyBorder="1" applyAlignment="1">
      <alignment horizontal="center" vertical="center"/>
    </xf>
    <xf numFmtId="0" fontId="11" fillId="4" borderId="18" xfId="0" applyFont="1" applyFill="1" applyBorder="1" applyAlignment="1">
      <alignment horizontal="center" vertical="center"/>
    </xf>
    <xf numFmtId="9" fontId="0" fillId="0" borderId="0" xfId="0" applyNumberFormat="1" applyBorder="1"/>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0" borderId="12" xfId="0" applyFont="1" applyBorder="1" applyAlignment="1">
      <alignment horizontal="center" vertical="center"/>
    </xf>
    <xf numFmtId="0" fontId="11" fillId="0" borderId="22" xfId="0" applyFont="1" applyBorder="1" applyAlignment="1">
      <alignment horizontal="center" vertical="center"/>
    </xf>
    <xf numFmtId="0" fontId="11" fillId="0" borderId="17" xfId="0" applyFont="1" applyBorder="1" applyAlignment="1">
      <alignment horizontal="center" vertical="center"/>
    </xf>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0" borderId="17" xfId="0" applyFont="1" applyBorder="1" applyAlignment="1">
      <alignment horizontal="center" vertical="center"/>
    </xf>
    <xf numFmtId="0" fontId="12" fillId="4" borderId="12" xfId="0" applyFont="1" applyFill="1" applyBorder="1" applyAlignment="1">
      <alignment horizontal="center" vertical="center"/>
    </xf>
    <xf numFmtId="0" fontId="12" fillId="7" borderId="29" xfId="0" applyFont="1" applyFill="1" applyBorder="1" applyAlignment="1">
      <alignment horizontal="center" vertical="center"/>
    </xf>
    <xf numFmtId="0" fontId="11" fillId="0" borderId="9" xfId="0" applyFont="1" applyBorder="1" applyAlignment="1">
      <alignment horizontal="center" vertical="center"/>
    </xf>
    <xf numFmtId="0" fontId="11" fillId="0" borderId="23" xfId="0" applyFont="1" applyBorder="1" applyAlignment="1">
      <alignment horizontal="center" vertical="center"/>
    </xf>
    <xf numFmtId="0" fontId="11" fillId="0" borderId="19" xfId="0" applyFont="1" applyBorder="1" applyAlignment="1">
      <alignment horizontal="center" vertical="center"/>
    </xf>
    <xf numFmtId="0" fontId="11" fillId="15" borderId="24" xfId="0" applyFont="1" applyFill="1" applyBorder="1" applyAlignment="1">
      <alignment horizontal="center" vertical="center"/>
    </xf>
    <xf numFmtId="0" fontId="11" fillId="15" borderId="6" xfId="0" applyFont="1" applyFill="1" applyBorder="1" applyAlignment="1">
      <alignment horizontal="center" vertical="center"/>
    </xf>
    <xf numFmtId="0" fontId="11" fillId="15" borderId="25" xfId="0" applyFont="1" applyFill="1" applyBorder="1" applyAlignment="1">
      <alignment horizontal="center" vertical="center"/>
    </xf>
    <xf numFmtId="0" fontId="11" fillId="15" borderId="11" xfId="0" applyFont="1" applyFill="1" applyBorder="1" applyAlignment="1">
      <alignment horizontal="center" vertical="center"/>
    </xf>
    <xf numFmtId="0" fontId="11" fillId="15" borderId="12" xfId="0" applyFont="1" applyFill="1" applyBorder="1" applyAlignment="1">
      <alignment horizontal="center" vertical="center"/>
    </xf>
    <xf numFmtId="0" fontId="11" fillId="15" borderId="13" xfId="0" applyFont="1" applyFill="1" applyBorder="1" applyAlignment="1">
      <alignment horizontal="center" vertical="center"/>
    </xf>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0" borderId="22" xfId="0" applyFont="1" applyBorder="1" applyAlignment="1">
      <alignment horizontal="center" vertical="center"/>
    </xf>
    <xf numFmtId="0" fontId="11" fillId="0" borderId="17" xfId="0" applyFont="1" applyBorder="1" applyAlignment="1">
      <alignment horizontal="center" vertical="center"/>
    </xf>
    <xf numFmtId="0" fontId="0" fillId="0" borderId="0" xfId="0" applyFill="1"/>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0" borderId="12" xfId="0" applyFont="1" applyBorder="1" applyAlignment="1">
      <alignment horizontal="center" vertical="center"/>
    </xf>
    <xf numFmtId="0" fontId="11" fillId="4" borderId="47" xfId="0" applyFont="1" applyFill="1" applyBorder="1" applyAlignment="1">
      <alignment horizontal="center" vertical="center"/>
    </xf>
    <xf numFmtId="0" fontId="11" fillId="0" borderId="46" xfId="0" applyFont="1" applyBorder="1" applyAlignment="1">
      <alignment horizontal="center" vertical="center"/>
    </xf>
    <xf numFmtId="0" fontId="11" fillId="7" borderId="48" xfId="0" applyFont="1" applyFill="1" applyBorder="1" applyAlignment="1">
      <alignment horizontal="center" vertical="center"/>
    </xf>
    <xf numFmtId="0" fontId="11" fillId="7" borderId="42" xfId="0" applyFont="1" applyFill="1" applyBorder="1" applyAlignment="1">
      <alignment horizontal="center" vertical="center"/>
    </xf>
    <xf numFmtId="0" fontId="0" fillId="0" borderId="0" xfId="0"/>
    <xf numFmtId="0" fontId="0" fillId="0" borderId="0" xfId="0" applyAlignment="1">
      <alignment vertical="center" wrapText="1"/>
    </xf>
    <xf numFmtId="0" fontId="5" fillId="2" borderId="2" xfId="5" applyAlignment="1">
      <alignment vertical="center" wrapText="1"/>
    </xf>
    <xf numFmtId="0" fontId="8" fillId="2" borderId="3" xfId="4" applyFont="1" applyAlignment="1">
      <alignment horizontal="left" vertical="center" wrapText="1" readingOrder="1"/>
    </xf>
    <xf numFmtId="0" fontId="0" fillId="4" borderId="0" xfId="0" applyFill="1"/>
    <xf numFmtId="9" fontId="0" fillId="0" borderId="0" xfId="1" applyNumberFormat="1" applyFont="1" applyProtection="1"/>
    <xf numFmtId="0" fontId="11" fillId="4" borderId="15" xfId="0" applyFont="1" applyFill="1" applyBorder="1" applyAlignment="1">
      <alignment horizontal="center" vertical="center"/>
    </xf>
    <xf numFmtId="0" fontId="11" fillId="4" borderId="15" xfId="0" applyFont="1" applyFill="1" applyBorder="1" applyAlignment="1">
      <alignment horizontal="center"/>
    </xf>
    <xf numFmtId="0" fontId="11" fillId="7" borderId="15" xfId="0" applyFont="1" applyFill="1" applyBorder="1" applyAlignment="1">
      <alignment horizontal="center" vertical="center"/>
    </xf>
    <xf numFmtId="0" fontId="11" fillId="7" borderId="16" xfId="0" applyFont="1" applyFill="1" applyBorder="1" applyAlignment="1">
      <alignment horizontal="center" vertical="center"/>
    </xf>
    <xf numFmtId="0" fontId="11" fillId="7" borderId="26" xfId="0" applyFont="1" applyFill="1" applyBorder="1" applyAlignment="1">
      <alignment horizontal="center" vertical="center"/>
    </xf>
    <xf numFmtId="0" fontId="11" fillId="7" borderId="27" xfId="0" applyFont="1" applyFill="1" applyBorder="1" applyAlignment="1">
      <alignment horizontal="center" vertical="center"/>
    </xf>
    <xf numFmtId="0" fontId="11" fillId="7" borderId="27" xfId="0" applyFont="1" applyFill="1" applyBorder="1" applyAlignment="1">
      <alignment horizontal="center"/>
    </xf>
    <xf numFmtId="0" fontId="11" fillId="4" borderId="27" xfId="0" applyFont="1" applyFill="1" applyBorder="1" applyAlignment="1">
      <alignment horizontal="center" vertical="center"/>
    </xf>
    <xf numFmtId="0" fontId="11" fillId="7" borderId="28" xfId="0" applyFont="1" applyFill="1" applyBorder="1" applyAlignment="1">
      <alignment horizontal="center" vertical="center"/>
    </xf>
    <xf numFmtId="0" fontId="11" fillId="4" borderId="11" xfId="0" applyFont="1" applyFill="1" applyBorder="1" applyAlignment="1">
      <alignment horizontal="center" vertical="center"/>
    </xf>
    <xf numFmtId="0" fontId="11" fillId="4" borderId="12" xfId="0" applyFont="1" applyFill="1" applyBorder="1" applyAlignment="1">
      <alignment horizontal="center" vertical="center"/>
    </xf>
    <xf numFmtId="0" fontId="11" fillId="8" borderId="12" xfId="0" applyFont="1" applyFill="1" applyBorder="1" applyAlignment="1">
      <alignment horizontal="center" vertical="center"/>
    </xf>
    <xf numFmtId="0" fontId="11" fillId="4" borderId="29" xfId="0" applyFont="1" applyFill="1" applyBorder="1" applyAlignment="1">
      <alignment horizontal="center" vertical="center"/>
    </xf>
    <xf numFmtId="0" fontId="11" fillId="7" borderId="29" xfId="0" applyFont="1" applyFill="1" applyBorder="1" applyAlignment="1">
      <alignment horizontal="center" vertical="center"/>
    </xf>
    <xf numFmtId="0" fontId="11" fillId="7" borderId="30" xfId="0" applyFont="1" applyFill="1" applyBorder="1" applyAlignment="1">
      <alignment horizontal="center" vertical="center"/>
    </xf>
    <xf numFmtId="0" fontId="11" fillId="0" borderId="0" xfId="0" applyFont="1"/>
    <xf numFmtId="0" fontId="11" fillId="7" borderId="31" xfId="0" applyFont="1" applyFill="1" applyBorder="1" applyAlignment="1">
      <alignment horizontal="center" vertical="center"/>
    </xf>
    <xf numFmtId="0" fontId="11" fillId="7" borderId="0" xfId="0" applyFont="1" applyFill="1" applyBorder="1" applyAlignment="1">
      <alignment horizontal="center" vertical="center"/>
    </xf>
    <xf numFmtId="0" fontId="11" fillId="7" borderId="0" xfId="0" applyFont="1" applyFill="1" applyBorder="1" applyAlignment="1">
      <alignment horizontal="center"/>
    </xf>
    <xf numFmtId="0" fontId="11" fillId="4" borderId="0" xfId="0" applyFont="1" applyFill="1" applyBorder="1" applyAlignment="1">
      <alignment horizontal="center" vertical="center"/>
    </xf>
    <xf numFmtId="0" fontId="11" fillId="7" borderId="32" xfId="0" applyFont="1" applyFill="1" applyBorder="1" applyAlignment="1">
      <alignment horizontal="center" vertical="center"/>
    </xf>
    <xf numFmtId="0" fontId="11" fillId="9" borderId="0" xfId="0" applyFont="1" applyFill="1" applyBorder="1" applyAlignment="1">
      <alignment horizontal="center" vertical="center"/>
    </xf>
    <xf numFmtId="0" fontId="11" fillId="7" borderId="33" xfId="0" applyFont="1" applyFill="1" applyBorder="1" applyAlignment="1">
      <alignment horizontal="center" vertical="center"/>
    </xf>
    <xf numFmtId="0" fontId="11" fillId="4" borderId="4" xfId="0" applyFont="1" applyFill="1" applyBorder="1" applyAlignment="1">
      <alignment horizontal="center" vertical="center"/>
    </xf>
    <xf numFmtId="0" fontId="11" fillId="8" borderId="4" xfId="0" applyFont="1" applyFill="1" applyBorder="1" applyAlignment="1">
      <alignment horizontal="center" vertical="center"/>
    </xf>
    <xf numFmtId="0" fontId="11" fillId="4" borderId="37" xfId="0" applyFont="1" applyFill="1" applyBorder="1" applyAlignment="1">
      <alignment horizontal="center" vertical="center"/>
    </xf>
    <xf numFmtId="0" fontId="11" fillId="9" borderId="4" xfId="0" applyFont="1" applyFill="1" applyBorder="1" applyAlignment="1">
      <alignment horizontal="center" vertical="center"/>
    </xf>
    <xf numFmtId="0" fontId="11" fillId="9" borderId="0" xfId="0" applyFont="1" applyFill="1"/>
    <xf numFmtId="0" fontId="11" fillId="9" borderId="0" xfId="0" applyFont="1" applyFill="1" applyAlignment="1">
      <alignment horizontal="center" vertical="center"/>
    </xf>
    <xf numFmtId="0" fontId="11" fillId="4" borderId="0" xfId="0" applyFont="1" applyFill="1" applyAlignment="1">
      <alignment horizontal="center" vertical="center"/>
    </xf>
    <xf numFmtId="0" fontId="0" fillId="0" borderId="0" xfId="0" applyAlignment="1">
      <alignment horizontal="center" vertical="center"/>
    </xf>
    <xf numFmtId="0" fontId="11" fillId="0" borderId="12" xfId="0" applyFont="1" applyBorder="1" applyAlignment="1">
      <alignment horizontal="center" vertical="center"/>
    </xf>
    <xf numFmtId="0" fontId="11" fillId="4" borderId="22" xfId="0" applyFont="1" applyFill="1" applyBorder="1" applyAlignment="1">
      <alignment horizontal="center" vertical="center"/>
    </xf>
    <xf numFmtId="0" fontId="11" fillId="4" borderId="6" xfId="0" applyFont="1" applyFill="1" applyBorder="1" applyAlignment="1">
      <alignment horizontal="right" vertical="center"/>
    </xf>
    <xf numFmtId="0" fontId="11" fillId="4" borderId="6" xfId="0" applyFont="1" applyFill="1" applyBorder="1" applyAlignment="1">
      <alignment horizontal="center" vertical="center"/>
    </xf>
    <xf numFmtId="0" fontId="11" fillId="4" borderId="17" xfId="0" applyFont="1" applyFill="1" applyBorder="1" applyAlignment="1">
      <alignment horizontal="center" vertical="center"/>
    </xf>
    <xf numFmtId="0" fontId="11" fillId="0" borderId="37" xfId="0" applyFont="1" applyBorder="1" applyAlignment="1">
      <alignment horizontal="center" vertical="center"/>
    </xf>
    <xf numFmtId="0" fontId="11" fillId="4" borderId="24" xfId="0" applyFont="1" applyFill="1" applyBorder="1" applyAlignment="1">
      <alignment horizontal="center" vertical="center"/>
    </xf>
    <xf numFmtId="0" fontId="11" fillId="0" borderId="6" xfId="0" applyFont="1" applyBorder="1" applyAlignment="1">
      <alignment horizontal="center" vertical="center"/>
    </xf>
    <xf numFmtId="0" fontId="11" fillId="8" borderId="6" xfId="0" applyFont="1" applyFill="1" applyBorder="1" applyAlignment="1">
      <alignment horizontal="center" vertical="center"/>
    </xf>
    <xf numFmtId="0" fontId="11" fillId="0" borderId="4" xfId="0" applyFont="1" applyBorder="1" applyAlignment="1">
      <alignment horizontal="center" vertical="center"/>
    </xf>
    <xf numFmtId="0" fontId="11" fillId="12" borderId="24" xfId="0" applyFont="1" applyFill="1" applyBorder="1" applyAlignment="1">
      <alignment horizontal="center" vertical="center"/>
    </xf>
    <xf numFmtId="0" fontId="11" fillId="4" borderId="25" xfId="0" applyFont="1" applyFill="1" applyBorder="1" applyAlignment="1">
      <alignment horizontal="center" vertical="center"/>
    </xf>
    <xf numFmtId="0" fontId="11" fillId="12" borderId="11" xfId="0" applyFont="1" applyFill="1" applyBorder="1" applyAlignment="1">
      <alignment horizontal="center" vertical="center"/>
    </xf>
    <xf numFmtId="0" fontId="11" fillId="4" borderId="13" xfId="0" applyFont="1" applyFill="1" applyBorder="1" applyAlignment="1">
      <alignment horizontal="center" vertical="center"/>
    </xf>
    <xf numFmtId="0" fontId="11" fillId="0" borderId="17" xfId="0" applyFont="1" applyBorder="1" applyAlignment="1">
      <alignment horizontal="center" vertical="center"/>
    </xf>
    <xf numFmtId="0" fontId="11" fillId="12" borderId="5" xfId="0" applyFont="1" applyFill="1" applyBorder="1" applyAlignment="1">
      <alignment horizontal="center" vertical="center"/>
    </xf>
    <xf numFmtId="0" fontId="11" fillId="3" borderId="24"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25" xfId="0" applyFont="1" applyFill="1" applyBorder="1" applyAlignment="1">
      <alignment horizontal="center" vertical="center"/>
    </xf>
    <xf numFmtId="0" fontId="11" fillId="12" borderId="10"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12" xfId="0" applyFont="1" applyFill="1" applyBorder="1" applyAlignment="1">
      <alignment horizontal="center" vertical="center"/>
    </xf>
    <xf numFmtId="0" fontId="11" fillId="3" borderId="13" xfId="0" applyFont="1" applyFill="1" applyBorder="1" applyAlignment="1">
      <alignment horizontal="center" vertical="center"/>
    </xf>
    <xf numFmtId="0" fontId="11" fillId="0" borderId="41" xfId="0" applyFont="1" applyBorder="1" applyAlignment="1">
      <alignment horizontal="center" vertical="center"/>
    </xf>
    <xf numFmtId="0" fontId="11" fillId="4" borderId="25" xfId="0" applyFont="1" applyFill="1" applyBorder="1" applyAlignment="1">
      <alignment horizontal="right" vertical="center"/>
    </xf>
    <xf numFmtId="0" fontId="11" fillId="10" borderId="12" xfId="0" applyFont="1" applyFill="1" applyBorder="1" applyAlignment="1">
      <alignment horizontal="center" vertical="center"/>
    </xf>
    <xf numFmtId="0" fontId="11" fillId="0" borderId="0" xfId="0" applyFont="1" applyAlignment="1">
      <alignment horizontal="center" vertical="center"/>
    </xf>
    <xf numFmtId="0" fontId="11" fillId="8" borderId="17" xfId="0" applyFont="1" applyFill="1" applyBorder="1" applyAlignment="1">
      <alignment horizontal="center" vertical="center"/>
    </xf>
    <xf numFmtId="0" fontId="11" fillId="4" borderId="10" xfId="0" applyFont="1" applyFill="1" applyBorder="1" applyAlignment="1">
      <alignment horizontal="center" vertical="center"/>
    </xf>
    <xf numFmtId="0" fontId="11" fillId="7" borderId="45" xfId="0" applyFont="1" applyFill="1" applyBorder="1" applyAlignment="1">
      <alignment horizontal="center" vertical="center"/>
    </xf>
    <xf numFmtId="0" fontId="0" fillId="0" borderId="0" xfId="0" applyFill="1"/>
    <xf numFmtId="0" fontId="11" fillId="7" borderId="44" xfId="0" applyFont="1" applyFill="1" applyBorder="1" applyAlignment="1">
      <alignment horizontal="center" vertical="center"/>
    </xf>
    <xf numFmtId="0" fontId="11" fillId="7" borderId="40" xfId="0" applyFont="1" applyFill="1" applyBorder="1" applyAlignment="1">
      <alignment horizontal="center" vertical="center"/>
    </xf>
    <xf numFmtId="0" fontId="0" fillId="4" borderId="49" xfId="0" applyFill="1" applyBorder="1"/>
    <xf numFmtId="0" fontId="11" fillId="4" borderId="34" xfId="0" applyFont="1" applyFill="1" applyBorder="1" applyAlignment="1">
      <alignment horizontal="center" vertical="center"/>
    </xf>
    <xf numFmtId="0" fontId="11" fillId="4" borderId="20" xfId="0" applyFont="1" applyFill="1" applyBorder="1" applyAlignment="1">
      <alignment horizontal="center" vertical="center"/>
    </xf>
    <xf numFmtId="0" fontId="11" fillId="3" borderId="4" xfId="0" applyFont="1" applyFill="1" applyBorder="1" applyAlignment="1">
      <alignment horizontal="center" vertical="center"/>
    </xf>
    <xf numFmtId="0" fontId="11" fillId="4" borderId="50" xfId="0" applyFont="1" applyFill="1" applyBorder="1" applyAlignment="1">
      <alignment horizontal="center" vertical="center"/>
    </xf>
    <xf numFmtId="9" fontId="11" fillId="4" borderId="51" xfId="0" applyNumberFormat="1" applyFont="1" applyFill="1" applyBorder="1" applyAlignment="1">
      <alignment horizontal="center" vertical="center"/>
    </xf>
    <xf numFmtId="0" fontId="13" fillId="16" borderId="52" xfId="0" applyFont="1" applyFill="1" applyBorder="1"/>
    <xf numFmtId="0" fontId="13" fillId="16" borderId="17" xfId="0" applyFont="1" applyFill="1" applyBorder="1"/>
    <xf numFmtId="0" fontId="14" fillId="16" borderId="53" xfId="0" applyFont="1" applyFill="1" applyBorder="1"/>
    <xf numFmtId="0" fontId="11" fillId="4" borderId="54" xfId="0" applyFont="1" applyFill="1" applyBorder="1" applyAlignment="1">
      <alignment horizontal="center" vertical="center"/>
    </xf>
    <xf numFmtId="0" fontId="11" fillId="4" borderId="55" xfId="0" applyFont="1" applyFill="1" applyBorder="1" applyAlignment="1">
      <alignment horizontal="center" vertical="center"/>
    </xf>
    <xf numFmtId="0" fontId="11" fillId="4" borderId="56" xfId="0" applyFont="1" applyFill="1" applyBorder="1" applyAlignment="1">
      <alignment horizontal="center" vertical="center"/>
    </xf>
    <xf numFmtId="0" fontId="0" fillId="4" borderId="24" xfId="0" applyFill="1" applyBorder="1"/>
    <xf numFmtId="0" fontId="0" fillId="4" borderId="8" xfId="0" applyFill="1" applyBorder="1"/>
    <xf numFmtId="0" fontId="0" fillId="4" borderId="11" xfId="0" applyFill="1" applyBorder="1"/>
    <xf numFmtId="0" fontId="11" fillId="0" borderId="0" xfId="0" applyFont="1" applyFill="1" applyBorder="1"/>
    <xf numFmtId="9" fontId="11" fillId="0" borderId="0" xfId="0" applyNumberFormat="1" applyFont="1"/>
    <xf numFmtId="0" fontId="0" fillId="4" borderId="18" xfId="0" applyFill="1" applyBorder="1"/>
    <xf numFmtId="0" fontId="11" fillId="4" borderId="52" xfId="0" applyFont="1" applyFill="1" applyBorder="1" applyAlignment="1">
      <alignment horizontal="center" vertical="center"/>
    </xf>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0" borderId="12" xfId="0" applyFont="1" applyBorder="1" applyAlignment="1">
      <alignment horizontal="center" vertical="center"/>
    </xf>
    <xf numFmtId="0" fontId="11" fillId="0" borderId="17" xfId="0" applyFont="1" applyBorder="1" applyAlignment="1">
      <alignment horizontal="center" vertical="center"/>
    </xf>
    <xf numFmtId="0" fontId="11" fillId="0" borderId="4" xfId="0" applyFont="1" applyBorder="1" applyAlignment="1">
      <alignment horizontal="center" vertical="center"/>
    </xf>
    <xf numFmtId="0" fontId="11" fillId="0" borderId="17" xfId="0" applyFont="1" applyBorder="1" applyAlignment="1">
      <alignment horizontal="center" vertical="center"/>
    </xf>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0" borderId="12" xfId="0" applyFont="1" applyBorder="1" applyAlignment="1">
      <alignment horizontal="center" vertical="center"/>
    </xf>
    <xf numFmtId="0" fontId="11" fillId="4" borderId="28" xfId="0" applyFont="1" applyFill="1" applyBorder="1" applyAlignment="1">
      <alignment horizontal="center" vertical="center"/>
    </xf>
    <xf numFmtId="0" fontId="11" fillId="4" borderId="32" xfId="0" applyFont="1" applyFill="1" applyBorder="1" applyAlignment="1">
      <alignment horizontal="center" vertical="center"/>
    </xf>
    <xf numFmtId="0" fontId="11" fillId="4" borderId="30" xfId="0" applyFont="1" applyFill="1" applyBorder="1" applyAlignment="1">
      <alignment horizontal="center" vertical="center"/>
    </xf>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0" borderId="12" xfId="0" applyFont="1" applyBorder="1" applyAlignment="1">
      <alignment horizontal="center" vertical="center"/>
    </xf>
    <xf numFmtId="0" fontId="15" fillId="10" borderId="12" xfId="0" applyFont="1" applyFill="1" applyBorder="1" applyAlignment="1">
      <alignment horizontal="center" vertical="center"/>
    </xf>
    <xf numFmtId="0" fontId="15" fillId="10" borderId="29" xfId="0" applyFont="1" applyFill="1" applyBorder="1" applyAlignment="1">
      <alignment horizontal="center" vertical="center"/>
    </xf>
    <xf numFmtId="0" fontId="11" fillId="10" borderId="29" xfId="0" applyFont="1" applyFill="1" applyBorder="1" applyAlignment="1">
      <alignment horizontal="center" vertical="center"/>
    </xf>
    <xf numFmtId="0" fontId="16" fillId="16" borderId="57" xfId="0" applyFont="1" applyFill="1" applyBorder="1"/>
    <xf numFmtId="0" fontId="16" fillId="16" borderId="58" xfId="0" applyFont="1" applyFill="1" applyBorder="1"/>
    <xf numFmtId="0" fontId="11" fillId="17" borderId="59" xfId="0" applyFont="1" applyFill="1" applyBorder="1"/>
    <xf numFmtId="0" fontId="11" fillId="17" borderId="60" xfId="0" applyFont="1" applyFill="1" applyBorder="1"/>
    <xf numFmtId="0" fontId="11" fillId="18" borderId="59" xfId="0" applyFont="1" applyFill="1" applyBorder="1"/>
    <xf numFmtId="9" fontId="11" fillId="18" borderId="60" xfId="0" applyNumberFormat="1" applyFont="1" applyFill="1" applyBorder="1"/>
    <xf numFmtId="0" fontId="11" fillId="4" borderId="33" xfId="0" applyFont="1" applyFill="1" applyBorder="1" applyAlignment="1">
      <alignment horizontal="center" vertical="center"/>
    </xf>
    <xf numFmtId="0" fontId="11" fillId="4" borderId="61" xfId="0" applyFont="1" applyFill="1" applyBorder="1" applyAlignment="1">
      <alignment horizontal="center" vertical="center"/>
    </xf>
    <xf numFmtId="9" fontId="11" fillId="0" borderId="51" xfId="0" applyNumberFormat="1" applyFont="1" applyFill="1" applyBorder="1" applyAlignment="1">
      <alignment horizontal="center" vertical="center"/>
    </xf>
    <xf numFmtId="0" fontId="11" fillId="4" borderId="4" xfId="0" applyNumberFormat="1" applyFont="1" applyFill="1" applyBorder="1" applyAlignment="1">
      <alignment horizontal="center" vertical="center"/>
    </xf>
    <xf numFmtId="9" fontId="0" fillId="0" borderId="0" xfId="1" applyNumberFormat="1" applyFont="1" applyBorder="1" applyProtection="1"/>
    <xf numFmtId="0" fontId="0" fillId="0" borderId="17" xfId="0" applyFill="1" applyBorder="1"/>
    <xf numFmtId="0" fontId="0" fillId="2" borderId="2" xfId="5" applyFont="1" applyAlignment="1">
      <alignment vertical="center" wrapText="1"/>
    </xf>
    <xf numFmtId="0" fontId="2" fillId="0" borderId="1" xfId="2" applyAlignment="1">
      <alignment horizontal="center"/>
    </xf>
    <xf numFmtId="0" fontId="9" fillId="4" borderId="0" xfId="3" applyFont="1" applyFill="1" applyAlignment="1">
      <alignment horizontal="center" vertical="center"/>
    </xf>
    <xf numFmtId="0" fontId="18" fillId="0" borderId="0" xfId="0" applyFont="1"/>
    <xf numFmtId="0" fontId="0" fillId="0" borderId="0" xfId="0" applyAlignment="1">
      <alignment horizontal="right" vertical="center" wrapText="1"/>
    </xf>
    <xf numFmtId="49" fontId="0" fillId="0" borderId="0" xfId="0" applyNumberFormat="1" applyAlignment="1">
      <alignment vertical="center" wrapText="1"/>
    </xf>
    <xf numFmtId="49" fontId="0" fillId="0" borderId="0" xfId="0" applyNumberFormat="1"/>
    <xf numFmtId="0" fontId="21" fillId="0" borderId="0" xfId="0" applyFont="1"/>
    <xf numFmtId="49" fontId="0" fillId="0" borderId="0" xfId="1" applyNumberFormat="1" applyFont="1" applyProtection="1"/>
    <xf numFmtId="0" fontId="2" fillId="0" borderId="1" xfId="2" applyAlignment="1">
      <alignment horizontal="center"/>
    </xf>
    <xf numFmtId="0" fontId="9" fillId="4" borderId="0" xfId="3" applyFont="1" applyFill="1" applyAlignment="1">
      <alignment horizontal="center" vertical="center"/>
    </xf>
    <xf numFmtId="0" fontId="0" fillId="4" borderId="24" xfId="0" applyFill="1" applyBorder="1" applyAlignment="1">
      <alignment horizontal="center" vertical="center"/>
    </xf>
    <xf numFmtId="0" fontId="0" fillId="4" borderId="6" xfId="0" applyFill="1" applyBorder="1" applyAlignment="1">
      <alignment horizontal="center" vertical="center"/>
    </xf>
    <xf numFmtId="0" fontId="0" fillId="4" borderId="25"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4" borderId="13" xfId="0" applyFill="1" applyBorder="1" applyAlignment="1">
      <alignment horizontal="center" vertical="center"/>
    </xf>
    <xf numFmtId="0" fontId="11" fillId="0" borderId="6" xfId="0" applyFont="1" applyBorder="1" applyAlignment="1">
      <alignment horizontal="center" vertical="center"/>
    </xf>
    <xf numFmtId="0" fontId="11" fillId="0" borderId="4" xfId="0" applyFont="1" applyBorder="1" applyAlignment="1">
      <alignment horizontal="center" vertical="center"/>
    </xf>
    <xf numFmtId="0" fontId="11" fillId="0" borderId="12" xfId="0" applyFont="1" applyBorder="1" applyAlignment="1">
      <alignment horizontal="center" vertical="center"/>
    </xf>
    <xf numFmtId="0" fontId="11" fillId="4" borderId="28" xfId="0" applyFont="1" applyFill="1" applyBorder="1" applyAlignment="1">
      <alignment horizontal="center" vertical="center"/>
    </xf>
    <xf numFmtId="0" fontId="11" fillId="4" borderId="32" xfId="0" applyFont="1" applyFill="1" applyBorder="1" applyAlignment="1">
      <alignment horizontal="center" vertical="center"/>
    </xf>
    <xf numFmtId="0" fontId="11" fillId="4" borderId="30" xfId="0" applyFont="1" applyFill="1" applyBorder="1" applyAlignment="1">
      <alignment horizontal="center" vertical="center"/>
    </xf>
    <xf numFmtId="0" fontId="11" fillId="0" borderId="41"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17" xfId="0" applyFont="1" applyBorder="1" applyAlignment="1">
      <alignment horizontal="center" vertical="center"/>
    </xf>
    <xf numFmtId="0" fontId="11" fillId="0" borderId="22" xfId="0" applyFont="1" applyBorder="1" applyAlignment="1">
      <alignment horizontal="center" vertical="center"/>
    </xf>
  </cellXfs>
  <cellStyles count="8">
    <cellStyle name="Calcul" xfId="5" builtinId="22"/>
    <cellStyle name="Normal" xfId="0" builtinId="0"/>
    <cellStyle name="Normal 10 2" xfId="6" xr:uid="{79EEFFC2-75CE-4724-AC23-3BE5D15C94C8}"/>
    <cellStyle name="Normal 10 2 2" xfId="7" xr:uid="{612EFC55-6E64-4A1D-9740-870CC2F7DE0C}"/>
    <cellStyle name="Pourcentage" xfId="1" builtinId="5"/>
    <cellStyle name="Sortie" xfId="4" builtinId="21"/>
    <cellStyle name="Titre" xfId="3" builtinId="15"/>
    <cellStyle name="Titre 2" xfId="2" builtinId="17"/>
  </cellStyles>
  <dxfs count="259">
    <dxf>
      <fill>
        <patternFill>
          <bgColor rgb="FF92D050"/>
        </patternFill>
      </fill>
    </dxf>
    <dxf>
      <font>
        <color rgb="FFFF0000"/>
      </font>
      <fill>
        <patternFill>
          <bgColor rgb="FFFF0000"/>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ill>
        <patternFill>
          <bgColor rgb="FF92D050"/>
        </patternFill>
      </fill>
    </dxf>
    <dxf>
      <fill>
        <patternFill>
          <bgColor theme="9" tint="0.39994506668294322"/>
        </patternFill>
      </fill>
    </dxf>
    <dxf>
      <fill>
        <patternFill>
          <bgColor rgb="FFFFFF00"/>
        </patternFill>
      </fill>
    </dxf>
    <dxf>
      <fill>
        <patternFill>
          <bgColor rgb="FF66FFFF"/>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ill>
        <patternFill>
          <bgColor rgb="FF92D050"/>
        </patternFill>
      </fill>
    </dxf>
    <dxf>
      <font>
        <color rgb="FFFF6969"/>
      </font>
      <fill>
        <patternFill>
          <bgColor rgb="FFFF6969"/>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ill>
        <patternFill>
          <bgColor rgb="FF92D050"/>
        </patternFill>
      </fill>
    </dxf>
    <dxf>
      <font>
        <color rgb="FFFF6969"/>
      </font>
      <fill>
        <patternFill>
          <bgColor rgb="FFFF6969"/>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ill>
        <patternFill>
          <bgColor rgb="FF92D050"/>
        </patternFill>
      </fill>
    </dxf>
    <dxf>
      <font>
        <color rgb="FFFF6969"/>
      </font>
      <fill>
        <patternFill>
          <bgColor rgb="FFFF6969"/>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ill>
        <patternFill>
          <bgColor rgb="FF92D050"/>
        </patternFill>
      </fill>
    </dxf>
    <dxf>
      <font>
        <color rgb="FFFF6969"/>
      </font>
      <fill>
        <patternFill>
          <bgColor rgb="FFFF6969"/>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ill>
        <patternFill>
          <bgColor rgb="FF92D050"/>
        </patternFill>
      </fill>
    </dxf>
    <dxf>
      <font>
        <color rgb="FFFF6969"/>
      </font>
      <fill>
        <patternFill>
          <bgColor rgb="FFFF6969"/>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ill>
        <patternFill>
          <bgColor rgb="FF92D050"/>
        </patternFill>
      </fill>
    </dxf>
    <dxf>
      <font>
        <color rgb="FFFF6969"/>
      </font>
      <fill>
        <patternFill>
          <bgColor rgb="FFFF6969"/>
        </patternFill>
      </fill>
    </dxf>
    <dxf>
      <font>
        <b val="0"/>
        <i val="0"/>
        <strike val="0"/>
        <condense val="0"/>
        <extend val="0"/>
        <outline val="0"/>
        <shadow val="0"/>
        <u val="none"/>
        <vertAlign val="baseline"/>
        <sz val="8"/>
        <color theme="1"/>
        <name val="Calibri"/>
        <scheme val="minor"/>
      </font>
      <numFmt numFmtId="13" formatCode="0%"/>
      <fill>
        <patternFill patternType="solid">
          <fgColor indexed="64"/>
          <bgColor theme="0"/>
        </patternFill>
      </fill>
      <alignment horizontal="center" vertical="center" textRotation="0" wrapText="0" relative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numFmt numFmtId="0" formatCode="General"/>
      <fill>
        <patternFill patternType="solid">
          <fgColor indexed="64"/>
          <bgColor theme="0"/>
        </patternFill>
      </fill>
      <alignment horizontal="center" vertical="center"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scheme val="minor"/>
      </font>
      <fill>
        <patternFill patternType="solid">
          <fgColor indexed="64"/>
          <bgColor theme="0"/>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fill>
        <patternFill patternType="solid">
          <fgColor indexed="64"/>
          <bgColor theme="0"/>
        </patternFill>
      </fill>
      <alignment horizontal="center" vertical="center" textRotation="0" wrapText="0" relative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9"/>
          <bgColor theme="9"/>
        </patternFill>
      </fill>
      <border diagonalUp="0" diagonalDown="0" outline="0">
        <left style="thin">
          <color indexed="64"/>
        </left>
        <right style="thin">
          <color indexed="64"/>
        </right>
        <top/>
        <bottom/>
      </border>
    </dxf>
    <dxf>
      <fill>
        <patternFill>
          <bgColor rgb="FF92D050"/>
        </patternFill>
      </fill>
    </dxf>
    <dxf>
      <font>
        <color rgb="FFFF0000"/>
      </font>
      <fill>
        <patternFill>
          <bgColor rgb="FFFF0000"/>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ont>
        <b val="0"/>
        <i val="0"/>
        <strike val="0"/>
        <condense val="0"/>
        <extend val="0"/>
        <outline val="0"/>
        <shadow val="0"/>
        <u val="none"/>
        <vertAlign val="baseline"/>
        <sz val="8"/>
        <color theme="1"/>
        <name val="Calibri"/>
        <scheme val="minor"/>
      </font>
      <numFmt numFmtId="13" formatCode="0%"/>
      <fill>
        <patternFill patternType="solid">
          <fgColor indexed="64"/>
          <bgColor theme="0"/>
        </patternFill>
      </fill>
      <alignment horizontal="center" vertical="center" textRotation="0" wrapText="0" relative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fill>
        <patternFill patternType="solid">
          <fgColor indexed="64"/>
          <bgColor theme="0"/>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fill>
        <patternFill patternType="solid">
          <fgColor indexed="64"/>
          <bgColor theme="0"/>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fill>
        <patternFill patternType="solid">
          <fgColor indexed="64"/>
          <bgColor theme="0"/>
        </patternFill>
      </fill>
      <alignment horizontal="center" vertical="center" textRotation="0" wrapText="0" relative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9"/>
          <bgColor theme="9"/>
        </patternFill>
      </fill>
      <border diagonalUp="0" diagonalDown="0" outline="0">
        <left style="thin">
          <color indexed="64"/>
        </left>
        <right style="thin">
          <color indexed="64"/>
        </right>
        <top/>
        <bottom/>
      </border>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rgb="FF92D050"/>
        </patternFill>
      </fill>
    </dxf>
    <dxf>
      <font>
        <color rgb="FFFF0000"/>
      </font>
      <fill>
        <patternFill>
          <bgColor rgb="FFFF0000"/>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ont>
        <strike val="0"/>
        <outline val="0"/>
        <shadow val="0"/>
        <u val="none"/>
        <vertAlign val="baseline"/>
        <sz val="8"/>
        <color theme="1"/>
        <name val="Calibri"/>
        <scheme val="minor"/>
      </font>
      <numFmt numFmtId="13" formatCode="0%"/>
    </dxf>
    <dxf>
      <font>
        <strike val="0"/>
        <outline val="0"/>
        <shadow val="0"/>
        <u val="none"/>
        <vertAlign val="baseline"/>
        <sz val="8"/>
        <color theme="1"/>
        <name val="Calibri"/>
        <scheme val="minor"/>
      </font>
    </dxf>
    <dxf>
      <font>
        <strike val="0"/>
        <outline val="0"/>
        <shadow val="0"/>
        <u val="none"/>
        <vertAlign val="baseline"/>
        <sz val="8"/>
        <color theme="1"/>
        <name val="Calibri"/>
        <scheme val="minor"/>
      </font>
    </dxf>
    <dxf>
      <font>
        <strike val="0"/>
        <outline val="0"/>
        <shadow val="0"/>
        <u val="none"/>
        <vertAlign val="baseline"/>
        <sz val="8"/>
        <color theme="1"/>
        <name val="Calibri"/>
        <scheme val="minor"/>
      </font>
    </dxf>
    <dxf>
      <font>
        <strike val="0"/>
        <outline val="0"/>
        <shadow val="0"/>
        <u val="none"/>
        <vertAlign val="baseline"/>
        <sz val="8"/>
        <color theme="1"/>
        <name val="Calibri"/>
        <scheme val="minor"/>
      </font>
    </dxf>
    <dxf>
      <font>
        <strike val="0"/>
        <outline val="0"/>
        <shadow val="0"/>
        <u val="none"/>
        <vertAlign val="baseline"/>
        <sz val="8"/>
        <color theme="1"/>
        <name val="Calibri"/>
        <scheme val="minor"/>
      </font>
    </dxf>
    <dxf>
      <fill>
        <patternFill>
          <bgColor rgb="FF92D050"/>
        </patternFill>
      </fill>
    </dxf>
    <dxf>
      <font>
        <color rgb="FFFF6969"/>
      </font>
      <fill>
        <patternFill>
          <bgColor rgb="FFFF6969"/>
        </patternFill>
      </fill>
    </dxf>
    <dxf>
      <font>
        <color theme="9" tint="-0.24994659260841701"/>
      </font>
      <fill>
        <patternFill patternType="solid">
          <fgColor theme="9" tint="-0.24994659260841701"/>
          <bgColor theme="9" tint="-0.24994659260841701"/>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ill>
        <patternFill>
          <bgColor rgb="FF92D050"/>
        </patternFill>
      </fill>
    </dxf>
    <dxf>
      <font>
        <color rgb="FFFF6969"/>
      </font>
      <fill>
        <patternFill>
          <bgColor rgb="FFFF6969"/>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ill>
        <patternFill>
          <bgColor rgb="FF92D050"/>
        </patternFill>
      </fill>
    </dxf>
    <dxf>
      <font>
        <color rgb="FFFF6969"/>
      </font>
      <fill>
        <patternFill>
          <bgColor rgb="FFFF6969"/>
        </patternFill>
      </fill>
    </dxf>
    <dxf>
      <fill>
        <patternFill>
          <bgColor rgb="FF92D050"/>
        </patternFill>
      </fill>
    </dxf>
    <dxf>
      <font>
        <color rgb="FFFF6969"/>
      </font>
      <fill>
        <patternFill>
          <bgColor rgb="FFFF6969"/>
        </patternFill>
      </fill>
    </dxf>
    <dxf>
      <fill>
        <patternFill>
          <bgColor rgb="FF92D050"/>
        </patternFill>
      </fill>
    </dxf>
    <dxf>
      <font>
        <color rgb="FFFF6969"/>
      </font>
      <fill>
        <patternFill>
          <bgColor rgb="FFFF6969"/>
        </patternFill>
      </fill>
    </dxf>
    <dxf>
      <fill>
        <patternFill>
          <bgColor rgb="FF92D050"/>
        </patternFill>
      </fill>
    </dxf>
    <dxf>
      <font>
        <color rgb="FFFF6969"/>
      </font>
      <fill>
        <patternFill>
          <bgColor rgb="FFFF6969"/>
        </patternFill>
      </fill>
    </dxf>
    <dxf>
      <fill>
        <patternFill>
          <bgColor rgb="FF92D050"/>
        </patternFill>
      </fill>
    </dxf>
    <dxf>
      <font>
        <color rgb="FFFF6969"/>
      </font>
      <fill>
        <patternFill>
          <bgColor rgb="FFFF6969"/>
        </patternFill>
      </fill>
    </dxf>
    <dxf>
      <fill>
        <patternFill>
          <bgColor rgb="FF92D050"/>
        </patternFill>
      </fill>
    </dxf>
    <dxf>
      <font>
        <color rgb="FFFF6969"/>
      </font>
      <fill>
        <patternFill>
          <bgColor rgb="FFFF6969"/>
        </patternFill>
      </fill>
    </dxf>
    <dxf>
      <fill>
        <patternFill>
          <bgColor rgb="FF92D050"/>
        </patternFill>
      </fill>
    </dxf>
    <dxf>
      <font>
        <color rgb="FFFF6969"/>
      </font>
      <fill>
        <patternFill>
          <bgColor rgb="FFFF6969"/>
        </patternFill>
      </fill>
    </dxf>
    <dxf>
      <fill>
        <patternFill>
          <bgColor rgb="FF92D050"/>
        </patternFill>
      </fill>
    </dxf>
    <dxf>
      <font>
        <color rgb="FFFF6969"/>
      </font>
      <fill>
        <patternFill>
          <bgColor rgb="FFFF6969"/>
        </patternFill>
      </fill>
    </dxf>
    <dxf>
      <fill>
        <patternFill>
          <bgColor theme="6" tint="0.79998168889431442"/>
        </patternFill>
      </fill>
    </dxf>
    <dxf>
      <fill>
        <patternFill>
          <bgColor theme="5" tint="0.79998168889431442"/>
        </patternFill>
      </fill>
    </dxf>
    <dxf>
      <fill>
        <patternFill>
          <bgColor rgb="FFFFFF00"/>
        </patternFill>
      </fill>
    </dxf>
    <dxf>
      <fill>
        <patternFill>
          <bgColor rgb="FF00FFFF"/>
        </patternFill>
      </fill>
    </dxf>
    <dxf>
      <fill>
        <patternFill>
          <bgColor theme="4" tint="0.3999450666829432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rgb="FF00B0F0"/>
        </patternFill>
      </fill>
    </dxf>
    <dxf>
      <fill>
        <patternFill>
          <bgColor theme="8" tint="0.39994506668294322"/>
        </patternFill>
      </fill>
    </dxf>
    <dxf>
      <fill>
        <patternFill>
          <bgColor theme="5" tint="0.39994506668294322"/>
        </patternFill>
      </fill>
    </dxf>
    <dxf>
      <fill>
        <patternFill>
          <bgColor theme="5" tint="0.79998168889431442"/>
        </patternFill>
      </fill>
    </dxf>
    <dxf>
      <fill>
        <patternFill>
          <bgColor rgb="FF92D050"/>
        </patternFill>
      </fill>
    </dxf>
    <dxf>
      <font>
        <color rgb="FFFF6969"/>
      </font>
      <fill>
        <patternFill>
          <bgColor rgb="FFFF6969"/>
        </patternFill>
      </fill>
    </dxf>
    <dxf>
      <numFmt numFmtId="13" formatCode="0%"/>
    </dxf>
    <dxf>
      <numFmt numFmtId="13" formatCode="0%"/>
    </dxf>
    <dxf>
      <numFmt numFmtId="0" formatCode="General"/>
    </dxf>
    <dxf>
      <alignment horizontal="center" textRotation="0" indent="0" justifyLastLine="0" shrinkToFit="0" readingOrder="0"/>
    </dxf>
    <dxf>
      <alignment horizontal="right" textRotation="0" indent="0" justifyLastLine="0" shrinkToFit="0" readingOrder="0"/>
    </dxf>
    <dxf>
      <numFmt numFmtId="30" formatCode="@"/>
    </dxf>
    <dxf>
      <numFmt numFmtId="30" formatCode="@"/>
    </dxf>
    <dxf>
      <alignment horizontal="general" vertical="center" textRotation="0" wrapText="1" indent="0" justifyLastLine="0" shrinkToFit="0" readingOrder="0"/>
    </dxf>
    <dxf>
      <numFmt numFmtId="13" formatCode="0%"/>
    </dxf>
    <dxf>
      <numFmt numFmtId="0" formatCode="General"/>
    </dxf>
    <dxf>
      <alignment horizontal="center" textRotation="0"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s://portal.coltdatacentres.net/index.php?/Tickets/ViewList/Sort/lastactivity/asc/lastactivity/desc"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66675</xdr:colOff>
      <xdr:row>0</xdr:row>
      <xdr:rowOff>66675</xdr:rowOff>
    </xdr:to>
    <xdr:pic>
      <xdr:nvPicPr>
        <xdr:cNvPr id="2" name="Picture 1">
          <a:hlinkClick xmlns:r="http://schemas.openxmlformats.org/officeDocument/2006/relationships" r:id="rId1"/>
          <a:extLst>
            <a:ext uri="{FF2B5EF4-FFF2-40B4-BE49-F238E27FC236}">
              <a16:creationId xmlns:a16="http://schemas.microsoft.com/office/drawing/2014/main" id="{EB236F25-24C5-4391-8A9A-A3499F3392E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66675" cy="66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4:O135" totalsRowShown="0" headerRowDxfId="258">
  <autoFilter ref="A4:O135" xr:uid="{00000000-0009-0000-0100-000001000000}"/>
  <sortState ref="A5:O135">
    <sortCondition ref="F4:F135"/>
  </sortState>
  <tableColumns count="15">
    <tableColumn id="1" xr3:uid="{00000000-0010-0000-0000-000001000000}" name="Salle"/>
    <tableColumn id="2" xr3:uid="{00000000-0010-0000-0000-000002000000}" name="Baie"/>
    <tableColumn id="3" xr3:uid="{00000000-0010-0000-0000-000003000000}" name="Coté"/>
    <tableColumn id="4" xr3:uid="{00000000-0010-0000-0000-000004000000}" name="U"/>
    <tableColumn id="5" xr3:uid="{00000000-0010-0000-0000-000005000000}" name="Salle2"/>
    <tableColumn id="6" xr3:uid="{00000000-0010-0000-0000-000006000000}" name="Baie3"/>
    <tableColumn id="7" xr3:uid="{00000000-0010-0000-0000-000007000000}" name="Coté4"/>
    <tableColumn id="8" xr3:uid="{00000000-0010-0000-0000-000008000000}" name="U1"/>
    <tableColumn id="9" xr3:uid="{00000000-0010-0000-0000-000009000000}" name="Type cordon" dataDxfId="257"/>
    <tableColumn id="10" xr3:uid="{00000000-0010-0000-0000-00000A000000}" name="Mono / multi"/>
    <tableColumn id="11" xr3:uid="{00000000-0010-0000-0000-00000B000000}" name="LC / SC"/>
    <tableColumn id="12" xr3:uid="{00000000-0010-0000-0000-00000C000000}" name="Type Liaison" dataDxfId="256"/>
    <tableColumn id="13" xr3:uid="{00000000-0010-0000-0000-00000D000000}" name="Ports occupés"/>
    <tableColumn id="14" xr3:uid="{00000000-0010-0000-0000-00000E000000}" name="Total ports"/>
    <tableColumn id="15" xr3:uid="{00000000-0010-0000-0000-00000F000000}" name="Taux d'occupation" dataDxfId="255">
      <calculatedColumnFormula>M5/N5</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F3292A-F810-45F1-A44B-6B62AA62D65D}" name="Tableau13" displayName="Tableau13" ref="A4:R1304" totalsRowShown="0" headerRowDxfId="254">
  <autoFilter ref="A4:R1304" xr:uid="{96FBF9A8-C204-471E-B726-1948A65CF501}"/>
  <sortState ref="A5:Q602">
    <sortCondition ref="H4:H602"/>
  </sortState>
  <tableColumns count="18">
    <tableColumn id="1" xr3:uid="{398A15D2-BDD7-438B-90D3-9EA21DB84FDB}" name="Site"/>
    <tableColumn id="17" xr3:uid="{1A052330-FFF8-4E4D-AC32-8D7448D1C52B}" name="Salle"/>
    <tableColumn id="2" xr3:uid="{36DEC477-E4DE-477C-AF7E-C36C1C0E8460}" name="Baie" dataDxfId="253"/>
    <tableColumn id="3" xr3:uid="{FD15CF83-2291-4EE3-9061-C2DCD668FA73}" name="Coté"/>
    <tableColumn id="4" xr3:uid="{F25A4EE9-7D24-4185-BD30-F73C2C7E870C}" name="U"/>
    <tableColumn id="16" xr3:uid="{71B82D8E-ACB2-4FD0-AD53-DA82AD040BBA}" name="Site2"/>
    <tableColumn id="5" xr3:uid="{D8F1C357-AC69-4CFA-9C42-E816D30BD371}" name="Salle2"/>
    <tableColumn id="6" xr3:uid="{C3811A26-500B-4423-89DC-8946B2BBF57A}" name="Baie3" dataDxfId="252"/>
    <tableColumn id="7" xr3:uid="{3A56A762-DC43-4729-BF8E-849430B03360}" name="Coté1"/>
    <tableColumn id="8" xr3:uid="{ECDD1345-ADE4-4496-9DB3-A71192AF3E80}" name="U1" dataDxfId="251"/>
    <tableColumn id="9" xr3:uid="{F499EDD3-D42F-4252-96D9-34C93537BA26}" name="Type cordon" dataDxfId="250"/>
    <tableColumn id="10" xr3:uid="{075924DB-D6D5-4258-B4A8-D19F85D04E0E}" name="Mono / multi"/>
    <tableColumn id="11" xr3:uid="{8789C961-C221-46B5-B07B-762B0D5FF813}" name="LC / SC"/>
    <tableColumn id="12" xr3:uid="{C334E413-76BB-4F19-B7D9-D0EEFB9AFDB7}" name="Type Liaison" dataDxfId="249"/>
    <tableColumn id="13" xr3:uid="{59CC0449-B979-44C0-B273-42CB20414F93}" name="Ports occupés"/>
    <tableColumn id="14" xr3:uid="{42D5BDFD-2450-4E5E-8A21-CA0C0B7B94DD}" name="Total ports"/>
    <tableColumn id="15" xr3:uid="{51060596-B05A-482F-977F-058CF177496D}" name="Taux d'occupation" dataDxfId="248">
      <calculatedColumnFormula>O5/P5</calculatedColumnFormula>
    </tableColumn>
    <tableColumn id="18" xr3:uid="{C850C3FA-253C-49AB-924A-F1BA2170AE4C}" name="COMMENTAIRE" dataDxfId="24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V5:AY247" totalsRowShown="0" headerRowDxfId="187" dataDxfId="186">
  <autoFilter ref="AV5:AY247" xr:uid="{00000000-0009-0000-0100-000005000000}"/>
  <tableColumns count="4">
    <tableColumn id="1" xr3:uid="{00000000-0010-0000-0300-000001000000}" name="Total port" dataDxfId="185"/>
    <tableColumn id="2" xr3:uid="{00000000-0010-0000-0300-000002000000}" name="Ocp" dataDxfId="184"/>
    <tableColumn id="3" xr3:uid="{00000000-0010-0000-0300-000003000000}" name="Dispo" dataDxfId="183"/>
    <tableColumn id="4" xr3:uid="{00000000-0010-0000-0300-000004000000}" name="% ocp" dataDxfId="182"/>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Y5:BB653" totalsRowShown="0" headerRowDxfId="131" headerRowBorderDxfId="130" tableBorderDxfId="129" totalsRowBorderDxfId="128">
  <tableColumns count="4">
    <tableColumn id="1" xr3:uid="{00000000-0010-0000-0400-000001000000}" name="Total port" dataDxfId="127">
      <calculatedColumnFormula>G6</calculatedColumnFormula>
    </tableColumn>
    <tableColumn id="2" xr3:uid="{00000000-0010-0000-0400-000002000000}" name="Occupé" dataDxfId="126">
      <calculatedColumnFormula>M6</calculatedColumnFormula>
    </tableColumn>
    <tableColumn id="3" xr3:uid="{00000000-0010-0000-0400-000003000000}" name="Dispo" dataDxfId="125">
      <calculatedColumnFormula>N6</calculatedColumnFormula>
    </tableColumn>
    <tableColumn id="4" xr3:uid="{00000000-0010-0000-0400-000004000000}" name="% ocp" dataDxfId="124">
      <calculatedColumnFormula>Table6[[#This Row],[Occupé]]/Table6[[#This Row],[Total port]]</calculatedColumnFormula>
    </tableColumn>
  </tableColumns>
  <tableStyleInfo name="TableStyleMedium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68" displayName="Table68" ref="AY5:BB185" totalsRowShown="0" headerRowDxfId="109" headerRowBorderDxfId="108" tableBorderDxfId="107" totalsRowBorderDxfId="106">
  <tableColumns count="4">
    <tableColumn id="1" xr3:uid="{00000000-0010-0000-0500-000001000000}" name="Total port" dataDxfId="105">
      <calculatedColumnFormula>G6</calculatedColumnFormula>
    </tableColumn>
    <tableColumn id="2" xr3:uid="{00000000-0010-0000-0500-000002000000}" name="Occupé" dataDxfId="104">
      <calculatedColumnFormula>M6</calculatedColumnFormula>
    </tableColumn>
    <tableColumn id="3" xr3:uid="{00000000-0010-0000-0500-000003000000}" name="Dispo" dataDxfId="103">
      <calculatedColumnFormula>M6</calculatedColumnFormula>
    </tableColumn>
    <tableColumn id="4" xr3:uid="{00000000-0010-0000-0500-000004000000}" name="% ocp" dataDxfId="102">
      <calculatedColumnFormula>Table68[[#This Row],[Occupé]]/Table68[[#This Row],[Total port]]</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2:R26"/>
  <sheetViews>
    <sheetView zoomScale="85" zoomScaleNormal="85" workbookViewId="0">
      <selection activeCell="C4" sqref="C4"/>
    </sheetView>
  </sheetViews>
  <sheetFormatPr baseColWidth="10" defaultColWidth="11.5" defaultRowHeight="15"/>
  <cols>
    <col min="1" max="1" width="49.33203125" bestFit="1" customWidth="1"/>
    <col min="2" max="4" width="6.33203125" style="10" customWidth="1"/>
    <col min="5" max="5" width="49.1640625" hidden="1" customWidth="1"/>
    <col min="6" max="8" width="6.5" hidden="1" customWidth="1"/>
    <col min="11" max="11" width="36" bestFit="1" customWidth="1"/>
    <col min="12" max="12" width="33.5" bestFit="1" customWidth="1"/>
    <col min="13" max="13" width="34.1640625" bestFit="1" customWidth="1"/>
    <col min="14" max="14" width="33.5" bestFit="1" customWidth="1"/>
    <col min="15" max="15" width="34.1640625" bestFit="1" customWidth="1"/>
  </cols>
  <sheetData>
    <row r="2" spans="1:18" ht="16" thickBot="1">
      <c r="K2" s="236"/>
      <c r="L2" s="236"/>
      <c r="M2" s="236"/>
      <c r="N2" s="236"/>
      <c r="O2" s="236"/>
      <c r="P2" s="236"/>
      <c r="Q2" s="236"/>
      <c r="R2" s="236"/>
    </row>
    <row r="3" spans="1:18" ht="16" thickBot="1">
      <c r="B3" s="16" t="s">
        <v>227</v>
      </c>
      <c r="C3" s="17" t="s">
        <v>228</v>
      </c>
      <c r="D3" s="18" t="s">
        <v>229</v>
      </c>
      <c r="E3" s="7"/>
      <c r="F3" s="16" t="s">
        <v>227</v>
      </c>
      <c r="G3" s="17" t="s">
        <v>228</v>
      </c>
      <c r="H3" s="18" t="s">
        <v>229</v>
      </c>
      <c r="K3" s="236"/>
      <c r="L3" s="236"/>
      <c r="M3" s="236"/>
      <c r="N3" s="236"/>
      <c r="O3" s="236"/>
      <c r="P3" s="236"/>
      <c r="Q3" s="236"/>
      <c r="R3" s="236"/>
    </row>
    <row r="4" spans="1:18">
      <c r="A4" s="35" t="s">
        <v>243</v>
      </c>
      <c r="B4" s="23">
        <f>SPARTA!R1-SPARTA!Q1</f>
        <v>5</v>
      </c>
      <c r="C4" s="333" t="e">
        <f>#REF!-#REF!</f>
        <v>#REF!</v>
      </c>
      <c r="D4" s="25" t="e">
        <f>D5-#REF!</f>
        <v>#REF!</v>
      </c>
      <c r="E4" s="8" t="s">
        <v>230</v>
      </c>
      <c r="F4" s="23">
        <f>'SPARTA fibre'!BE2</f>
        <v>48</v>
      </c>
      <c r="G4" s="24" t="e">
        <f>#REF!</f>
        <v>#REF!</v>
      </c>
      <c r="H4" s="25" t="e">
        <f>#REF!</f>
        <v>#REF!</v>
      </c>
      <c r="K4" s="236"/>
      <c r="L4" s="236"/>
      <c r="M4" s="236"/>
      <c r="N4" s="236"/>
      <c r="O4" s="236"/>
      <c r="P4" s="236"/>
      <c r="Q4" s="236"/>
      <c r="R4" s="236"/>
    </row>
    <row r="5" spans="1:18">
      <c r="A5" s="35" t="s">
        <v>231</v>
      </c>
      <c r="B5" s="21">
        <f>SPARTA!R1</f>
        <v>48</v>
      </c>
      <c r="C5" s="20" t="e">
        <f>#REF!</f>
        <v>#REF!</v>
      </c>
      <c r="D5" s="22" t="e">
        <f>#REF!</f>
        <v>#REF!</v>
      </c>
      <c r="E5" s="35"/>
      <c r="F5" s="21"/>
      <c r="G5" s="20"/>
      <c r="H5" s="22"/>
      <c r="K5" s="236"/>
      <c r="L5" s="236"/>
      <c r="M5" s="236"/>
      <c r="N5" s="236"/>
      <c r="O5" s="236"/>
      <c r="P5" s="236"/>
      <c r="Q5" s="236"/>
      <c r="R5" s="236"/>
    </row>
    <row r="6" spans="1:18">
      <c r="A6" s="35" t="s">
        <v>244</v>
      </c>
      <c r="B6" s="21">
        <f>SPARTA!T1-SPARTA!S1</f>
        <v>159</v>
      </c>
      <c r="C6" s="20" t="e">
        <f>C7-#REF!</f>
        <v>#REF!</v>
      </c>
      <c r="D6" s="22" t="e">
        <f>D7-#REF!</f>
        <v>#REF!</v>
      </c>
      <c r="E6" s="9" t="s">
        <v>232</v>
      </c>
      <c r="F6" s="21">
        <f>'SPARTA CU'!BA3</f>
        <v>1653</v>
      </c>
      <c r="G6" s="20" t="e">
        <f>#REF!</f>
        <v>#REF!</v>
      </c>
      <c r="H6" s="22" t="e">
        <f>#REF!</f>
        <v>#REF!</v>
      </c>
      <c r="K6" s="236"/>
      <c r="L6" s="236"/>
      <c r="M6" s="236"/>
      <c r="N6" s="236"/>
      <c r="O6" s="236"/>
      <c r="P6" s="236"/>
      <c r="Q6" s="236"/>
      <c r="R6" s="236"/>
    </row>
    <row r="7" spans="1:18">
      <c r="A7" s="35" t="s">
        <v>245</v>
      </c>
      <c r="B7" s="21">
        <f>SPARTA!T1</f>
        <v>582</v>
      </c>
      <c r="C7" s="20" t="e">
        <f>#REF!</f>
        <v>#REF!</v>
      </c>
      <c r="D7" s="22" t="e">
        <f>#REF!</f>
        <v>#REF!</v>
      </c>
      <c r="E7" s="9"/>
      <c r="F7" s="21"/>
      <c r="G7" s="20"/>
      <c r="H7" s="22"/>
      <c r="K7" s="236"/>
      <c r="L7" s="236"/>
      <c r="M7" s="236"/>
      <c r="N7" s="236"/>
      <c r="O7" s="236"/>
      <c r="P7" s="236"/>
      <c r="Q7" s="236"/>
      <c r="R7" s="236"/>
    </row>
    <row r="8" spans="1:18">
      <c r="A8" s="35" t="s">
        <v>246</v>
      </c>
      <c r="B8" s="21">
        <f>SPARTA!Q3-SPARTA!U1</f>
        <v>593</v>
      </c>
      <c r="C8" s="20" t="e">
        <f>C9-#REF!</f>
        <v>#REF!</v>
      </c>
      <c r="D8" s="22" t="e">
        <f>D9-#REF!</f>
        <v>#REF!</v>
      </c>
      <c r="E8" s="9" t="s">
        <v>234</v>
      </c>
      <c r="F8" s="21">
        <f>'SPARTA fibre'!BG2</f>
        <v>2043</v>
      </c>
      <c r="G8" s="20" t="e">
        <f>#REF!</f>
        <v>#REF!</v>
      </c>
      <c r="H8" s="22" t="e">
        <f>#REF!</f>
        <v>#REF!</v>
      </c>
      <c r="K8" s="236"/>
      <c r="L8" s="236"/>
      <c r="M8" s="236"/>
      <c r="N8" s="236"/>
      <c r="O8" s="236"/>
      <c r="P8" s="236"/>
      <c r="Q8" s="236"/>
      <c r="R8" s="236"/>
    </row>
    <row r="9" spans="1:18">
      <c r="A9" s="35" t="s">
        <v>247</v>
      </c>
      <c r="B9" s="21">
        <f>SPARTA!Q3</f>
        <v>1266</v>
      </c>
      <c r="C9" s="20" t="e">
        <f>#REF!</f>
        <v>#REF!</v>
      </c>
      <c r="D9" s="22" t="e">
        <f>#REF!</f>
        <v>#REF!</v>
      </c>
      <c r="E9" s="9"/>
      <c r="F9" s="21"/>
      <c r="G9" s="20"/>
      <c r="H9" s="22"/>
      <c r="K9" s="236"/>
      <c r="L9" s="236"/>
      <c r="M9" s="236"/>
      <c r="N9" s="236"/>
      <c r="O9" s="236"/>
      <c r="P9" s="236"/>
      <c r="Q9" s="236"/>
      <c r="R9" s="236"/>
    </row>
    <row r="10" spans="1:18">
      <c r="A10" s="35" t="s">
        <v>248</v>
      </c>
      <c r="B10" s="21">
        <f>SPARTA!S3-SPARTA!R3</f>
        <v>0</v>
      </c>
      <c r="C10" s="20" t="e">
        <f>C11-#REF!</f>
        <v>#REF!</v>
      </c>
      <c r="D10" s="22" t="e">
        <f>D11-#REF!</f>
        <v>#REF!</v>
      </c>
      <c r="E10" s="9" t="s">
        <v>236</v>
      </c>
      <c r="F10" s="21">
        <f>'SPARTA CU'!BB3</f>
        <v>45</v>
      </c>
      <c r="G10" s="20" t="e">
        <f>#REF!</f>
        <v>#REF!</v>
      </c>
      <c r="H10" s="22" t="e">
        <f>#REF!</f>
        <v>#REF!</v>
      </c>
      <c r="K10" s="236"/>
      <c r="L10" s="236"/>
      <c r="M10" s="236"/>
      <c r="N10" s="236"/>
      <c r="O10" s="236"/>
      <c r="P10" s="236"/>
      <c r="Q10" s="236"/>
      <c r="R10" s="236"/>
    </row>
    <row r="11" spans="1:18">
      <c r="A11" s="35" t="s">
        <v>237</v>
      </c>
      <c r="B11" s="21">
        <f>SPARTA!S3</f>
        <v>0</v>
      </c>
      <c r="C11" s="20" t="e">
        <f>#REF!</f>
        <v>#REF!</v>
      </c>
      <c r="D11" s="22" t="e">
        <f>#REF!</f>
        <v>#REF!</v>
      </c>
      <c r="E11" s="9"/>
      <c r="F11" s="21"/>
      <c r="G11" s="20"/>
      <c r="H11" s="22"/>
      <c r="K11" s="236"/>
      <c r="L11" s="236"/>
      <c r="M11" s="236"/>
      <c r="N11" s="236"/>
      <c r="O11" s="236"/>
      <c r="P11" s="236"/>
      <c r="Q11" s="236"/>
      <c r="R11" s="236"/>
    </row>
    <row r="12" spans="1:18">
      <c r="A12" s="35" t="s">
        <v>249</v>
      </c>
      <c r="B12" s="21">
        <f>SPARTA!U3-SPARTA!T3</f>
        <v>0</v>
      </c>
      <c r="C12" s="20" t="e">
        <f>C13-#REF!</f>
        <v>#REF!</v>
      </c>
      <c r="D12" s="22" t="e">
        <f>D13-#REF!</f>
        <v>#REF!</v>
      </c>
      <c r="E12" s="9" t="s">
        <v>238</v>
      </c>
      <c r="F12" s="21">
        <f>'SPARTA fibre'!BF2</f>
        <v>691</v>
      </c>
      <c r="G12" s="20" t="e">
        <f>#REF!</f>
        <v>#REF!</v>
      </c>
      <c r="H12" s="22" t="e">
        <f>#REF!</f>
        <v>#REF!</v>
      </c>
      <c r="K12" s="236"/>
      <c r="L12" s="236"/>
      <c r="M12" s="236"/>
      <c r="N12" s="236"/>
      <c r="O12" s="236"/>
      <c r="P12" s="236"/>
      <c r="Q12" s="236"/>
      <c r="R12" s="236"/>
    </row>
    <row r="13" spans="1:18" ht="16" thickBot="1">
      <c r="A13" s="35" t="s">
        <v>239</v>
      </c>
      <c r="B13" s="27">
        <f>SPARTA!U3</f>
        <v>0</v>
      </c>
      <c r="C13" s="28" t="e">
        <f>#REF!</f>
        <v>#REF!</v>
      </c>
      <c r="D13" s="29" t="e">
        <f>#REF!</f>
        <v>#REF!</v>
      </c>
      <c r="E13" s="26"/>
      <c r="F13" s="27"/>
      <c r="G13" s="28"/>
      <c r="H13" s="29"/>
      <c r="K13" s="236"/>
      <c r="L13" s="236"/>
      <c r="M13" s="236"/>
      <c r="N13" s="236"/>
      <c r="O13" s="236"/>
      <c r="P13" s="236"/>
      <c r="Q13" s="236"/>
      <c r="R13" s="236"/>
    </row>
    <row r="14" spans="1:18">
      <c r="A14" s="11" t="s">
        <v>240</v>
      </c>
      <c r="B14" s="30" t="s">
        <v>241</v>
      </c>
      <c r="C14" s="31" t="s">
        <v>241</v>
      </c>
      <c r="D14" s="32" t="s">
        <v>241</v>
      </c>
      <c r="E14" s="11" t="s">
        <v>240</v>
      </c>
      <c r="F14" s="30" t="s">
        <v>241</v>
      </c>
      <c r="G14" s="31" t="s">
        <v>241</v>
      </c>
      <c r="H14" s="32" t="s">
        <v>241</v>
      </c>
      <c r="K14" s="236"/>
      <c r="L14" s="236"/>
      <c r="M14" s="236"/>
      <c r="N14" s="236"/>
      <c r="O14" s="236"/>
      <c r="P14" s="236"/>
      <c r="Q14" s="236"/>
      <c r="R14" s="236"/>
    </row>
    <row r="15" spans="1:18" ht="16" thickBot="1">
      <c r="A15" s="12" t="s">
        <v>242</v>
      </c>
      <c r="B15" s="13" t="s">
        <v>241</v>
      </c>
      <c r="C15" s="14" t="s">
        <v>241</v>
      </c>
      <c r="D15" s="15" t="s">
        <v>241</v>
      </c>
      <c r="E15" s="12" t="s">
        <v>242</v>
      </c>
      <c r="F15" s="13" t="s">
        <v>241</v>
      </c>
      <c r="G15" s="14" t="s">
        <v>241</v>
      </c>
      <c r="H15" s="15" t="s">
        <v>241</v>
      </c>
      <c r="K15" s="236"/>
      <c r="L15" s="236"/>
      <c r="M15" s="236"/>
      <c r="N15" s="236"/>
      <c r="O15" s="236"/>
      <c r="P15" s="236"/>
      <c r="Q15" s="236"/>
      <c r="R15" s="236"/>
    </row>
    <row r="16" spans="1:18">
      <c r="K16" s="236"/>
      <c r="L16" s="236"/>
      <c r="M16" s="236"/>
      <c r="N16" s="236"/>
      <c r="O16" s="236"/>
      <c r="P16" s="236"/>
      <c r="Q16" s="236"/>
      <c r="R16" s="236"/>
    </row>
    <row r="24" spans="1:1">
      <c r="A24" s="215"/>
    </row>
    <row r="25" spans="1:1">
      <c r="A25" s="215"/>
    </row>
    <row r="26" spans="1:1">
      <c r="A26" s="215"/>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0">
    <tabColor theme="4" tint="0.39997558519241921"/>
    <outlinePr summaryBelow="0" summaryRight="0"/>
    <pageSetUpPr fitToPage="1"/>
  </sheetPr>
  <dimension ref="A1:AT587"/>
  <sheetViews>
    <sheetView zoomScale="90" zoomScaleNormal="90" workbookViewId="0">
      <pane ySplit="5" topLeftCell="A90" activePane="bottomLeft" state="frozenSplit"/>
      <selection pane="bottomLeft" activeCell="AX107" sqref="AX107"/>
    </sheetView>
  </sheetViews>
  <sheetFormatPr baseColWidth="10" defaultColWidth="9.1640625" defaultRowHeight="15"/>
  <cols>
    <col min="1" max="1" width="10" style="143" customWidth="1"/>
    <col min="2" max="2" width="7.6640625" style="143" bestFit="1" customWidth="1"/>
    <col min="3" max="3" width="5.33203125" style="143" bestFit="1" customWidth="1"/>
    <col min="4" max="4" width="6.6640625" style="143" bestFit="1" customWidth="1"/>
    <col min="5" max="5" width="3" style="143" bestFit="1" customWidth="1"/>
    <col min="6" max="6" width="4.5" style="143" bestFit="1" customWidth="1"/>
    <col min="7" max="7" width="3.33203125" style="143" bestFit="1" customWidth="1"/>
    <col min="8" max="8" width="4.83203125" style="143" bestFit="1" customWidth="1"/>
    <col min="9" max="9" width="7.6640625" style="143" bestFit="1" customWidth="1"/>
    <col min="10" max="10" width="5.33203125" style="143" bestFit="1" customWidth="1"/>
    <col min="11" max="11" width="1.83203125" style="143" bestFit="1" customWidth="1"/>
    <col min="12" max="12" width="4.33203125" style="143" bestFit="1" customWidth="1"/>
    <col min="13" max="13" width="2.83203125" style="143" bestFit="1" customWidth="1"/>
    <col min="14" max="14" width="3.83203125" style="143" hidden="1" customWidth="1"/>
    <col min="15" max="15" width="1.33203125" style="143" customWidth="1"/>
    <col min="16" max="19" width="2.83203125" style="143" customWidth="1"/>
    <col min="20" max="20" width="1.33203125" style="143" customWidth="1"/>
    <col min="21" max="24" width="2.83203125" style="143" customWidth="1"/>
    <col min="25" max="25" width="1.33203125" style="143" customWidth="1"/>
    <col min="26" max="29" width="2.83203125" style="143" customWidth="1"/>
    <col min="30" max="30" width="1.33203125" style="143" customWidth="1"/>
    <col min="31" max="34" width="2.83203125" style="143" customWidth="1"/>
    <col min="35" max="35" width="1.33203125" style="143" customWidth="1"/>
    <col min="36" max="39" width="2.83203125" style="143" customWidth="1"/>
    <col min="40" max="40" width="1.33203125" style="143" customWidth="1"/>
    <col min="41" max="44" width="2.83203125" style="143" customWidth="1"/>
    <col min="45" max="45" width="1.33203125" style="143" customWidth="1"/>
    <col min="46" max="16384" width="9.1640625" style="143"/>
  </cols>
  <sheetData>
    <row r="1" spans="1:46">
      <c r="A1" s="149"/>
      <c r="B1" s="345" t="s">
        <v>12</v>
      </c>
      <c r="C1" s="346"/>
      <c r="D1" s="346"/>
      <c r="E1" s="346"/>
      <c r="F1" s="346"/>
      <c r="G1" s="346"/>
      <c r="H1" s="346"/>
      <c r="I1" s="346"/>
      <c r="J1" s="346"/>
      <c r="K1" s="346"/>
      <c r="L1" s="347"/>
      <c r="M1" s="150"/>
      <c r="N1" s="149"/>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R1" s="149"/>
      <c r="AS1" s="149"/>
      <c r="AT1" s="149"/>
    </row>
    <row r="2" spans="1:46" ht="16" thickBot="1">
      <c r="A2" s="149"/>
      <c r="B2" s="348"/>
      <c r="C2" s="349"/>
      <c r="D2" s="349"/>
      <c r="E2" s="349"/>
      <c r="F2" s="349"/>
      <c r="G2" s="349"/>
      <c r="H2" s="349"/>
      <c r="I2" s="349"/>
      <c r="J2" s="349"/>
      <c r="K2" s="349"/>
      <c r="L2" s="350"/>
      <c r="M2" s="150"/>
      <c r="N2" s="149"/>
      <c r="O2" s="149"/>
      <c r="P2" s="149"/>
      <c r="Q2" s="149"/>
      <c r="R2" s="149"/>
      <c r="S2" s="149"/>
      <c r="T2" s="149"/>
      <c r="U2" s="149"/>
      <c r="V2" s="149"/>
      <c r="W2" s="149"/>
      <c r="X2" s="149"/>
      <c r="Y2" s="149"/>
      <c r="Z2" s="149"/>
      <c r="AA2" s="149"/>
      <c r="AB2" s="149"/>
      <c r="AC2" s="149"/>
      <c r="AD2" s="149"/>
      <c r="AE2" s="149"/>
      <c r="AF2" s="149"/>
      <c r="AG2" s="149"/>
      <c r="AH2" s="149"/>
      <c r="AI2" s="149"/>
      <c r="AJ2" s="149"/>
      <c r="AK2" s="149"/>
      <c r="AL2" s="149"/>
      <c r="AM2" s="149"/>
      <c r="AN2" s="149"/>
      <c r="AO2" s="149"/>
      <c r="AP2" s="149"/>
      <c r="AQ2" s="149"/>
      <c r="AR2" s="149"/>
      <c r="AS2" s="149"/>
      <c r="AT2" s="149"/>
    </row>
    <row r="3" spans="1:46">
      <c r="A3" s="145"/>
      <c r="B3" s="145"/>
      <c r="C3" s="145"/>
      <c r="D3" s="145"/>
      <c r="E3" s="145"/>
      <c r="F3" s="145"/>
      <c r="G3" s="145"/>
      <c r="H3" s="145"/>
      <c r="I3" s="145"/>
      <c r="J3" s="145"/>
      <c r="K3" s="145"/>
      <c r="L3" s="145"/>
      <c r="M3" s="145"/>
      <c r="N3" s="145"/>
      <c r="O3" s="145"/>
      <c r="P3" s="145"/>
      <c r="Q3" s="145"/>
      <c r="R3" s="145"/>
      <c r="S3" s="145"/>
      <c r="T3" s="145"/>
      <c r="U3" s="145"/>
      <c r="V3" s="145"/>
      <c r="W3" s="145"/>
      <c r="X3" s="145"/>
      <c r="Y3" s="145"/>
      <c r="Z3" s="145"/>
      <c r="AA3" s="145"/>
      <c r="AB3" s="145"/>
      <c r="AC3" s="145"/>
      <c r="AD3" s="145"/>
      <c r="AE3" s="145"/>
      <c r="AF3" s="145"/>
      <c r="AG3" s="145"/>
      <c r="AH3" s="145"/>
      <c r="AI3" s="145"/>
      <c r="AJ3" s="145"/>
      <c r="AK3" s="145"/>
      <c r="AL3" s="145"/>
      <c r="AM3" s="145"/>
      <c r="AN3" s="145"/>
      <c r="AO3" s="145"/>
      <c r="AP3" s="145"/>
      <c r="AQ3" s="145"/>
      <c r="AR3" s="145"/>
      <c r="AS3" s="145"/>
      <c r="AT3" s="145"/>
    </row>
    <row r="4" spans="1:46" ht="16" thickBot="1">
      <c r="A4" s="145"/>
      <c r="B4" s="145"/>
      <c r="C4" s="145"/>
      <c r="D4" s="145"/>
      <c r="E4" s="145"/>
      <c r="F4" s="145"/>
      <c r="G4" s="145"/>
      <c r="H4" s="145"/>
      <c r="I4" s="145"/>
      <c r="J4" s="145"/>
      <c r="K4" s="145"/>
      <c r="L4" s="145"/>
      <c r="M4" s="145"/>
      <c r="N4" s="145"/>
      <c r="O4" s="145"/>
      <c r="P4" s="145"/>
      <c r="Q4" s="145"/>
      <c r="R4" s="145"/>
      <c r="S4" s="145"/>
      <c r="T4" s="145"/>
      <c r="U4" s="145"/>
      <c r="V4" s="145"/>
      <c r="W4" s="145"/>
      <c r="X4" s="145"/>
      <c r="Y4" s="145"/>
      <c r="Z4" s="145"/>
      <c r="AA4" s="145"/>
      <c r="AB4" s="145"/>
      <c r="AC4" s="145"/>
      <c r="AD4" s="145"/>
      <c r="AE4" s="145"/>
      <c r="AF4" s="145"/>
      <c r="AG4" s="145"/>
      <c r="AH4" s="145"/>
      <c r="AI4" s="145"/>
      <c r="AJ4" s="145"/>
      <c r="AK4" s="145"/>
      <c r="AL4" s="145"/>
      <c r="AM4" s="145"/>
      <c r="AN4" s="145"/>
      <c r="AO4" s="145"/>
      <c r="AP4" s="145"/>
      <c r="AQ4" s="145"/>
      <c r="AR4" s="145"/>
      <c r="AS4" s="145"/>
    </row>
    <row r="5" spans="1:46" ht="16" thickBot="1">
      <c r="A5" s="145"/>
      <c r="B5" s="151" t="s">
        <v>2</v>
      </c>
      <c r="C5" s="152" t="s">
        <v>3</v>
      </c>
      <c r="D5" s="152" t="s">
        <v>267</v>
      </c>
      <c r="E5" s="153" t="s">
        <v>1</v>
      </c>
      <c r="F5" s="152" t="s">
        <v>268</v>
      </c>
      <c r="G5" s="152" t="s">
        <v>269</v>
      </c>
      <c r="H5" s="152" t="s">
        <v>270</v>
      </c>
      <c r="I5" s="152" t="s">
        <v>271</v>
      </c>
      <c r="J5" s="152" t="s">
        <v>272</v>
      </c>
      <c r="K5" s="152" t="s">
        <v>273</v>
      </c>
      <c r="L5" s="152" t="s">
        <v>274</v>
      </c>
      <c r="M5" s="152" t="s">
        <v>275</v>
      </c>
      <c r="N5" s="152"/>
      <c r="O5" s="154"/>
      <c r="P5" s="152">
        <v>1</v>
      </c>
      <c r="Q5" s="152">
        <v>2</v>
      </c>
      <c r="R5" s="152">
        <v>3</v>
      </c>
      <c r="S5" s="152">
        <v>4</v>
      </c>
      <c r="T5" s="152"/>
      <c r="U5" s="152">
        <v>5</v>
      </c>
      <c r="V5" s="152">
        <v>6</v>
      </c>
      <c r="W5" s="152">
        <v>7</v>
      </c>
      <c r="X5" s="152">
        <v>8</v>
      </c>
      <c r="Y5" s="152"/>
      <c r="Z5" s="152">
        <v>9</v>
      </c>
      <c r="AA5" s="152">
        <v>10</v>
      </c>
      <c r="AB5" s="152">
        <v>11</v>
      </c>
      <c r="AC5" s="152">
        <v>12</v>
      </c>
      <c r="AD5" s="152"/>
      <c r="AE5" s="152">
        <v>13</v>
      </c>
      <c r="AF5" s="152">
        <v>14</v>
      </c>
      <c r="AG5" s="152">
        <v>15</v>
      </c>
      <c r="AH5" s="152">
        <v>16</v>
      </c>
      <c r="AI5" s="152"/>
      <c r="AJ5" s="152">
        <v>17</v>
      </c>
      <c r="AK5" s="152">
        <v>18</v>
      </c>
      <c r="AL5" s="152">
        <v>19</v>
      </c>
      <c r="AM5" s="152">
        <v>20</v>
      </c>
      <c r="AN5" s="152"/>
      <c r="AO5" s="152">
        <v>21</v>
      </c>
      <c r="AP5" s="152">
        <v>22</v>
      </c>
      <c r="AQ5" s="152">
        <v>23</v>
      </c>
      <c r="AR5" s="152">
        <v>24</v>
      </c>
      <c r="AS5" s="155"/>
    </row>
    <row r="6" spans="1:46" ht="12.75" customHeight="1">
      <c r="A6" s="145"/>
      <c r="B6" s="168"/>
      <c r="C6" s="169"/>
      <c r="D6" s="169"/>
      <c r="E6" s="170"/>
      <c r="F6" s="169"/>
      <c r="G6" s="169"/>
      <c r="H6" s="169"/>
      <c r="I6" s="169"/>
      <c r="J6" s="169"/>
      <c r="K6" s="169"/>
      <c r="L6" s="169"/>
      <c r="M6" s="169"/>
      <c r="N6" s="171"/>
      <c r="O6" s="169"/>
      <c r="P6" s="169"/>
      <c r="Q6" s="169"/>
      <c r="R6" s="169"/>
      <c r="S6" s="169"/>
      <c r="T6" s="169"/>
      <c r="U6" s="169"/>
      <c r="V6" s="169"/>
      <c r="W6" s="169"/>
      <c r="X6" s="169"/>
      <c r="Y6" s="169"/>
      <c r="Z6" s="169"/>
      <c r="AA6" s="169"/>
      <c r="AB6" s="169"/>
      <c r="AC6" s="169"/>
      <c r="AD6" s="169"/>
      <c r="AE6" s="169"/>
      <c r="AF6" s="169"/>
      <c r="AG6" s="169"/>
      <c r="AH6" s="169"/>
      <c r="AI6" s="169"/>
      <c r="AJ6" s="169"/>
      <c r="AK6" s="169"/>
      <c r="AL6" s="169"/>
      <c r="AM6" s="169"/>
      <c r="AN6" s="169"/>
      <c r="AO6" s="169"/>
      <c r="AP6" s="169"/>
      <c r="AQ6" s="169"/>
      <c r="AR6" s="169"/>
      <c r="AS6" s="172"/>
    </row>
    <row r="7" spans="1:46" ht="12" customHeight="1" thickBot="1">
      <c r="A7" s="145"/>
      <c r="B7" s="161" t="s">
        <v>118</v>
      </c>
      <c r="C7" s="162"/>
      <c r="D7" s="163" t="s">
        <v>276</v>
      </c>
      <c r="E7" s="162"/>
      <c r="F7" s="162">
        <v>24</v>
      </c>
      <c r="G7" s="162">
        <v>24</v>
      </c>
      <c r="H7" s="162" t="s">
        <v>12</v>
      </c>
      <c r="I7" s="161" t="s">
        <v>118</v>
      </c>
      <c r="J7" s="162"/>
      <c r="K7" s="162"/>
      <c r="L7" s="162">
        <f>COUNTIF(P7:AR7,"x")</f>
        <v>0</v>
      </c>
      <c r="M7" s="162">
        <f>F7-L7</f>
        <v>24</v>
      </c>
      <c r="N7" s="164"/>
      <c r="O7" s="165"/>
      <c r="P7" s="162"/>
      <c r="Q7" s="162"/>
      <c r="R7" s="162"/>
      <c r="S7" s="162"/>
      <c r="T7" s="165"/>
      <c r="U7" s="162"/>
      <c r="V7" s="162"/>
      <c r="W7" s="162"/>
      <c r="X7" s="162"/>
      <c r="Y7" s="165"/>
      <c r="Z7" s="162"/>
      <c r="AA7" s="162"/>
      <c r="AB7" s="162"/>
      <c r="AC7" s="162"/>
      <c r="AD7" s="165"/>
      <c r="AE7" s="162"/>
      <c r="AF7" s="162"/>
      <c r="AG7" s="162"/>
      <c r="AH7" s="162"/>
      <c r="AI7" s="165"/>
      <c r="AJ7" s="162"/>
      <c r="AK7" s="162"/>
      <c r="AL7" s="162"/>
      <c r="AM7" s="162"/>
      <c r="AN7" s="165"/>
      <c r="AO7" s="162"/>
      <c r="AP7" s="162"/>
      <c r="AQ7" s="162"/>
      <c r="AR7" s="162"/>
      <c r="AS7" s="166"/>
    </row>
    <row r="8" spans="1:46" ht="12" customHeight="1">
      <c r="A8" s="145"/>
      <c r="B8" s="156"/>
      <c r="C8" s="157"/>
      <c r="D8" s="157"/>
      <c r="E8" s="158"/>
      <c r="F8" s="157"/>
      <c r="G8" s="157"/>
      <c r="H8" s="157"/>
      <c r="I8" s="157"/>
      <c r="J8" s="157"/>
      <c r="K8" s="157"/>
      <c r="L8" s="157"/>
      <c r="M8" s="157"/>
      <c r="N8" s="159"/>
      <c r="O8" s="157"/>
      <c r="P8" s="157">
        <v>1</v>
      </c>
      <c r="Q8" s="157">
        <v>2</v>
      </c>
      <c r="R8" s="157">
        <v>3</v>
      </c>
      <c r="S8" s="157">
        <v>4</v>
      </c>
      <c r="T8" s="157"/>
      <c r="U8" s="157">
        <v>5</v>
      </c>
      <c r="V8" s="157">
        <v>6</v>
      </c>
      <c r="W8" s="157">
        <v>7</v>
      </c>
      <c r="X8" s="157">
        <v>8</v>
      </c>
      <c r="Y8" s="157"/>
      <c r="Z8" s="157">
        <v>9</v>
      </c>
      <c r="AA8" s="157">
        <v>10</v>
      </c>
      <c r="AB8" s="157">
        <v>11</v>
      </c>
      <c r="AC8" s="157">
        <v>12</v>
      </c>
      <c r="AD8" s="157"/>
      <c r="AE8" s="157">
        <v>13</v>
      </c>
      <c r="AF8" s="157">
        <v>14</v>
      </c>
      <c r="AG8" s="157">
        <v>15</v>
      </c>
      <c r="AH8" s="157">
        <v>16</v>
      </c>
      <c r="AI8" s="157"/>
      <c r="AJ8" s="157">
        <v>17</v>
      </c>
      <c r="AK8" s="157">
        <v>18</v>
      </c>
      <c r="AL8" s="157">
        <v>19</v>
      </c>
      <c r="AM8" s="157">
        <v>20</v>
      </c>
      <c r="AN8" s="157"/>
      <c r="AO8" s="157">
        <v>21</v>
      </c>
      <c r="AP8" s="157">
        <v>22</v>
      </c>
      <c r="AQ8" s="157">
        <v>23</v>
      </c>
      <c r="AR8" s="157">
        <v>24</v>
      </c>
      <c r="AS8" s="160"/>
    </row>
    <row r="9" spans="1:46" ht="12" customHeight="1" thickBot="1">
      <c r="A9" s="145"/>
      <c r="B9" s="161" t="s">
        <v>118</v>
      </c>
      <c r="C9" s="162"/>
      <c r="D9" s="163" t="s">
        <v>276</v>
      </c>
      <c r="E9" s="162"/>
      <c r="F9" s="162">
        <v>24</v>
      </c>
      <c r="G9" s="162">
        <v>24</v>
      </c>
      <c r="H9" s="162" t="s">
        <v>12</v>
      </c>
      <c r="I9" s="161" t="s">
        <v>118</v>
      </c>
      <c r="J9" s="162"/>
      <c r="K9" s="162"/>
      <c r="L9" s="162">
        <f>COUNTIF(P9:AR9,"x")</f>
        <v>0</v>
      </c>
      <c r="M9" s="162">
        <f>F9-L9</f>
        <v>24</v>
      </c>
      <c r="N9" s="164"/>
      <c r="O9" s="165"/>
      <c r="P9" s="162"/>
      <c r="Q9" s="162"/>
      <c r="R9" s="162"/>
      <c r="S9" s="162"/>
      <c r="T9" s="165"/>
      <c r="U9" s="162"/>
      <c r="V9" s="162"/>
      <c r="W9" s="162"/>
      <c r="X9" s="162"/>
      <c r="Y9" s="165"/>
      <c r="Z9" s="162"/>
      <c r="AA9" s="162"/>
      <c r="AB9" s="162"/>
      <c r="AC9" s="162"/>
      <c r="AD9" s="165"/>
      <c r="AE9" s="162"/>
      <c r="AF9" s="162"/>
      <c r="AG9" s="162"/>
      <c r="AH9" s="162"/>
      <c r="AI9" s="165"/>
      <c r="AJ9" s="162"/>
      <c r="AK9" s="162"/>
      <c r="AL9" s="162"/>
      <c r="AM9" s="162"/>
      <c r="AN9" s="165"/>
      <c r="AO9" s="162"/>
      <c r="AP9" s="162"/>
      <c r="AQ9" s="162"/>
      <c r="AR9" s="162"/>
      <c r="AS9" s="166"/>
    </row>
    <row r="10" spans="1:46" ht="12" customHeight="1">
      <c r="A10" s="145"/>
      <c r="B10" s="156"/>
      <c r="C10" s="157"/>
      <c r="D10" s="157"/>
      <c r="E10" s="158"/>
      <c r="F10" s="157"/>
      <c r="G10" s="157"/>
      <c r="H10" s="157"/>
      <c r="I10" s="157"/>
      <c r="J10" s="157"/>
      <c r="K10" s="157"/>
      <c r="L10" s="157"/>
      <c r="M10" s="157"/>
      <c r="N10" s="159"/>
      <c r="O10" s="157"/>
      <c r="P10" s="157">
        <v>1</v>
      </c>
      <c r="Q10" s="157">
        <v>2</v>
      </c>
      <c r="R10" s="157">
        <v>3</v>
      </c>
      <c r="S10" s="157">
        <v>4</v>
      </c>
      <c r="T10" s="157"/>
      <c r="U10" s="157">
        <v>5</v>
      </c>
      <c r="V10" s="157">
        <v>6</v>
      </c>
      <c r="W10" s="157">
        <v>7</v>
      </c>
      <c r="X10" s="157">
        <v>8</v>
      </c>
      <c r="Y10" s="157"/>
      <c r="Z10" s="157">
        <v>9</v>
      </c>
      <c r="AA10" s="157">
        <v>10</v>
      </c>
      <c r="AB10" s="157">
        <v>11</v>
      </c>
      <c r="AC10" s="157">
        <v>12</v>
      </c>
      <c r="AD10" s="157"/>
      <c r="AE10" s="157">
        <v>13</v>
      </c>
      <c r="AF10" s="157">
        <v>14</v>
      </c>
      <c r="AG10" s="157">
        <v>15</v>
      </c>
      <c r="AH10" s="157">
        <v>16</v>
      </c>
      <c r="AI10" s="157"/>
      <c r="AJ10" s="157">
        <v>17</v>
      </c>
      <c r="AK10" s="157">
        <v>18</v>
      </c>
      <c r="AL10" s="157">
        <v>19</v>
      </c>
      <c r="AM10" s="157">
        <v>20</v>
      </c>
      <c r="AN10" s="157"/>
      <c r="AO10" s="157">
        <v>21</v>
      </c>
      <c r="AP10" s="157">
        <v>22</v>
      </c>
      <c r="AQ10" s="157">
        <v>23</v>
      </c>
      <c r="AR10" s="157">
        <v>24</v>
      </c>
      <c r="AS10" s="160"/>
    </row>
    <row r="11" spans="1:46" ht="12" customHeight="1" thickBot="1">
      <c r="A11" s="145"/>
      <c r="B11" s="161" t="s">
        <v>118</v>
      </c>
      <c r="C11" s="162"/>
      <c r="D11" s="163" t="s">
        <v>276</v>
      </c>
      <c r="E11" s="162"/>
      <c r="F11" s="162">
        <v>24</v>
      </c>
      <c r="G11" s="162">
        <v>24</v>
      </c>
      <c r="H11" s="162" t="s">
        <v>12</v>
      </c>
      <c r="I11" s="161" t="s">
        <v>118</v>
      </c>
      <c r="J11" s="162"/>
      <c r="K11" s="162"/>
      <c r="L11" s="162">
        <f>COUNTIF(P11:AR11,"x")</f>
        <v>0</v>
      </c>
      <c r="M11" s="162">
        <f>F11-L11</f>
        <v>24</v>
      </c>
      <c r="N11" s="164"/>
      <c r="O11" s="165"/>
      <c r="P11" s="162"/>
      <c r="Q11" s="162"/>
      <c r="R11" s="162"/>
      <c r="S11" s="162"/>
      <c r="T11" s="165"/>
      <c r="U11" s="162"/>
      <c r="V11" s="162"/>
      <c r="W11" s="162"/>
      <c r="X11" s="162"/>
      <c r="Y11" s="165"/>
      <c r="Z11" s="162"/>
      <c r="AA11" s="162"/>
      <c r="AB11" s="162"/>
      <c r="AC11" s="162"/>
      <c r="AD11" s="165"/>
      <c r="AE11" s="162"/>
      <c r="AF11" s="162"/>
      <c r="AG11" s="162"/>
      <c r="AH11" s="162"/>
      <c r="AI11" s="165"/>
      <c r="AJ11" s="162"/>
      <c r="AK11" s="162"/>
      <c r="AL11" s="162"/>
      <c r="AM11" s="162"/>
      <c r="AN11" s="165"/>
      <c r="AO11" s="162"/>
      <c r="AP11" s="162"/>
      <c r="AQ11" s="162"/>
      <c r="AR11" s="162"/>
      <c r="AS11" s="166"/>
    </row>
    <row r="12" spans="1:46" ht="12" customHeight="1">
      <c r="A12" s="145"/>
      <c r="B12" s="156"/>
      <c r="C12" s="157"/>
      <c r="D12" s="157"/>
      <c r="E12" s="158"/>
      <c r="F12" s="157"/>
      <c r="G12" s="157"/>
      <c r="H12" s="157"/>
      <c r="I12" s="157"/>
      <c r="J12" s="157"/>
      <c r="K12" s="157"/>
      <c r="L12" s="157"/>
      <c r="M12" s="157"/>
      <c r="N12" s="159"/>
      <c r="O12" s="157"/>
      <c r="P12" s="157">
        <v>1</v>
      </c>
      <c r="Q12" s="157">
        <v>2</v>
      </c>
      <c r="R12" s="157">
        <v>3</v>
      </c>
      <c r="S12" s="157">
        <v>4</v>
      </c>
      <c r="T12" s="157"/>
      <c r="U12" s="157">
        <v>5</v>
      </c>
      <c r="V12" s="157">
        <v>6</v>
      </c>
      <c r="W12" s="157">
        <v>7</v>
      </c>
      <c r="X12" s="157">
        <v>8</v>
      </c>
      <c r="Y12" s="157"/>
      <c r="Z12" s="157">
        <v>9</v>
      </c>
      <c r="AA12" s="157">
        <v>10</v>
      </c>
      <c r="AB12" s="157">
        <v>11</v>
      </c>
      <c r="AC12" s="157">
        <v>12</v>
      </c>
      <c r="AD12" s="157"/>
      <c r="AE12" s="157">
        <v>13</v>
      </c>
      <c r="AF12" s="157">
        <v>14</v>
      </c>
      <c r="AG12" s="157">
        <v>15</v>
      </c>
      <c r="AH12" s="157">
        <v>16</v>
      </c>
      <c r="AI12" s="157"/>
      <c r="AJ12" s="157">
        <v>17</v>
      </c>
      <c r="AK12" s="157">
        <v>18</v>
      </c>
      <c r="AL12" s="157">
        <v>19</v>
      </c>
      <c r="AM12" s="157">
        <v>20</v>
      </c>
      <c r="AN12" s="157"/>
      <c r="AO12" s="157">
        <v>21</v>
      </c>
      <c r="AP12" s="157">
        <v>22</v>
      </c>
      <c r="AQ12" s="157">
        <v>23</v>
      </c>
      <c r="AR12" s="157">
        <v>24</v>
      </c>
      <c r="AS12" s="160"/>
    </row>
    <row r="13" spans="1:46" ht="12" customHeight="1" thickBot="1">
      <c r="A13" s="145"/>
      <c r="B13" s="161" t="s">
        <v>118</v>
      </c>
      <c r="C13" s="162"/>
      <c r="D13" s="163" t="s">
        <v>276</v>
      </c>
      <c r="E13" s="162"/>
      <c r="F13" s="162">
        <v>24</v>
      </c>
      <c r="G13" s="162">
        <v>24</v>
      </c>
      <c r="H13" s="162" t="s">
        <v>12</v>
      </c>
      <c r="I13" s="161" t="s">
        <v>118</v>
      </c>
      <c r="J13" s="162"/>
      <c r="K13" s="162"/>
      <c r="L13" s="162">
        <f>COUNTIF(P13:AR13,"x")</f>
        <v>0</v>
      </c>
      <c r="M13" s="162">
        <f>F13-L13</f>
        <v>24</v>
      </c>
      <c r="N13" s="164"/>
      <c r="O13" s="165"/>
      <c r="P13" s="162"/>
      <c r="Q13" s="162"/>
      <c r="R13" s="162"/>
      <c r="S13" s="162"/>
      <c r="T13" s="165"/>
      <c r="U13" s="162"/>
      <c r="V13" s="162"/>
      <c r="W13" s="162"/>
      <c r="X13" s="162"/>
      <c r="Y13" s="165"/>
      <c r="Z13" s="162"/>
      <c r="AA13" s="162"/>
      <c r="AB13" s="162"/>
      <c r="AC13" s="162"/>
      <c r="AD13" s="165"/>
      <c r="AE13" s="162"/>
      <c r="AF13" s="162"/>
      <c r="AG13" s="162"/>
      <c r="AH13" s="162"/>
      <c r="AI13" s="165"/>
      <c r="AJ13" s="162"/>
      <c r="AK13" s="162"/>
      <c r="AL13" s="162"/>
      <c r="AM13" s="162"/>
      <c r="AN13" s="165"/>
      <c r="AO13" s="162"/>
      <c r="AP13" s="162"/>
      <c r="AQ13" s="162"/>
      <c r="AR13" s="162"/>
      <c r="AS13" s="166"/>
    </row>
    <row r="14" spans="1:46" ht="12" customHeight="1">
      <c r="A14" s="145"/>
      <c r="B14" s="156"/>
      <c r="C14" s="157"/>
      <c r="D14" s="157"/>
      <c r="E14" s="158"/>
      <c r="F14" s="157"/>
      <c r="G14" s="157"/>
      <c r="H14" s="157"/>
      <c r="I14" s="157"/>
      <c r="J14" s="157"/>
      <c r="K14" s="157"/>
      <c r="L14" s="157"/>
      <c r="M14" s="157"/>
      <c r="N14" s="159"/>
      <c r="O14" s="157"/>
      <c r="P14" s="157">
        <v>1</v>
      </c>
      <c r="Q14" s="157">
        <v>2</v>
      </c>
      <c r="R14" s="157">
        <v>3</v>
      </c>
      <c r="S14" s="157">
        <v>4</v>
      </c>
      <c r="T14" s="157"/>
      <c r="U14" s="157">
        <v>5</v>
      </c>
      <c r="V14" s="157">
        <v>6</v>
      </c>
      <c r="W14" s="157">
        <v>7</v>
      </c>
      <c r="X14" s="157">
        <v>8</v>
      </c>
      <c r="Y14" s="157"/>
      <c r="Z14" s="157">
        <v>9</v>
      </c>
      <c r="AA14" s="157">
        <v>10</v>
      </c>
      <c r="AB14" s="157">
        <v>11</v>
      </c>
      <c r="AC14" s="157">
        <v>12</v>
      </c>
      <c r="AD14" s="157"/>
      <c r="AE14" s="157">
        <v>13</v>
      </c>
      <c r="AF14" s="157">
        <v>14</v>
      </c>
      <c r="AG14" s="157">
        <v>15</v>
      </c>
      <c r="AH14" s="157">
        <v>16</v>
      </c>
      <c r="AI14" s="157"/>
      <c r="AJ14" s="157">
        <v>17</v>
      </c>
      <c r="AK14" s="157">
        <v>18</v>
      </c>
      <c r="AL14" s="157">
        <v>19</v>
      </c>
      <c r="AM14" s="157">
        <v>20</v>
      </c>
      <c r="AN14" s="157"/>
      <c r="AO14" s="157">
        <v>21</v>
      </c>
      <c r="AP14" s="157">
        <v>22</v>
      </c>
      <c r="AQ14" s="157">
        <v>23</v>
      </c>
      <c r="AR14" s="157">
        <v>24</v>
      </c>
      <c r="AS14" s="160"/>
    </row>
    <row r="15" spans="1:46" ht="12" customHeight="1" thickBot="1">
      <c r="A15" s="145"/>
      <c r="B15" s="161" t="s">
        <v>118</v>
      </c>
      <c r="C15" s="162"/>
      <c r="D15" s="163" t="s">
        <v>276</v>
      </c>
      <c r="E15" s="162"/>
      <c r="F15" s="162">
        <v>24</v>
      </c>
      <c r="G15" s="162">
        <v>24</v>
      </c>
      <c r="H15" s="162" t="s">
        <v>12</v>
      </c>
      <c r="I15" s="161" t="s">
        <v>118</v>
      </c>
      <c r="J15" s="162"/>
      <c r="K15" s="162"/>
      <c r="L15" s="162">
        <f>COUNTIF(P15:AR15,"x")</f>
        <v>0</v>
      </c>
      <c r="M15" s="162">
        <f>F15-L15</f>
        <v>24</v>
      </c>
      <c r="N15" s="164"/>
      <c r="O15" s="165"/>
      <c r="P15" s="162"/>
      <c r="Q15" s="162"/>
      <c r="R15" s="162"/>
      <c r="S15" s="162"/>
      <c r="T15" s="165"/>
      <c r="U15" s="162"/>
      <c r="V15" s="162"/>
      <c r="W15" s="162"/>
      <c r="X15" s="162"/>
      <c r="Y15" s="165"/>
      <c r="Z15" s="162"/>
      <c r="AA15" s="162"/>
      <c r="AB15" s="162"/>
      <c r="AC15" s="162"/>
      <c r="AD15" s="165"/>
      <c r="AE15" s="162"/>
      <c r="AF15" s="162"/>
      <c r="AG15" s="162"/>
      <c r="AH15" s="162"/>
      <c r="AI15" s="165"/>
      <c r="AJ15" s="162"/>
      <c r="AK15" s="162"/>
      <c r="AL15" s="162"/>
      <c r="AM15" s="162"/>
      <c r="AN15" s="165"/>
      <c r="AO15" s="162"/>
      <c r="AP15" s="162"/>
      <c r="AQ15" s="162"/>
      <c r="AR15" s="162"/>
      <c r="AS15" s="166"/>
    </row>
    <row r="16" spans="1:46" ht="12" customHeight="1">
      <c r="A16" s="145"/>
      <c r="B16" s="156"/>
      <c r="C16" s="157"/>
      <c r="D16" s="157"/>
      <c r="E16" s="158"/>
      <c r="F16" s="157"/>
      <c r="G16" s="157"/>
      <c r="H16" s="157"/>
      <c r="I16" s="157"/>
      <c r="J16" s="157"/>
      <c r="K16" s="157"/>
      <c r="L16" s="157"/>
      <c r="M16" s="157"/>
      <c r="N16" s="159"/>
      <c r="O16" s="157"/>
      <c r="P16" s="157">
        <v>1</v>
      </c>
      <c r="Q16" s="157">
        <v>2</v>
      </c>
      <c r="R16" s="157">
        <v>3</v>
      </c>
      <c r="S16" s="157">
        <v>4</v>
      </c>
      <c r="T16" s="157"/>
      <c r="U16" s="157">
        <v>5</v>
      </c>
      <c r="V16" s="157">
        <v>6</v>
      </c>
      <c r="W16" s="157">
        <v>7</v>
      </c>
      <c r="X16" s="157">
        <v>8</v>
      </c>
      <c r="Y16" s="157"/>
      <c r="Z16" s="157">
        <v>9</v>
      </c>
      <c r="AA16" s="157">
        <v>10</v>
      </c>
      <c r="AB16" s="157">
        <v>11</v>
      </c>
      <c r="AC16" s="157">
        <v>12</v>
      </c>
      <c r="AD16" s="157"/>
      <c r="AE16" s="157">
        <v>13</v>
      </c>
      <c r="AF16" s="157">
        <v>14</v>
      </c>
      <c r="AG16" s="157">
        <v>15</v>
      </c>
      <c r="AH16" s="157">
        <v>16</v>
      </c>
      <c r="AI16" s="157"/>
      <c r="AJ16" s="157">
        <v>17</v>
      </c>
      <c r="AK16" s="157">
        <v>18</v>
      </c>
      <c r="AL16" s="157">
        <v>19</v>
      </c>
      <c r="AM16" s="157">
        <v>20</v>
      </c>
      <c r="AN16" s="157"/>
      <c r="AO16" s="157">
        <v>21</v>
      </c>
      <c r="AP16" s="157">
        <v>22</v>
      </c>
      <c r="AQ16" s="157">
        <v>23</v>
      </c>
      <c r="AR16" s="157">
        <v>24</v>
      </c>
      <c r="AS16" s="160"/>
    </row>
    <row r="17" spans="1:45" ht="12" customHeight="1" thickBot="1">
      <c r="A17" s="145"/>
      <c r="B17" s="161" t="s">
        <v>118</v>
      </c>
      <c r="C17" s="162"/>
      <c r="D17" s="163" t="s">
        <v>276</v>
      </c>
      <c r="E17" s="162"/>
      <c r="F17" s="162">
        <v>24</v>
      </c>
      <c r="G17" s="162">
        <v>24</v>
      </c>
      <c r="H17" s="162" t="s">
        <v>12</v>
      </c>
      <c r="I17" s="161" t="s">
        <v>118</v>
      </c>
      <c r="J17" s="162"/>
      <c r="K17" s="162"/>
      <c r="L17" s="162">
        <f>COUNTIF(P17:AR17,"x")</f>
        <v>0</v>
      </c>
      <c r="M17" s="162">
        <f>F17-L17</f>
        <v>24</v>
      </c>
      <c r="N17" s="164"/>
      <c r="O17" s="165"/>
      <c r="P17" s="162"/>
      <c r="Q17" s="162"/>
      <c r="R17" s="162"/>
      <c r="S17" s="162"/>
      <c r="T17" s="165"/>
      <c r="U17" s="162"/>
      <c r="V17" s="162"/>
      <c r="W17" s="162"/>
      <c r="X17" s="162"/>
      <c r="Y17" s="165"/>
      <c r="Z17" s="162"/>
      <c r="AA17" s="162"/>
      <c r="AB17" s="162"/>
      <c r="AC17" s="162"/>
      <c r="AD17" s="165"/>
      <c r="AE17" s="162"/>
      <c r="AF17" s="162"/>
      <c r="AG17" s="162"/>
      <c r="AH17" s="162"/>
      <c r="AI17" s="165"/>
      <c r="AJ17" s="162"/>
      <c r="AK17" s="162"/>
      <c r="AL17" s="162"/>
      <c r="AM17" s="162"/>
      <c r="AN17" s="165"/>
      <c r="AO17" s="162"/>
      <c r="AP17" s="162"/>
      <c r="AQ17" s="162"/>
      <c r="AR17" s="162"/>
      <c r="AS17" s="166"/>
    </row>
    <row r="18" spans="1:45" ht="12" customHeight="1">
      <c r="A18" s="145"/>
      <c r="B18" s="156"/>
      <c r="C18" s="157"/>
      <c r="D18" s="157"/>
      <c r="E18" s="158"/>
      <c r="F18" s="157"/>
      <c r="G18" s="157"/>
      <c r="H18" s="157"/>
      <c r="I18" s="157"/>
      <c r="J18" s="157"/>
      <c r="K18" s="157"/>
      <c r="L18" s="157"/>
      <c r="M18" s="157"/>
      <c r="N18" s="159"/>
      <c r="O18" s="157"/>
      <c r="P18" s="157">
        <v>1</v>
      </c>
      <c r="Q18" s="157">
        <v>2</v>
      </c>
      <c r="R18" s="157">
        <v>3</v>
      </c>
      <c r="S18" s="157">
        <v>4</v>
      </c>
      <c r="T18" s="157"/>
      <c r="U18" s="157">
        <v>5</v>
      </c>
      <c r="V18" s="157">
        <v>6</v>
      </c>
      <c r="W18" s="157">
        <v>7</v>
      </c>
      <c r="X18" s="157">
        <v>8</v>
      </c>
      <c r="Y18" s="157"/>
      <c r="Z18" s="157">
        <v>9</v>
      </c>
      <c r="AA18" s="157">
        <v>10</v>
      </c>
      <c r="AB18" s="157">
        <v>11</v>
      </c>
      <c r="AC18" s="157">
        <v>12</v>
      </c>
      <c r="AD18" s="157"/>
      <c r="AE18" s="157">
        <v>13</v>
      </c>
      <c r="AF18" s="157">
        <v>14</v>
      </c>
      <c r="AG18" s="157">
        <v>15</v>
      </c>
      <c r="AH18" s="157">
        <v>16</v>
      </c>
      <c r="AI18" s="157"/>
      <c r="AJ18" s="157">
        <v>17</v>
      </c>
      <c r="AK18" s="157">
        <v>18</v>
      </c>
      <c r="AL18" s="157">
        <v>19</v>
      </c>
      <c r="AM18" s="157">
        <v>20</v>
      </c>
      <c r="AN18" s="157"/>
      <c r="AO18" s="157">
        <v>21</v>
      </c>
      <c r="AP18" s="157">
        <v>22</v>
      </c>
      <c r="AQ18" s="157">
        <v>23</v>
      </c>
      <c r="AR18" s="157">
        <v>24</v>
      </c>
      <c r="AS18" s="160"/>
    </row>
    <row r="19" spans="1:45" ht="12" customHeight="1" thickBot="1">
      <c r="A19" s="145"/>
      <c r="B19" s="161" t="s">
        <v>118</v>
      </c>
      <c r="C19" s="162"/>
      <c r="D19" s="163" t="s">
        <v>276</v>
      </c>
      <c r="E19" s="162"/>
      <c r="F19" s="162">
        <v>24</v>
      </c>
      <c r="G19" s="162">
        <v>24</v>
      </c>
      <c r="H19" s="162" t="s">
        <v>12</v>
      </c>
      <c r="I19" s="161" t="s">
        <v>118</v>
      </c>
      <c r="J19" s="162"/>
      <c r="K19" s="162"/>
      <c r="L19" s="162">
        <f>COUNTIF(P19:AR19,"x")</f>
        <v>0</v>
      </c>
      <c r="M19" s="162">
        <f>F19-L19</f>
        <v>24</v>
      </c>
      <c r="N19" s="164"/>
      <c r="O19" s="165"/>
      <c r="P19" s="162"/>
      <c r="Q19" s="162"/>
      <c r="R19" s="162"/>
      <c r="S19" s="162"/>
      <c r="T19" s="165"/>
      <c r="U19" s="162"/>
      <c r="V19" s="162"/>
      <c r="W19" s="162"/>
      <c r="X19" s="162"/>
      <c r="Y19" s="165"/>
      <c r="Z19" s="162"/>
      <c r="AA19" s="162"/>
      <c r="AB19" s="162"/>
      <c r="AC19" s="162"/>
      <c r="AD19" s="165"/>
      <c r="AE19" s="162"/>
      <c r="AF19" s="162"/>
      <c r="AG19" s="162"/>
      <c r="AH19" s="162"/>
      <c r="AI19" s="165"/>
      <c r="AJ19" s="162"/>
      <c r="AK19" s="162"/>
      <c r="AL19" s="162"/>
      <c r="AM19" s="162"/>
      <c r="AN19" s="165"/>
      <c r="AO19" s="162"/>
      <c r="AP19" s="162"/>
      <c r="AQ19" s="162"/>
      <c r="AR19" s="162"/>
      <c r="AS19" s="166"/>
    </row>
    <row r="20" spans="1:45" ht="12" customHeight="1">
      <c r="A20" s="145"/>
      <c r="B20" s="156"/>
      <c r="C20" s="157"/>
      <c r="D20" s="157"/>
      <c r="E20" s="158"/>
      <c r="F20" s="157"/>
      <c r="G20" s="157"/>
      <c r="H20" s="157"/>
      <c r="I20" s="157"/>
      <c r="J20" s="157"/>
      <c r="K20" s="157"/>
      <c r="L20" s="157"/>
      <c r="M20" s="157"/>
      <c r="N20" s="159"/>
      <c r="O20" s="157"/>
      <c r="P20" s="157">
        <v>1</v>
      </c>
      <c r="Q20" s="157">
        <v>2</v>
      </c>
      <c r="R20" s="157">
        <v>3</v>
      </c>
      <c r="S20" s="157">
        <v>4</v>
      </c>
      <c r="T20" s="157"/>
      <c r="U20" s="157">
        <v>5</v>
      </c>
      <c r="V20" s="157">
        <v>6</v>
      </c>
      <c r="W20" s="157">
        <v>7</v>
      </c>
      <c r="X20" s="157">
        <v>8</v>
      </c>
      <c r="Y20" s="157"/>
      <c r="Z20" s="157">
        <v>9</v>
      </c>
      <c r="AA20" s="157">
        <v>10</v>
      </c>
      <c r="AB20" s="157">
        <v>11</v>
      </c>
      <c r="AC20" s="157">
        <v>12</v>
      </c>
      <c r="AD20" s="157"/>
      <c r="AE20" s="157">
        <v>13</v>
      </c>
      <c r="AF20" s="157">
        <v>14</v>
      </c>
      <c r="AG20" s="157">
        <v>15</v>
      </c>
      <c r="AH20" s="157">
        <v>16</v>
      </c>
      <c r="AI20" s="157"/>
      <c r="AJ20" s="157">
        <v>17</v>
      </c>
      <c r="AK20" s="157">
        <v>18</v>
      </c>
      <c r="AL20" s="157">
        <v>19</v>
      </c>
      <c r="AM20" s="157">
        <v>20</v>
      </c>
      <c r="AN20" s="157"/>
      <c r="AO20" s="157">
        <v>21</v>
      </c>
      <c r="AP20" s="157">
        <v>22</v>
      </c>
      <c r="AQ20" s="157">
        <v>23</v>
      </c>
      <c r="AR20" s="157">
        <v>24</v>
      </c>
      <c r="AS20" s="160"/>
    </row>
    <row r="21" spans="1:45" ht="12" customHeight="1" thickBot="1">
      <c r="A21" s="145"/>
      <c r="B21" s="161" t="s">
        <v>118</v>
      </c>
      <c r="C21" s="162"/>
      <c r="D21" s="163" t="s">
        <v>276</v>
      </c>
      <c r="E21" s="162"/>
      <c r="F21" s="162">
        <v>24</v>
      </c>
      <c r="G21" s="162">
        <v>24</v>
      </c>
      <c r="H21" s="162" t="s">
        <v>12</v>
      </c>
      <c r="I21" s="161" t="s">
        <v>118</v>
      </c>
      <c r="J21" s="162"/>
      <c r="K21" s="162"/>
      <c r="L21" s="162">
        <f>COUNTIF(P21:AR21,"x")</f>
        <v>0</v>
      </c>
      <c r="M21" s="162">
        <f>F21-L21</f>
        <v>24</v>
      </c>
      <c r="N21" s="164"/>
      <c r="O21" s="165"/>
      <c r="P21" s="162"/>
      <c r="Q21" s="162"/>
      <c r="R21" s="162"/>
      <c r="S21" s="162"/>
      <c r="T21" s="165"/>
      <c r="U21" s="162"/>
      <c r="V21" s="162"/>
      <c r="W21" s="162"/>
      <c r="X21" s="162"/>
      <c r="Y21" s="165"/>
      <c r="Z21" s="162"/>
      <c r="AA21" s="162"/>
      <c r="AB21" s="162"/>
      <c r="AC21" s="162"/>
      <c r="AD21" s="165"/>
      <c r="AE21" s="162"/>
      <c r="AF21" s="162"/>
      <c r="AG21" s="162"/>
      <c r="AH21" s="162"/>
      <c r="AI21" s="165"/>
      <c r="AJ21" s="162"/>
      <c r="AK21" s="162"/>
      <c r="AL21" s="162"/>
      <c r="AM21" s="162"/>
      <c r="AN21" s="165"/>
      <c r="AO21" s="162"/>
      <c r="AP21" s="162"/>
      <c r="AQ21" s="162"/>
      <c r="AR21" s="162"/>
      <c r="AS21" s="166"/>
    </row>
    <row r="22" spans="1:45" ht="12" customHeight="1">
      <c r="A22" s="145"/>
      <c r="B22" s="156"/>
      <c r="C22" s="157"/>
      <c r="D22" s="157"/>
      <c r="E22" s="158"/>
      <c r="F22" s="157"/>
      <c r="G22" s="157"/>
      <c r="H22" s="157"/>
      <c r="I22" s="157"/>
      <c r="J22" s="157"/>
      <c r="K22" s="157"/>
      <c r="L22" s="157"/>
      <c r="M22" s="157"/>
      <c r="N22" s="159"/>
      <c r="O22" s="157"/>
      <c r="P22" s="157">
        <v>1</v>
      </c>
      <c r="Q22" s="157">
        <v>2</v>
      </c>
      <c r="R22" s="157">
        <v>3</v>
      </c>
      <c r="S22" s="157">
        <v>4</v>
      </c>
      <c r="T22" s="157"/>
      <c r="U22" s="157">
        <v>5</v>
      </c>
      <c r="V22" s="157">
        <v>6</v>
      </c>
      <c r="W22" s="157">
        <v>7</v>
      </c>
      <c r="X22" s="157">
        <v>8</v>
      </c>
      <c r="Y22" s="157"/>
      <c r="Z22" s="157">
        <v>9</v>
      </c>
      <c r="AA22" s="157">
        <v>10</v>
      </c>
      <c r="AB22" s="157">
        <v>11</v>
      </c>
      <c r="AC22" s="157">
        <v>12</v>
      </c>
      <c r="AD22" s="157"/>
      <c r="AE22" s="157">
        <v>13</v>
      </c>
      <c r="AF22" s="157">
        <v>14</v>
      </c>
      <c r="AG22" s="157">
        <v>15</v>
      </c>
      <c r="AH22" s="157">
        <v>16</v>
      </c>
      <c r="AI22" s="157"/>
      <c r="AJ22" s="157">
        <v>17</v>
      </c>
      <c r="AK22" s="157">
        <v>18</v>
      </c>
      <c r="AL22" s="157">
        <v>19</v>
      </c>
      <c r="AM22" s="157">
        <v>20</v>
      </c>
      <c r="AN22" s="157"/>
      <c r="AO22" s="157">
        <v>21</v>
      </c>
      <c r="AP22" s="157">
        <v>22</v>
      </c>
      <c r="AQ22" s="157">
        <v>23</v>
      </c>
      <c r="AR22" s="157">
        <v>24</v>
      </c>
      <c r="AS22" s="160"/>
    </row>
    <row r="23" spans="1:45" ht="12" customHeight="1" thickBot="1">
      <c r="A23" s="145"/>
      <c r="B23" s="161" t="s">
        <v>118</v>
      </c>
      <c r="C23" s="162"/>
      <c r="D23" s="163" t="s">
        <v>276</v>
      </c>
      <c r="E23" s="162"/>
      <c r="F23" s="162">
        <v>24</v>
      </c>
      <c r="G23" s="162">
        <v>24</v>
      </c>
      <c r="H23" s="162" t="s">
        <v>12</v>
      </c>
      <c r="I23" s="161" t="s">
        <v>118</v>
      </c>
      <c r="J23" s="162"/>
      <c r="K23" s="162"/>
      <c r="L23" s="162">
        <f>COUNTIF(P23:AR23,"x")</f>
        <v>0</v>
      </c>
      <c r="M23" s="162">
        <f>F23-L23</f>
        <v>24</v>
      </c>
      <c r="N23" s="164"/>
      <c r="O23" s="165"/>
      <c r="P23" s="162"/>
      <c r="Q23" s="162"/>
      <c r="R23" s="162"/>
      <c r="S23" s="162"/>
      <c r="T23" s="165"/>
      <c r="U23" s="162"/>
      <c r="V23" s="162"/>
      <c r="W23" s="162"/>
      <c r="X23" s="162"/>
      <c r="Y23" s="165"/>
      <c r="Z23" s="162"/>
      <c r="AA23" s="162"/>
      <c r="AB23" s="162"/>
      <c r="AC23" s="162"/>
      <c r="AD23" s="165"/>
      <c r="AE23" s="162"/>
      <c r="AF23" s="162"/>
      <c r="AG23" s="162"/>
      <c r="AH23" s="162"/>
      <c r="AI23" s="165"/>
      <c r="AJ23" s="162"/>
      <c r="AK23" s="162"/>
      <c r="AL23" s="162"/>
      <c r="AM23" s="162"/>
      <c r="AN23" s="165"/>
      <c r="AO23" s="162"/>
      <c r="AP23" s="162"/>
      <c r="AQ23" s="162"/>
      <c r="AR23" s="162"/>
      <c r="AS23" s="166"/>
    </row>
    <row r="24" spans="1:45" ht="12.75" customHeight="1">
      <c r="A24" s="145"/>
      <c r="B24" s="168"/>
      <c r="C24" s="169"/>
      <c r="D24" s="169"/>
      <c r="E24" s="170"/>
      <c r="F24" s="169"/>
      <c r="G24" s="169"/>
      <c r="H24" s="169"/>
      <c r="I24" s="169"/>
      <c r="J24" s="169"/>
      <c r="K24" s="169"/>
      <c r="L24" s="169"/>
      <c r="M24" s="169"/>
      <c r="N24" s="171"/>
      <c r="O24" s="169"/>
      <c r="P24" s="157">
        <v>1</v>
      </c>
      <c r="Q24" s="157">
        <v>2</v>
      </c>
      <c r="R24" s="157">
        <v>3</v>
      </c>
      <c r="S24" s="157">
        <v>4</v>
      </c>
      <c r="T24" s="157"/>
      <c r="U24" s="157">
        <v>5</v>
      </c>
      <c r="V24" s="157">
        <v>6</v>
      </c>
      <c r="W24" s="157">
        <v>7</v>
      </c>
      <c r="X24" s="157">
        <v>8</v>
      </c>
      <c r="Y24" s="157"/>
      <c r="Z24" s="157">
        <v>9</v>
      </c>
      <c r="AA24" s="157">
        <v>10</v>
      </c>
      <c r="AB24" s="157">
        <v>11</v>
      </c>
      <c r="AC24" s="157">
        <v>12</v>
      </c>
      <c r="AD24" s="157"/>
      <c r="AE24" s="157">
        <v>13</v>
      </c>
      <c r="AF24" s="157">
        <v>14</v>
      </c>
      <c r="AG24" s="157">
        <v>15</v>
      </c>
      <c r="AH24" s="157">
        <v>16</v>
      </c>
      <c r="AI24" s="157"/>
      <c r="AJ24" s="157">
        <v>17</v>
      </c>
      <c r="AK24" s="157">
        <v>18</v>
      </c>
      <c r="AL24" s="157">
        <v>19</v>
      </c>
      <c r="AM24" s="157">
        <v>20</v>
      </c>
      <c r="AN24" s="157"/>
      <c r="AO24" s="157">
        <v>21</v>
      </c>
      <c r="AP24" s="157">
        <v>22</v>
      </c>
      <c r="AQ24" s="157">
        <v>23</v>
      </c>
      <c r="AR24" s="157">
        <v>24</v>
      </c>
      <c r="AS24" s="160"/>
    </row>
    <row r="25" spans="1:45" ht="12" customHeight="1" thickBot="1">
      <c r="A25" s="145"/>
      <c r="B25" s="161" t="s">
        <v>118</v>
      </c>
      <c r="C25" s="162"/>
      <c r="D25" s="163" t="s">
        <v>276</v>
      </c>
      <c r="E25" s="162"/>
      <c r="F25" s="162">
        <v>24</v>
      </c>
      <c r="G25" s="162">
        <v>24</v>
      </c>
      <c r="H25" s="162" t="s">
        <v>12</v>
      </c>
      <c r="I25" s="161" t="s">
        <v>118</v>
      </c>
      <c r="J25" s="162"/>
      <c r="K25" s="162"/>
      <c r="L25" s="162">
        <f>COUNTIF(P25:AR25,"x")</f>
        <v>0</v>
      </c>
      <c r="M25" s="162">
        <f>F25-L25</f>
        <v>24</v>
      </c>
      <c r="N25" s="164"/>
      <c r="O25" s="165"/>
      <c r="P25" s="162"/>
      <c r="Q25" s="162"/>
      <c r="R25" s="162"/>
      <c r="S25" s="162"/>
      <c r="T25" s="165"/>
      <c r="U25" s="162"/>
      <c r="V25" s="162"/>
      <c r="W25" s="162"/>
      <c r="X25" s="162"/>
      <c r="Y25" s="165"/>
      <c r="Z25" s="162"/>
      <c r="AA25" s="162"/>
      <c r="AB25" s="162"/>
      <c r="AC25" s="162"/>
      <c r="AD25" s="165"/>
      <c r="AE25" s="162"/>
      <c r="AF25" s="162"/>
      <c r="AG25" s="162"/>
      <c r="AH25" s="162"/>
      <c r="AI25" s="165"/>
      <c r="AJ25" s="162"/>
      <c r="AK25" s="162"/>
      <c r="AL25" s="162"/>
      <c r="AM25" s="162"/>
      <c r="AN25" s="165"/>
      <c r="AO25" s="162"/>
      <c r="AP25" s="162"/>
      <c r="AQ25" s="162"/>
      <c r="AR25" s="162"/>
      <c r="AS25" s="166"/>
    </row>
    <row r="26" spans="1:45" ht="12" customHeight="1">
      <c r="A26" s="145"/>
      <c r="B26" s="156"/>
      <c r="C26" s="157"/>
      <c r="D26" s="157"/>
      <c r="E26" s="158"/>
      <c r="F26" s="157"/>
      <c r="G26" s="157"/>
      <c r="H26" s="157"/>
      <c r="I26" s="157"/>
      <c r="J26" s="157"/>
      <c r="K26" s="157"/>
      <c r="L26" s="157"/>
      <c r="M26" s="157"/>
      <c r="N26" s="159"/>
      <c r="O26" s="157"/>
      <c r="P26" s="157">
        <v>1</v>
      </c>
      <c r="Q26" s="157">
        <v>2</v>
      </c>
      <c r="R26" s="157">
        <v>3</v>
      </c>
      <c r="S26" s="157">
        <v>4</v>
      </c>
      <c r="T26" s="157"/>
      <c r="U26" s="157">
        <v>5</v>
      </c>
      <c r="V26" s="157">
        <v>6</v>
      </c>
      <c r="W26" s="157">
        <v>7</v>
      </c>
      <c r="X26" s="157">
        <v>8</v>
      </c>
      <c r="Y26" s="157"/>
      <c r="Z26" s="157">
        <v>9</v>
      </c>
      <c r="AA26" s="157">
        <v>10</v>
      </c>
      <c r="AB26" s="157">
        <v>11</v>
      </c>
      <c r="AC26" s="157">
        <v>12</v>
      </c>
      <c r="AD26" s="157"/>
      <c r="AE26" s="157">
        <v>13</v>
      </c>
      <c r="AF26" s="157">
        <v>14</v>
      </c>
      <c r="AG26" s="157">
        <v>15</v>
      </c>
      <c r="AH26" s="157">
        <v>16</v>
      </c>
      <c r="AI26" s="157"/>
      <c r="AJ26" s="157">
        <v>17</v>
      </c>
      <c r="AK26" s="157">
        <v>18</v>
      </c>
      <c r="AL26" s="157">
        <v>19</v>
      </c>
      <c r="AM26" s="157">
        <v>20</v>
      </c>
      <c r="AN26" s="157"/>
      <c r="AO26" s="157">
        <v>21</v>
      </c>
      <c r="AP26" s="157">
        <v>22</v>
      </c>
      <c r="AQ26" s="157">
        <v>23</v>
      </c>
      <c r="AR26" s="157">
        <v>24</v>
      </c>
      <c r="AS26" s="160"/>
    </row>
    <row r="27" spans="1:45" ht="12" customHeight="1" thickBot="1">
      <c r="A27" s="145"/>
      <c r="B27" s="161" t="s">
        <v>118</v>
      </c>
      <c r="C27" s="162"/>
      <c r="D27" s="163" t="s">
        <v>276</v>
      </c>
      <c r="E27" s="162"/>
      <c r="F27" s="162">
        <v>24</v>
      </c>
      <c r="G27" s="162">
        <v>24</v>
      </c>
      <c r="H27" s="162" t="s">
        <v>12</v>
      </c>
      <c r="I27" s="161" t="s">
        <v>118</v>
      </c>
      <c r="J27" s="162"/>
      <c r="K27" s="162"/>
      <c r="L27" s="162">
        <f>COUNTIF(P27:AR27,"x")</f>
        <v>0</v>
      </c>
      <c r="M27" s="162">
        <f>F27-L27</f>
        <v>24</v>
      </c>
      <c r="N27" s="164"/>
      <c r="O27" s="165"/>
      <c r="P27" s="162"/>
      <c r="Q27" s="162"/>
      <c r="R27" s="162"/>
      <c r="S27" s="162"/>
      <c r="T27" s="165"/>
      <c r="U27" s="162"/>
      <c r="V27" s="162"/>
      <c r="W27" s="162"/>
      <c r="X27" s="162"/>
      <c r="Y27" s="165"/>
      <c r="Z27" s="162"/>
      <c r="AA27" s="162"/>
      <c r="AB27" s="162"/>
      <c r="AC27" s="162"/>
      <c r="AD27" s="165"/>
      <c r="AE27" s="162"/>
      <c r="AF27" s="162"/>
      <c r="AG27" s="162"/>
      <c r="AH27" s="162"/>
      <c r="AI27" s="165"/>
      <c r="AJ27" s="162"/>
      <c r="AK27" s="162"/>
      <c r="AL27" s="162"/>
      <c r="AM27" s="162"/>
      <c r="AN27" s="165"/>
      <c r="AO27" s="162"/>
      <c r="AP27" s="162"/>
      <c r="AQ27" s="162"/>
      <c r="AR27" s="162"/>
      <c r="AS27" s="166"/>
    </row>
    <row r="28" spans="1:45" ht="12" customHeight="1">
      <c r="A28" s="145"/>
      <c r="B28" s="156"/>
      <c r="C28" s="157"/>
      <c r="D28" s="157"/>
      <c r="E28" s="158"/>
      <c r="F28" s="157"/>
      <c r="G28" s="157"/>
      <c r="H28" s="157"/>
      <c r="I28" s="157"/>
      <c r="J28" s="157"/>
      <c r="K28" s="157"/>
      <c r="L28" s="157"/>
      <c r="M28" s="157"/>
      <c r="N28" s="159"/>
      <c r="O28" s="157"/>
      <c r="P28" s="157">
        <v>1</v>
      </c>
      <c r="Q28" s="157">
        <v>2</v>
      </c>
      <c r="R28" s="157">
        <v>3</v>
      </c>
      <c r="S28" s="157">
        <v>4</v>
      </c>
      <c r="T28" s="157"/>
      <c r="U28" s="157">
        <v>5</v>
      </c>
      <c r="V28" s="157">
        <v>6</v>
      </c>
      <c r="W28" s="157">
        <v>7</v>
      </c>
      <c r="X28" s="157">
        <v>8</v>
      </c>
      <c r="Y28" s="157"/>
      <c r="Z28" s="157">
        <v>9</v>
      </c>
      <c r="AA28" s="157">
        <v>10</v>
      </c>
      <c r="AB28" s="157">
        <v>11</v>
      </c>
      <c r="AC28" s="157">
        <v>12</v>
      </c>
      <c r="AD28" s="157"/>
      <c r="AE28" s="157">
        <v>13</v>
      </c>
      <c r="AF28" s="157">
        <v>14</v>
      </c>
      <c r="AG28" s="157">
        <v>15</v>
      </c>
      <c r="AH28" s="157">
        <v>16</v>
      </c>
      <c r="AI28" s="157"/>
      <c r="AJ28" s="157">
        <v>17</v>
      </c>
      <c r="AK28" s="157">
        <v>18</v>
      </c>
      <c r="AL28" s="157">
        <v>19</v>
      </c>
      <c r="AM28" s="157">
        <v>20</v>
      </c>
      <c r="AN28" s="157"/>
      <c r="AO28" s="157">
        <v>21</v>
      </c>
      <c r="AP28" s="157">
        <v>22</v>
      </c>
      <c r="AQ28" s="157">
        <v>23</v>
      </c>
      <c r="AR28" s="157">
        <v>24</v>
      </c>
      <c r="AS28" s="160"/>
    </row>
    <row r="29" spans="1:45" ht="12" customHeight="1" thickBot="1">
      <c r="A29" s="145"/>
      <c r="B29" s="161" t="s">
        <v>118</v>
      </c>
      <c r="C29" s="162"/>
      <c r="D29" s="163" t="s">
        <v>276</v>
      </c>
      <c r="E29" s="162"/>
      <c r="F29" s="162">
        <v>24</v>
      </c>
      <c r="G29" s="162">
        <v>24</v>
      </c>
      <c r="H29" s="162" t="s">
        <v>12</v>
      </c>
      <c r="I29" s="161" t="s">
        <v>118</v>
      </c>
      <c r="J29" s="162"/>
      <c r="K29" s="162"/>
      <c r="L29" s="162">
        <f>COUNTIF(P29:AR29,"x")</f>
        <v>0</v>
      </c>
      <c r="M29" s="162">
        <f>F29-L29</f>
        <v>24</v>
      </c>
      <c r="N29" s="164"/>
      <c r="O29" s="165"/>
      <c r="P29" s="162"/>
      <c r="Q29" s="162"/>
      <c r="R29" s="162"/>
      <c r="S29" s="162"/>
      <c r="T29" s="165"/>
      <c r="U29" s="162"/>
      <c r="V29" s="162"/>
      <c r="W29" s="162"/>
      <c r="X29" s="162"/>
      <c r="Y29" s="165"/>
      <c r="Z29" s="162"/>
      <c r="AA29" s="162"/>
      <c r="AB29" s="162"/>
      <c r="AC29" s="162"/>
      <c r="AD29" s="165"/>
      <c r="AE29" s="162"/>
      <c r="AF29" s="162"/>
      <c r="AG29" s="162"/>
      <c r="AH29" s="162"/>
      <c r="AI29" s="165"/>
      <c r="AJ29" s="162"/>
      <c r="AK29" s="162"/>
      <c r="AL29" s="162"/>
      <c r="AM29" s="162"/>
      <c r="AN29" s="165"/>
      <c r="AO29" s="162"/>
      <c r="AP29" s="162"/>
      <c r="AQ29" s="162"/>
      <c r="AR29" s="162"/>
      <c r="AS29" s="166"/>
    </row>
    <row r="30" spans="1:45" ht="12" customHeight="1">
      <c r="A30" s="145"/>
      <c r="B30" s="156"/>
      <c r="C30" s="157"/>
      <c r="D30" s="157"/>
      <c r="E30" s="158"/>
      <c r="F30" s="157"/>
      <c r="G30" s="157"/>
      <c r="H30" s="157"/>
      <c r="I30" s="157"/>
      <c r="J30" s="157"/>
      <c r="K30" s="157"/>
      <c r="L30" s="157"/>
      <c r="M30" s="157"/>
      <c r="N30" s="159"/>
      <c r="O30" s="157"/>
      <c r="P30" s="157">
        <v>1</v>
      </c>
      <c r="Q30" s="157">
        <v>2</v>
      </c>
      <c r="R30" s="157">
        <v>3</v>
      </c>
      <c r="S30" s="157">
        <v>4</v>
      </c>
      <c r="T30" s="157"/>
      <c r="U30" s="157">
        <v>5</v>
      </c>
      <c r="V30" s="157">
        <v>6</v>
      </c>
      <c r="W30" s="157">
        <v>7</v>
      </c>
      <c r="X30" s="157">
        <v>8</v>
      </c>
      <c r="Y30" s="157"/>
      <c r="Z30" s="157">
        <v>9</v>
      </c>
      <c r="AA30" s="157">
        <v>10</v>
      </c>
      <c r="AB30" s="157">
        <v>11</v>
      </c>
      <c r="AC30" s="157">
        <v>12</v>
      </c>
      <c r="AD30" s="157"/>
      <c r="AE30" s="157">
        <v>13</v>
      </c>
      <c r="AF30" s="157">
        <v>14</v>
      </c>
      <c r="AG30" s="157">
        <v>15</v>
      </c>
      <c r="AH30" s="157">
        <v>16</v>
      </c>
      <c r="AI30" s="157"/>
      <c r="AJ30" s="157">
        <v>17</v>
      </c>
      <c r="AK30" s="157">
        <v>18</v>
      </c>
      <c r="AL30" s="157">
        <v>19</v>
      </c>
      <c r="AM30" s="157">
        <v>20</v>
      </c>
      <c r="AN30" s="157"/>
      <c r="AO30" s="157">
        <v>21</v>
      </c>
      <c r="AP30" s="157">
        <v>22</v>
      </c>
      <c r="AQ30" s="157">
        <v>23</v>
      </c>
      <c r="AR30" s="157">
        <v>24</v>
      </c>
      <c r="AS30" s="160"/>
    </row>
    <row r="31" spans="1:45" ht="12" customHeight="1" thickBot="1">
      <c r="A31" s="145"/>
      <c r="B31" s="161" t="s">
        <v>118</v>
      </c>
      <c r="C31" s="162"/>
      <c r="D31" s="163" t="s">
        <v>276</v>
      </c>
      <c r="E31" s="162"/>
      <c r="F31" s="162">
        <v>24</v>
      </c>
      <c r="G31" s="162">
        <v>24</v>
      </c>
      <c r="H31" s="162" t="s">
        <v>12</v>
      </c>
      <c r="I31" s="161" t="s">
        <v>118</v>
      </c>
      <c r="J31" s="162"/>
      <c r="K31" s="162"/>
      <c r="L31" s="162">
        <f>COUNTIF(P31:AR31,"x")</f>
        <v>0</v>
      </c>
      <c r="M31" s="162">
        <f>F31-L31</f>
        <v>24</v>
      </c>
      <c r="N31" s="164"/>
      <c r="O31" s="165"/>
      <c r="P31" s="162"/>
      <c r="Q31" s="162"/>
      <c r="R31" s="162"/>
      <c r="S31" s="162"/>
      <c r="T31" s="165"/>
      <c r="U31" s="162"/>
      <c r="V31" s="162"/>
      <c r="W31" s="162"/>
      <c r="X31" s="162"/>
      <c r="Y31" s="165"/>
      <c r="Z31" s="162"/>
      <c r="AA31" s="162"/>
      <c r="AB31" s="162"/>
      <c r="AC31" s="162"/>
      <c r="AD31" s="165"/>
      <c r="AE31" s="162"/>
      <c r="AF31" s="162"/>
      <c r="AG31" s="162"/>
      <c r="AH31" s="162"/>
      <c r="AI31" s="165"/>
      <c r="AJ31" s="162"/>
      <c r="AK31" s="162"/>
      <c r="AL31" s="162"/>
      <c r="AM31" s="162"/>
      <c r="AN31" s="165"/>
      <c r="AO31" s="162"/>
      <c r="AP31" s="162"/>
      <c r="AQ31" s="162"/>
      <c r="AR31" s="162"/>
      <c r="AS31" s="166"/>
    </row>
    <row r="32" spans="1:45" ht="12" customHeight="1">
      <c r="A32" s="145"/>
      <c r="B32" s="156"/>
      <c r="C32" s="157"/>
      <c r="D32" s="157"/>
      <c r="E32" s="158"/>
      <c r="F32" s="157"/>
      <c r="G32" s="157"/>
      <c r="H32" s="157"/>
      <c r="I32" s="157"/>
      <c r="J32" s="157"/>
      <c r="K32" s="157"/>
      <c r="L32" s="157"/>
      <c r="M32" s="157"/>
      <c r="N32" s="159"/>
      <c r="O32" s="157"/>
      <c r="P32" s="157">
        <v>1</v>
      </c>
      <c r="Q32" s="157">
        <v>2</v>
      </c>
      <c r="R32" s="157">
        <v>3</v>
      </c>
      <c r="S32" s="157">
        <v>4</v>
      </c>
      <c r="T32" s="157"/>
      <c r="U32" s="157">
        <v>5</v>
      </c>
      <c r="V32" s="157">
        <v>6</v>
      </c>
      <c r="W32" s="157">
        <v>7</v>
      </c>
      <c r="X32" s="157">
        <v>8</v>
      </c>
      <c r="Y32" s="157"/>
      <c r="Z32" s="157">
        <v>9</v>
      </c>
      <c r="AA32" s="157">
        <v>10</v>
      </c>
      <c r="AB32" s="157">
        <v>11</v>
      </c>
      <c r="AC32" s="157">
        <v>12</v>
      </c>
      <c r="AD32" s="157"/>
      <c r="AE32" s="157">
        <v>13</v>
      </c>
      <c r="AF32" s="157">
        <v>14</v>
      </c>
      <c r="AG32" s="157">
        <v>15</v>
      </c>
      <c r="AH32" s="157">
        <v>16</v>
      </c>
      <c r="AI32" s="157"/>
      <c r="AJ32" s="157">
        <v>17</v>
      </c>
      <c r="AK32" s="157">
        <v>18</v>
      </c>
      <c r="AL32" s="157">
        <v>19</v>
      </c>
      <c r="AM32" s="157">
        <v>20</v>
      </c>
      <c r="AN32" s="157"/>
      <c r="AO32" s="157">
        <v>21</v>
      </c>
      <c r="AP32" s="157">
        <v>22</v>
      </c>
      <c r="AQ32" s="157">
        <v>23</v>
      </c>
      <c r="AR32" s="157">
        <v>24</v>
      </c>
      <c r="AS32" s="160"/>
    </row>
    <row r="33" spans="1:45" ht="12" customHeight="1" thickBot="1">
      <c r="A33" s="145"/>
      <c r="B33" s="161" t="s">
        <v>118</v>
      </c>
      <c r="C33" s="162"/>
      <c r="D33" s="163" t="s">
        <v>276</v>
      </c>
      <c r="E33" s="162"/>
      <c r="F33" s="162">
        <v>24</v>
      </c>
      <c r="G33" s="162">
        <v>24</v>
      </c>
      <c r="H33" s="162" t="s">
        <v>12</v>
      </c>
      <c r="I33" s="161" t="s">
        <v>118</v>
      </c>
      <c r="J33" s="162"/>
      <c r="K33" s="162"/>
      <c r="L33" s="162">
        <f>COUNTIF(P33:AR33,"x")</f>
        <v>0</v>
      </c>
      <c r="M33" s="162">
        <f>F33-L33</f>
        <v>24</v>
      </c>
      <c r="N33" s="164"/>
      <c r="O33" s="165"/>
      <c r="P33" s="162"/>
      <c r="Q33" s="162"/>
      <c r="R33" s="162"/>
      <c r="S33" s="162"/>
      <c r="T33" s="165"/>
      <c r="U33" s="162"/>
      <c r="V33" s="162"/>
      <c r="W33" s="162"/>
      <c r="X33" s="162"/>
      <c r="Y33" s="165"/>
      <c r="Z33" s="162"/>
      <c r="AA33" s="162"/>
      <c r="AB33" s="162"/>
      <c r="AC33" s="162"/>
      <c r="AD33" s="165"/>
      <c r="AE33" s="162"/>
      <c r="AF33" s="162"/>
      <c r="AG33" s="162"/>
      <c r="AH33" s="162"/>
      <c r="AI33" s="165"/>
      <c r="AJ33" s="162"/>
      <c r="AK33" s="162"/>
      <c r="AL33" s="162"/>
      <c r="AM33" s="162"/>
      <c r="AN33" s="165"/>
      <c r="AO33" s="162"/>
      <c r="AP33" s="162"/>
      <c r="AQ33" s="162"/>
      <c r="AR33" s="162"/>
      <c r="AS33" s="166"/>
    </row>
    <row r="34" spans="1:45" ht="12" customHeight="1">
      <c r="A34" s="145"/>
      <c r="B34" s="156"/>
      <c r="C34" s="157"/>
      <c r="D34" s="157"/>
      <c r="E34" s="158"/>
      <c r="F34" s="157"/>
      <c r="G34" s="157"/>
      <c r="H34" s="157"/>
      <c r="I34" s="157"/>
      <c r="J34" s="157"/>
      <c r="K34" s="157"/>
      <c r="L34" s="157"/>
      <c r="M34" s="157"/>
      <c r="N34" s="159"/>
      <c r="O34" s="157"/>
      <c r="P34" s="157">
        <v>1</v>
      </c>
      <c r="Q34" s="157">
        <v>2</v>
      </c>
      <c r="R34" s="157">
        <v>3</v>
      </c>
      <c r="S34" s="157">
        <v>4</v>
      </c>
      <c r="T34" s="157"/>
      <c r="U34" s="157">
        <v>5</v>
      </c>
      <c r="V34" s="157">
        <v>6</v>
      </c>
      <c r="W34" s="157">
        <v>7</v>
      </c>
      <c r="X34" s="157">
        <v>8</v>
      </c>
      <c r="Y34" s="157"/>
      <c r="Z34" s="157">
        <v>9</v>
      </c>
      <c r="AA34" s="157">
        <v>10</v>
      </c>
      <c r="AB34" s="157">
        <v>11</v>
      </c>
      <c r="AC34" s="157">
        <v>12</v>
      </c>
      <c r="AD34" s="157"/>
      <c r="AE34" s="157">
        <v>13</v>
      </c>
      <c r="AF34" s="157">
        <v>14</v>
      </c>
      <c r="AG34" s="157">
        <v>15</v>
      </c>
      <c r="AH34" s="157">
        <v>16</v>
      </c>
      <c r="AI34" s="157"/>
      <c r="AJ34" s="157">
        <v>17</v>
      </c>
      <c r="AK34" s="157">
        <v>18</v>
      </c>
      <c r="AL34" s="157">
        <v>19</v>
      </c>
      <c r="AM34" s="157">
        <v>20</v>
      </c>
      <c r="AN34" s="157"/>
      <c r="AO34" s="157">
        <v>21</v>
      </c>
      <c r="AP34" s="157">
        <v>22</v>
      </c>
      <c r="AQ34" s="157">
        <v>23</v>
      </c>
      <c r="AR34" s="157">
        <v>24</v>
      </c>
      <c r="AS34" s="160"/>
    </row>
    <row r="35" spans="1:45" ht="12" customHeight="1" thickBot="1">
      <c r="A35" s="145"/>
      <c r="B35" s="161" t="s">
        <v>118</v>
      </c>
      <c r="C35" s="162"/>
      <c r="D35" s="163" t="s">
        <v>276</v>
      </c>
      <c r="E35" s="162"/>
      <c r="F35" s="162">
        <v>24</v>
      </c>
      <c r="G35" s="162">
        <v>24</v>
      </c>
      <c r="H35" s="162" t="s">
        <v>12</v>
      </c>
      <c r="I35" s="161" t="s">
        <v>118</v>
      </c>
      <c r="J35" s="162"/>
      <c r="K35" s="162"/>
      <c r="L35" s="162">
        <f>COUNTIF(P35:AR35,"x")</f>
        <v>0</v>
      </c>
      <c r="M35" s="162">
        <f>F35-L35</f>
        <v>24</v>
      </c>
      <c r="N35" s="164"/>
      <c r="O35" s="165"/>
      <c r="P35" s="162"/>
      <c r="Q35" s="162"/>
      <c r="R35" s="162"/>
      <c r="S35" s="162"/>
      <c r="T35" s="165"/>
      <c r="U35" s="162"/>
      <c r="V35" s="162"/>
      <c r="W35" s="162"/>
      <c r="X35" s="162"/>
      <c r="Y35" s="165"/>
      <c r="Z35" s="162"/>
      <c r="AA35" s="162"/>
      <c r="AB35" s="162"/>
      <c r="AC35" s="162"/>
      <c r="AD35" s="165"/>
      <c r="AE35" s="162"/>
      <c r="AF35" s="162"/>
      <c r="AG35" s="162"/>
      <c r="AH35" s="162"/>
      <c r="AI35" s="165"/>
      <c r="AJ35" s="162"/>
      <c r="AK35" s="162"/>
      <c r="AL35" s="162"/>
      <c r="AM35" s="162"/>
      <c r="AN35" s="165"/>
      <c r="AO35" s="162"/>
      <c r="AP35" s="162"/>
      <c r="AQ35" s="162"/>
      <c r="AR35" s="162"/>
      <c r="AS35" s="166"/>
    </row>
    <row r="36" spans="1:45" ht="12" customHeight="1">
      <c r="A36" s="145"/>
      <c r="B36" s="156"/>
      <c r="C36" s="157"/>
      <c r="D36" s="157"/>
      <c r="E36" s="158"/>
      <c r="F36" s="157"/>
      <c r="G36" s="157"/>
      <c r="H36" s="157"/>
      <c r="I36" s="157"/>
      <c r="J36" s="157"/>
      <c r="K36" s="157"/>
      <c r="L36" s="157"/>
      <c r="M36" s="157"/>
      <c r="N36" s="159"/>
      <c r="O36" s="157"/>
      <c r="P36" s="157">
        <v>1</v>
      </c>
      <c r="Q36" s="157">
        <v>2</v>
      </c>
      <c r="R36" s="157">
        <v>3</v>
      </c>
      <c r="S36" s="157">
        <v>4</v>
      </c>
      <c r="T36" s="157"/>
      <c r="U36" s="157">
        <v>5</v>
      </c>
      <c r="V36" s="157">
        <v>6</v>
      </c>
      <c r="W36" s="157">
        <v>7</v>
      </c>
      <c r="X36" s="157">
        <v>8</v>
      </c>
      <c r="Y36" s="157"/>
      <c r="Z36" s="157">
        <v>9</v>
      </c>
      <c r="AA36" s="157">
        <v>10</v>
      </c>
      <c r="AB36" s="157">
        <v>11</v>
      </c>
      <c r="AC36" s="157">
        <v>12</v>
      </c>
      <c r="AD36" s="157"/>
      <c r="AE36" s="157">
        <v>13</v>
      </c>
      <c r="AF36" s="157">
        <v>14</v>
      </c>
      <c r="AG36" s="157">
        <v>15</v>
      </c>
      <c r="AH36" s="157">
        <v>16</v>
      </c>
      <c r="AI36" s="157"/>
      <c r="AJ36" s="157">
        <v>17</v>
      </c>
      <c r="AK36" s="157">
        <v>18</v>
      </c>
      <c r="AL36" s="157">
        <v>19</v>
      </c>
      <c r="AM36" s="157">
        <v>20</v>
      </c>
      <c r="AN36" s="157"/>
      <c r="AO36" s="157">
        <v>21</v>
      </c>
      <c r="AP36" s="157">
        <v>22</v>
      </c>
      <c r="AQ36" s="157">
        <v>23</v>
      </c>
      <c r="AR36" s="157">
        <v>24</v>
      </c>
      <c r="AS36" s="160"/>
    </row>
    <row r="37" spans="1:45" ht="12" customHeight="1" thickBot="1">
      <c r="A37" s="145"/>
      <c r="B37" s="161" t="s">
        <v>118</v>
      </c>
      <c r="C37" s="162"/>
      <c r="D37" s="163" t="s">
        <v>276</v>
      </c>
      <c r="E37" s="162"/>
      <c r="F37" s="162">
        <v>24</v>
      </c>
      <c r="G37" s="162">
        <v>24</v>
      </c>
      <c r="H37" s="162" t="s">
        <v>12</v>
      </c>
      <c r="I37" s="161" t="s">
        <v>118</v>
      </c>
      <c r="J37" s="162"/>
      <c r="K37" s="162"/>
      <c r="L37" s="162">
        <f>COUNTIF(P37:AR37,"x")</f>
        <v>0</v>
      </c>
      <c r="M37" s="162">
        <f>F37-L37</f>
        <v>24</v>
      </c>
      <c r="N37" s="164"/>
      <c r="O37" s="165"/>
      <c r="P37" s="162"/>
      <c r="Q37" s="162"/>
      <c r="R37" s="162"/>
      <c r="S37" s="162"/>
      <c r="T37" s="165"/>
      <c r="U37" s="162"/>
      <c r="V37" s="162"/>
      <c r="W37" s="162"/>
      <c r="X37" s="162"/>
      <c r="Y37" s="165"/>
      <c r="Z37" s="162"/>
      <c r="AA37" s="162"/>
      <c r="AB37" s="162"/>
      <c r="AC37" s="162"/>
      <c r="AD37" s="165"/>
      <c r="AE37" s="162"/>
      <c r="AF37" s="162"/>
      <c r="AG37" s="162"/>
      <c r="AH37" s="162"/>
      <c r="AI37" s="165"/>
      <c r="AJ37" s="162"/>
      <c r="AK37" s="162"/>
      <c r="AL37" s="162"/>
      <c r="AM37" s="162"/>
      <c r="AN37" s="165"/>
      <c r="AO37" s="162"/>
      <c r="AP37" s="162"/>
      <c r="AQ37" s="162"/>
      <c r="AR37" s="162"/>
      <c r="AS37" s="166"/>
    </row>
    <row r="38" spans="1:45" ht="12" customHeight="1">
      <c r="A38" s="145"/>
      <c r="B38" s="156"/>
      <c r="C38" s="157"/>
      <c r="D38" s="157"/>
      <c r="E38" s="158"/>
      <c r="F38" s="157"/>
      <c r="G38" s="157"/>
      <c r="H38" s="157"/>
      <c r="I38" s="157"/>
      <c r="J38" s="157"/>
      <c r="K38" s="157"/>
      <c r="L38" s="157"/>
      <c r="M38" s="157"/>
      <c r="N38" s="159"/>
      <c r="O38" s="157"/>
      <c r="P38" s="157">
        <v>1</v>
      </c>
      <c r="Q38" s="157">
        <v>2</v>
      </c>
      <c r="R38" s="157">
        <v>3</v>
      </c>
      <c r="S38" s="157">
        <v>4</v>
      </c>
      <c r="T38" s="157"/>
      <c r="U38" s="157">
        <v>5</v>
      </c>
      <c r="V38" s="157">
        <v>6</v>
      </c>
      <c r="W38" s="157">
        <v>7</v>
      </c>
      <c r="X38" s="157">
        <v>8</v>
      </c>
      <c r="Y38" s="157"/>
      <c r="Z38" s="157">
        <v>9</v>
      </c>
      <c r="AA38" s="157">
        <v>10</v>
      </c>
      <c r="AB38" s="157">
        <v>11</v>
      </c>
      <c r="AC38" s="157">
        <v>12</v>
      </c>
      <c r="AD38" s="157"/>
      <c r="AE38" s="157">
        <v>13</v>
      </c>
      <c r="AF38" s="157">
        <v>14</v>
      </c>
      <c r="AG38" s="157">
        <v>15</v>
      </c>
      <c r="AH38" s="157">
        <v>16</v>
      </c>
      <c r="AI38" s="157"/>
      <c r="AJ38" s="157">
        <v>17</v>
      </c>
      <c r="AK38" s="157">
        <v>18</v>
      </c>
      <c r="AL38" s="157">
        <v>19</v>
      </c>
      <c r="AM38" s="157">
        <v>20</v>
      </c>
      <c r="AN38" s="157"/>
      <c r="AO38" s="157">
        <v>21</v>
      </c>
      <c r="AP38" s="157">
        <v>22</v>
      </c>
      <c r="AQ38" s="157">
        <v>23</v>
      </c>
      <c r="AR38" s="157">
        <v>24</v>
      </c>
      <c r="AS38" s="160"/>
    </row>
    <row r="39" spans="1:45" ht="12" customHeight="1" thickBot="1">
      <c r="A39" s="145"/>
      <c r="B39" s="161" t="s">
        <v>118</v>
      </c>
      <c r="C39" s="162"/>
      <c r="D39" s="163" t="s">
        <v>276</v>
      </c>
      <c r="E39" s="162"/>
      <c r="F39" s="162">
        <v>24</v>
      </c>
      <c r="G39" s="162">
        <v>24</v>
      </c>
      <c r="H39" s="162" t="s">
        <v>12</v>
      </c>
      <c r="I39" s="161" t="s">
        <v>118</v>
      </c>
      <c r="J39" s="162"/>
      <c r="K39" s="162"/>
      <c r="L39" s="162">
        <f>COUNTIF(P39:AR39,"x")</f>
        <v>0</v>
      </c>
      <c r="M39" s="162">
        <f>F39-L39</f>
        <v>24</v>
      </c>
      <c r="N39" s="164"/>
      <c r="O39" s="165"/>
      <c r="P39" s="162"/>
      <c r="Q39" s="162"/>
      <c r="R39" s="162"/>
      <c r="S39" s="162"/>
      <c r="T39" s="165"/>
      <c r="U39" s="162"/>
      <c r="V39" s="162"/>
      <c r="W39" s="162"/>
      <c r="X39" s="162"/>
      <c r="Y39" s="165"/>
      <c r="Z39" s="162"/>
      <c r="AA39" s="162"/>
      <c r="AB39" s="162"/>
      <c r="AC39" s="162"/>
      <c r="AD39" s="165"/>
      <c r="AE39" s="162"/>
      <c r="AF39" s="162"/>
      <c r="AG39" s="162"/>
      <c r="AH39" s="162"/>
      <c r="AI39" s="165"/>
      <c r="AJ39" s="162"/>
      <c r="AK39" s="162"/>
      <c r="AL39" s="162"/>
      <c r="AM39" s="162"/>
      <c r="AN39" s="165"/>
      <c r="AO39" s="162"/>
      <c r="AP39" s="162"/>
      <c r="AQ39" s="162"/>
      <c r="AR39" s="162"/>
      <c r="AS39" s="166"/>
    </row>
    <row r="40" spans="1:45" ht="12.75" customHeight="1">
      <c r="A40" s="145"/>
      <c r="B40" s="168"/>
      <c r="C40" s="169"/>
      <c r="D40" s="169"/>
      <c r="E40" s="170"/>
      <c r="F40" s="169"/>
      <c r="G40" s="169"/>
      <c r="H40" s="169"/>
      <c r="I40" s="169"/>
      <c r="J40" s="169"/>
      <c r="K40" s="169"/>
      <c r="L40" s="169"/>
      <c r="M40" s="169"/>
      <c r="N40" s="171"/>
      <c r="O40" s="169"/>
      <c r="P40" s="157">
        <v>1</v>
      </c>
      <c r="Q40" s="157">
        <v>2</v>
      </c>
      <c r="R40" s="157">
        <v>3</v>
      </c>
      <c r="S40" s="157">
        <v>4</v>
      </c>
      <c r="T40" s="157"/>
      <c r="U40" s="157">
        <v>5</v>
      </c>
      <c r="V40" s="157">
        <v>6</v>
      </c>
      <c r="W40" s="157">
        <v>7</v>
      </c>
      <c r="X40" s="157">
        <v>8</v>
      </c>
      <c r="Y40" s="157"/>
      <c r="Z40" s="157">
        <v>9</v>
      </c>
      <c r="AA40" s="157">
        <v>10</v>
      </c>
      <c r="AB40" s="157">
        <v>11</v>
      </c>
      <c r="AC40" s="157">
        <v>12</v>
      </c>
      <c r="AD40" s="157"/>
      <c r="AE40" s="157">
        <v>13</v>
      </c>
      <c r="AF40" s="157">
        <v>14</v>
      </c>
      <c r="AG40" s="157">
        <v>15</v>
      </c>
      <c r="AH40" s="157">
        <v>16</v>
      </c>
      <c r="AI40" s="157"/>
      <c r="AJ40" s="157">
        <v>17</v>
      </c>
      <c r="AK40" s="157">
        <v>18</v>
      </c>
      <c r="AL40" s="157">
        <v>19</v>
      </c>
      <c r="AM40" s="157">
        <v>20</v>
      </c>
      <c r="AN40" s="157"/>
      <c r="AO40" s="157">
        <v>21</v>
      </c>
      <c r="AP40" s="157">
        <v>22</v>
      </c>
      <c r="AQ40" s="157">
        <v>23</v>
      </c>
      <c r="AR40" s="157">
        <v>24</v>
      </c>
      <c r="AS40" s="160"/>
    </row>
    <row r="41" spans="1:45" ht="12" customHeight="1" thickBot="1">
      <c r="A41" s="145"/>
      <c r="B41" s="161" t="s">
        <v>118</v>
      </c>
      <c r="C41" s="162"/>
      <c r="D41" s="163" t="s">
        <v>276</v>
      </c>
      <c r="E41" s="162"/>
      <c r="F41" s="162">
        <v>24</v>
      </c>
      <c r="G41" s="162">
        <v>24</v>
      </c>
      <c r="H41" s="162" t="s">
        <v>12</v>
      </c>
      <c r="I41" s="161" t="s">
        <v>118</v>
      </c>
      <c r="J41" s="162"/>
      <c r="K41" s="162"/>
      <c r="L41" s="162">
        <f>COUNTIF(P41:AR41,"x")</f>
        <v>0</v>
      </c>
      <c r="M41" s="162">
        <f>F41-L41</f>
        <v>24</v>
      </c>
      <c r="N41" s="164"/>
      <c r="O41" s="165"/>
      <c r="P41" s="162"/>
      <c r="Q41" s="162"/>
      <c r="R41" s="162"/>
      <c r="S41" s="162"/>
      <c r="T41" s="165"/>
      <c r="U41" s="162"/>
      <c r="V41" s="162"/>
      <c r="W41" s="162"/>
      <c r="X41" s="162"/>
      <c r="Y41" s="165"/>
      <c r="Z41" s="162"/>
      <c r="AA41" s="162"/>
      <c r="AB41" s="162"/>
      <c r="AC41" s="162"/>
      <c r="AD41" s="165"/>
      <c r="AE41" s="162"/>
      <c r="AF41" s="162"/>
      <c r="AG41" s="162"/>
      <c r="AH41" s="162"/>
      <c r="AI41" s="165"/>
      <c r="AJ41" s="162"/>
      <c r="AK41" s="162"/>
      <c r="AL41" s="162"/>
      <c r="AM41" s="162"/>
      <c r="AN41" s="165"/>
      <c r="AO41" s="162"/>
      <c r="AP41" s="162"/>
      <c r="AQ41" s="162"/>
      <c r="AR41" s="162"/>
      <c r="AS41" s="166"/>
    </row>
    <row r="42" spans="1:45" ht="12" customHeight="1">
      <c r="A42" s="145"/>
      <c r="B42" s="156"/>
      <c r="C42" s="157"/>
      <c r="D42" s="157"/>
      <c r="E42" s="158"/>
      <c r="F42" s="157"/>
      <c r="G42" s="157"/>
      <c r="H42" s="157"/>
      <c r="I42" s="157"/>
      <c r="J42" s="157"/>
      <c r="K42" s="157"/>
      <c r="L42" s="157"/>
      <c r="M42" s="157"/>
      <c r="N42" s="159"/>
      <c r="O42" s="157"/>
      <c r="P42" s="157">
        <v>1</v>
      </c>
      <c r="Q42" s="157">
        <v>2</v>
      </c>
      <c r="R42" s="157">
        <v>3</v>
      </c>
      <c r="S42" s="157">
        <v>4</v>
      </c>
      <c r="T42" s="157"/>
      <c r="U42" s="157">
        <v>5</v>
      </c>
      <c r="V42" s="157">
        <v>6</v>
      </c>
      <c r="W42" s="157">
        <v>7</v>
      </c>
      <c r="X42" s="157">
        <v>8</v>
      </c>
      <c r="Y42" s="157"/>
      <c r="Z42" s="157">
        <v>9</v>
      </c>
      <c r="AA42" s="157">
        <v>10</v>
      </c>
      <c r="AB42" s="157">
        <v>11</v>
      </c>
      <c r="AC42" s="157">
        <v>12</v>
      </c>
      <c r="AD42" s="157"/>
      <c r="AE42" s="157">
        <v>13</v>
      </c>
      <c r="AF42" s="157">
        <v>14</v>
      </c>
      <c r="AG42" s="157">
        <v>15</v>
      </c>
      <c r="AH42" s="157">
        <v>16</v>
      </c>
      <c r="AI42" s="157"/>
      <c r="AJ42" s="157">
        <v>17</v>
      </c>
      <c r="AK42" s="157">
        <v>18</v>
      </c>
      <c r="AL42" s="157">
        <v>19</v>
      </c>
      <c r="AM42" s="157">
        <v>20</v>
      </c>
      <c r="AN42" s="157"/>
      <c r="AO42" s="157">
        <v>21</v>
      </c>
      <c r="AP42" s="157">
        <v>22</v>
      </c>
      <c r="AQ42" s="157">
        <v>23</v>
      </c>
      <c r="AR42" s="157">
        <v>24</v>
      </c>
      <c r="AS42" s="160"/>
    </row>
    <row r="43" spans="1:45" ht="12" customHeight="1" thickBot="1">
      <c r="A43" s="145"/>
      <c r="B43" s="161" t="s">
        <v>118</v>
      </c>
      <c r="C43" s="162"/>
      <c r="D43" s="163" t="s">
        <v>276</v>
      </c>
      <c r="E43" s="162"/>
      <c r="F43" s="162">
        <v>24</v>
      </c>
      <c r="G43" s="162">
        <v>24</v>
      </c>
      <c r="H43" s="162" t="s">
        <v>12</v>
      </c>
      <c r="I43" s="161" t="s">
        <v>118</v>
      </c>
      <c r="J43" s="162"/>
      <c r="K43" s="162"/>
      <c r="L43" s="162">
        <f>COUNTIF(P43:AR43,"x")</f>
        <v>0</v>
      </c>
      <c r="M43" s="162">
        <f>F43-L43</f>
        <v>24</v>
      </c>
      <c r="N43" s="164"/>
      <c r="O43" s="165"/>
      <c r="P43" s="162"/>
      <c r="Q43" s="162"/>
      <c r="R43" s="162"/>
      <c r="S43" s="162"/>
      <c r="T43" s="165"/>
      <c r="U43" s="162"/>
      <c r="V43" s="162"/>
      <c r="W43" s="162"/>
      <c r="X43" s="162"/>
      <c r="Y43" s="165"/>
      <c r="Z43" s="162"/>
      <c r="AA43" s="162"/>
      <c r="AB43" s="162"/>
      <c r="AC43" s="162"/>
      <c r="AD43" s="165"/>
      <c r="AE43" s="162"/>
      <c r="AF43" s="162"/>
      <c r="AG43" s="162"/>
      <c r="AH43" s="162"/>
      <c r="AI43" s="165"/>
      <c r="AJ43" s="162"/>
      <c r="AK43" s="162"/>
      <c r="AL43" s="162"/>
      <c r="AM43" s="162"/>
      <c r="AN43" s="165"/>
      <c r="AO43" s="162"/>
      <c r="AP43" s="162"/>
      <c r="AQ43" s="162"/>
      <c r="AR43" s="162"/>
      <c r="AS43" s="166"/>
    </row>
    <row r="44" spans="1:45" ht="12" customHeight="1">
      <c r="A44" s="145"/>
      <c r="B44" s="156"/>
      <c r="C44" s="157"/>
      <c r="D44" s="157"/>
      <c r="E44" s="158"/>
      <c r="F44" s="157"/>
      <c r="G44" s="157"/>
      <c r="H44" s="157"/>
      <c r="I44" s="157"/>
      <c r="J44" s="157"/>
      <c r="K44" s="157"/>
      <c r="L44" s="157"/>
      <c r="M44" s="157"/>
      <c r="N44" s="159"/>
      <c r="O44" s="157"/>
      <c r="P44" s="157">
        <v>1</v>
      </c>
      <c r="Q44" s="157">
        <v>2</v>
      </c>
      <c r="R44" s="157">
        <v>3</v>
      </c>
      <c r="S44" s="157">
        <v>4</v>
      </c>
      <c r="T44" s="157"/>
      <c r="U44" s="157">
        <v>5</v>
      </c>
      <c r="V44" s="157">
        <v>6</v>
      </c>
      <c r="W44" s="157">
        <v>7</v>
      </c>
      <c r="X44" s="157">
        <v>8</v>
      </c>
      <c r="Y44" s="157"/>
      <c r="Z44" s="157">
        <v>9</v>
      </c>
      <c r="AA44" s="157">
        <v>10</v>
      </c>
      <c r="AB44" s="157">
        <v>11</v>
      </c>
      <c r="AC44" s="157">
        <v>12</v>
      </c>
      <c r="AD44" s="157"/>
      <c r="AE44" s="157">
        <v>13</v>
      </c>
      <c r="AF44" s="157">
        <v>14</v>
      </c>
      <c r="AG44" s="157">
        <v>15</v>
      </c>
      <c r="AH44" s="157">
        <v>16</v>
      </c>
      <c r="AI44" s="157"/>
      <c r="AJ44" s="157">
        <v>17</v>
      </c>
      <c r="AK44" s="157">
        <v>18</v>
      </c>
      <c r="AL44" s="157">
        <v>19</v>
      </c>
      <c r="AM44" s="157">
        <v>20</v>
      </c>
      <c r="AN44" s="157"/>
      <c r="AO44" s="157">
        <v>21</v>
      </c>
      <c r="AP44" s="157">
        <v>22</v>
      </c>
      <c r="AQ44" s="157">
        <v>23</v>
      </c>
      <c r="AR44" s="157">
        <v>24</v>
      </c>
      <c r="AS44" s="160"/>
    </row>
    <row r="45" spans="1:45" ht="12" customHeight="1" thickBot="1">
      <c r="A45" s="145"/>
      <c r="B45" s="161" t="s">
        <v>118</v>
      </c>
      <c r="C45" s="162"/>
      <c r="D45" s="163" t="s">
        <v>276</v>
      </c>
      <c r="E45" s="162"/>
      <c r="F45" s="162">
        <v>24</v>
      </c>
      <c r="G45" s="162">
        <v>24</v>
      </c>
      <c r="H45" s="162" t="s">
        <v>12</v>
      </c>
      <c r="I45" s="161" t="s">
        <v>118</v>
      </c>
      <c r="J45" s="162"/>
      <c r="K45" s="162"/>
      <c r="L45" s="162">
        <f>COUNTIF(P45:AR45,"x")</f>
        <v>0</v>
      </c>
      <c r="M45" s="162">
        <f>F45-L45</f>
        <v>24</v>
      </c>
      <c r="N45" s="164"/>
      <c r="O45" s="165"/>
      <c r="P45" s="162"/>
      <c r="Q45" s="162"/>
      <c r="R45" s="162"/>
      <c r="S45" s="162"/>
      <c r="T45" s="165"/>
      <c r="U45" s="162"/>
      <c r="V45" s="162"/>
      <c r="W45" s="162"/>
      <c r="X45" s="162"/>
      <c r="Y45" s="165"/>
      <c r="Z45" s="162"/>
      <c r="AA45" s="162"/>
      <c r="AB45" s="162"/>
      <c r="AC45" s="162"/>
      <c r="AD45" s="165"/>
      <c r="AE45" s="162"/>
      <c r="AF45" s="162"/>
      <c r="AG45" s="162"/>
      <c r="AH45" s="162"/>
      <c r="AI45" s="165"/>
      <c r="AJ45" s="162"/>
      <c r="AK45" s="162"/>
      <c r="AL45" s="162"/>
      <c r="AM45" s="162"/>
      <c r="AN45" s="165"/>
      <c r="AO45" s="162"/>
      <c r="AP45" s="162"/>
      <c r="AQ45" s="162"/>
      <c r="AR45" s="162"/>
      <c r="AS45" s="166"/>
    </row>
    <row r="46" spans="1:45" ht="12" customHeight="1">
      <c r="A46" s="145"/>
      <c r="B46" s="156"/>
      <c r="C46" s="157"/>
      <c r="D46" s="157"/>
      <c r="E46" s="158"/>
      <c r="F46" s="157"/>
      <c r="G46" s="157"/>
      <c r="H46" s="157"/>
      <c r="I46" s="157"/>
      <c r="J46" s="157"/>
      <c r="K46" s="157"/>
      <c r="L46" s="157"/>
      <c r="M46" s="157"/>
      <c r="N46" s="159"/>
      <c r="O46" s="157"/>
      <c r="P46" s="157">
        <v>1</v>
      </c>
      <c r="Q46" s="157">
        <v>2</v>
      </c>
      <c r="R46" s="157">
        <v>3</v>
      </c>
      <c r="S46" s="157">
        <v>4</v>
      </c>
      <c r="T46" s="157"/>
      <c r="U46" s="157">
        <v>5</v>
      </c>
      <c r="V46" s="157">
        <v>6</v>
      </c>
      <c r="W46" s="157">
        <v>7</v>
      </c>
      <c r="X46" s="157">
        <v>8</v>
      </c>
      <c r="Y46" s="157"/>
      <c r="Z46" s="157">
        <v>9</v>
      </c>
      <c r="AA46" s="157">
        <v>10</v>
      </c>
      <c r="AB46" s="157">
        <v>11</v>
      </c>
      <c r="AC46" s="157">
        <v>12</v>
      </c>
      <c r="AD46" s="157"/>
      <c r="AE46" s="157">
        <v>13</v>
      </c>
      <c r="AF46" s="157">
        <v>14</v>
      </c>
      <c r="AG46" s="157">
        <v>15</v>
      </c>
      <c r="AH46" s="157">
        <v>16</v>
      </c>
      <c r="AI46" s="157"/>
      <c r="AJ46" s="157">
        <v>17</v>
      </c>
      <c r="AK46" s="157">
        <v>18</v>
      </c>
      <c r="AL46" s="157">
        <v>19</v>
      </c>
      <c r="AM46" s="157">
        <v>20</v>
      </c>
      <c r="AN46" s="157"/>
      <c r="AO46" s="157">
        <v>21</v>
      </c>
      <c r="AP46" s="157">
        <v>22</v>
      </c>
      <c r="AQ46" s="157">
        <v>23</v>
      </c>
      <c r="AR46" s="157">
        <v>24</v>
      </c>
      <c r="AS46" s="160"/>
    </row>
    <row r="47" spans="1:45" ht="12" customHeight="1" thickBot="1">
      <c r="A47" s="145"/>
      <c r="B47" s="161" t="s">
        <v>118</v>
      </c>
      <c r="C47" s="162"/>
      <c r="D47" s="163" t="s">
        <v>276</v>
      </c>
      <c r="E47" s="162"/>
      <c r="F47" s="162">
        <v>24</v>
      </c>
      <c r="G47" s="162">
        <v>24</v>
      </c>
      <c r="H47" s="162" t="s">
        <v>12</v>
      </c>
      <c r="I47" s="161" t="s">
        <v>118</v>
      </c>
      <c r="J47" s="162"/>
      <c r="K47" s="162"/>
      <c r="L47" s="162">
        <f>COUNTIF(P47:AR47,"x")</f>
        <v>0</v>
      </c>
      <c r="M47" s="162">
        <f>F47-L47</f>
        <v>24</v>
      </c>
      <c r="N47" s="164"/>
      <c r="O47" s="165"/>
      <c r="P47" s="162"/>
      <c r="Q47" s="162"/>
      <c r="R47" s="162"/>
      <c r="S47" s="162"/>
      <c r="T47" s="165"/>
      <c r="U47" s="162"/>
      <c r="V47" s="162"/>
      <c r="W47" s="162"/>
      <c r="X47" s="162"/>
      <c r="Y47" s="165"/>
      <c r="Z47" s="162"/>
      <c r="AA47" s="162"/>
      <c r="AB47" s="162"/>
      <c r="AC47" s="162"/>
      <c r="AD47" s="165"/>
      <c r="AE47" s="162"/>
      <c r="AF47" s="162"/>
      <c r="AG47" s="162"/>
      <c r="AH47" s="162"/>
      <c r="AI47" s="165"/>
      <c r="AJ47" s="162"/>
      <c r="AK47" s="162"/>
      <c r="AL47" s="162"/>
      <c r="AM47" s="162"/>
      <c r="AN47" s="165"/>
      <c r="AO47" s="162"/>
      <c r="AP47" s="162"/>
      <c r="AQ47" s="162"/>
      <c r="AR47" s="162"/>
      <c r="AS47" s="166"/>
    </row>
    <row r="48" spans="1:45" ht="12" customHeight="1">
      <c r="A48" s="145"/>
      <c r="B48" s="156"/>
      <c r="C48" s="157"/>
      <c r="D48" s="157"/>
      <c r="E48" s="158"/>
      <c r="F48" s="157"/>
      <c r="G48" s="157"/>
      <c r="H48" s="157"/>
      <c r="I48" s="157"/>
      <c r="J48" s="157"/>
      <c r="K48" s="157"/>
      <c r="L48" s="157"/>
      <c r="M48" s="157"/>
      <c r="N48" s="159"/>
      <c r="O48" s="157"/>
      <c r="P48" s="157">
        <v>1</v>
      </c>
      <c r="Q48" s="157">
        <v>2</v>
      </c>
      <c r="R48" s="157">
        <v>3</v>
      </c>
      <c r="S48" s="157">
        <v>4</v>
      </c>
      <c r="T48" s="157"/>
      <c r="U48" s="157">
        <v>5</v>
      </c>
      <c r="V48" s="157">
        <v>6</v>
      </c>
      <c r="W48" s="157">
        <v>7</v>
      </c>
      <c r="X48" s="157">
        <v>8</v>
      </c>
      <c r="Y48" s="157"/>
      <c r="Z48" s="157">
        <v>9</v>
      </c>
      <c r="AA48" s="157">
        <v>10</v>
      </c>
      <c r="AB48" s="157">
        <v>11</v>
      </c>
      <c r="AC48" s="157">
        <v>12</v>
      </c>
      <c r="AD48" s="157"/>
      <c r="AE48" s="157">
        <v>13</v>
      </c>
      <c r="AF48" s="157">
        <v>14</v>
      </c>
      <c r="AG48" s="157">
        <v>15</v>
      </c>
      <c r="AH48" s="157">
        <v>16</v>
      </c>
      <c r="AI48" s="157"/>
      <c r="AJ48" s="157">
        <v>17</v>
      </c>
      <c r="AK48" s="157">
        <v>18</v>
      </c>
      <c r="AL48" s="157">
        <v>19</v>
      </c>
      <c r="AM48" s="157">
        <v>20</v>
      </c>
      <c r="AN48" s="157"/>
      <c r="AO48" s="157">
        <v>21</v>
      </c>
      <c r="AP48" s="157">
        <v>22</v>
      </c>
      <c r="AQ48" s="157">
        <v>23</v>
      </c>
      <c r="AR48" s="157">
        <v>24</v>
      </c>
      <c r="AS48" s="160"/>
    </row>
    <row r="49" spans="1:45" ht="12" customHeight="1" thickBot="1">
      <c r="A49" s="145"/>
      <c r="B49" s="161" t="s">
        <v>118</v>
      </c>
      <c r="C49" s="162"/>
      <c r="D49" s="163" t="s">
        <v>276</v>
      </c>
      <c r="E49" s="162"/>
      <c r="F49" s="162">
        <v>24</v>
      </c>
      <c r="G49" s="162">
        <v>24</v>
      </c>
      <c r="H49" s="162" t="s">
        <v>12</v>
      </c>
      <c r="I49" s="161" t="s">
        <v>118</v>
      </c>
      <c r="J49" s="162"/>
      <c r="K49" s="162"/>
      <c r="L49" s="162">
        <f>COUNTIF(P49:AR49,"x")</f>
        <v>0</v>
      </c>
      <c r="M49" s="162">
        <f>F49-L49</f>
        <v>24</v>
      </c>
      <c r="N49" s="164"/>
      <c r="O49" s="165"/>
      <c r="P49" s="162"/>
      <c r="Q49" s="162"/>
      <c r="R49" s="162"/>
      <c r="S49" s="162"/>
      <c r="T49" s="165"/>
      <c r="U49" s="162"/>
      <c r="V49" s="162"/>
      <c r="W49" s="162"/>
      <c r="X49" s="162"/>
      <c r="Y49" s="165"/>
      <c r="Z49" s="162"/>
      <c r="AA49" s="162"/>
      <c r="AB49" s="162"/>
      <c r="AC49" s="162"/>
      <c r="AD49" s="165"/>
      <c r="AE49" s="162"/>
      <c r="AF49" s="162"/>
      <c r="AG49" s="162"/>
      <c r="AH49" s="162"/>
      <c r="AI49" s="165"/>
      <c r="AJ49" s="162"/>
      <c r="AK49" s="162"/>
      <c r="AL49" s="162"/>
      <c r="AM49" s="162"/>
      <c r="AN49" s="165"/>
      <c r="AO49" s="162"/>
      <c r="AP49" s="162"/>
      <c r="AQ49" s="162"/>
      <c r="AR49" s="162"/>
      <c r="AS49" s="166"/>
    </row>
    <row r="50" spans="1:45" ht="12" customHeight="1">
      <c r="A50" s="145"/>
      <c r="B50" s="156"/>
      <c r="C50" s="157"/>
      <c r="D50" s="157"/>
      <c r="E50" s="158"/>
      <c r="F50" s="157"/>
      <c r="G50" s="157"/>
      <c r="H50" s="157"/>
      <c r="I50" s="157"/>
      <c r="J50" s="157"/>
      <c r="K50" s="157"/>
      <c r="L50" s="157"/>
      <c r="M50" s="157"/>
      <c r="N50" s="159"/>
      <c r="O50" s="157"/>
      <c r="P50" s="157">
        <v>1</v>
      </c>
      <c r="Q50" s="157">
        <v>2</v>
      </c>
      <c r="R50" s="157">
        <v>3</v>
      </c>
      <c r="S50" s="157">
        <v>4</v>
      </c>
      <c r="T50" s="157"/>
      <c r="U50" s="157">
        <v>5</v>
      </c>
      <c r="V50" s="157">
        <v>6</v>
      </c>
      <c r="W50" s="157">
        <v>7</v>
      </c>
      <c r="X50" s="157">
        <v>8</v>
      </c>
      <c r="Y50" s="157"/>
      <c r="Z50" s="157">
        <v>9</v>
      </c>
      <c r="AA50" s="157">
        <v>10</v>
      </c>
      <c r="AB50" s="157">
        <v>11</v>
      </c>
      <c r="AC50" s="157">
        <v>12</v>
      </c>
      <c r="AD50" s="157"/>
      <c r="AE50" s="157">
        <v>13</v>
      </c>
      <c r="AF50" s="157">
        <v>14</v>
      </c>
      <c r="AG50" s="157">
        <v>15</v>
      </c>
      <c r="AH50" s="157">
        <v>16</v>
      </c>
      <c r="AI50" s="157"/>
      <c r="AJ50" s="157">
        <v>17</v>
      </c>
      <c r="AK50" s="157">
        <v>18</v>
      </c>
      <c r="AL50" s="157">
        <v>19</v>
      </c>
      <c r="AM50" s="157">
        <v>20</v>
      </c>
      <c r="AN50" s="157"/>
      <c r="AO50" s="157">
        <v>21</v>
      </c>
      <c r="AP50" s="157">
        <v>22</v>
      </c>
      <c r="AQ50" s="157">
        <v>23</v>
      </c>
      <c r="AR50" s="157">
        <v>24</v>
      </c>
      <c r="AS50" s="160"/>
    </row>
    <row r="51" spans="1:45" ht="12" customHeight="1" thickBot="1">
      <c r="A51" s="145"/>
      <c r="B51" s="161" t="s">
        <v>118</v>
      </c>
      <c r="C51" s="162"/>
      <c r="D51" s="163" t="s">
        <v>276</v>
      </c>
      <c r="E51" s="162"/>
      <c r="F51" s="162">
        <v>24</v>
      </c>
      <c r="G51" s="162">
        <v>24</v>
      </c>
      <c r="H51" s="162" t="s">
        <v>12</v>
      </c>
      <c r="I51" s="161" t="s">
        <v>118</v>
      </c>
      <c r="J51" s="162"/>
      <c r="K51" s="162"/>
      <c r="L51" s="162">
        <f>COUNTIF(P51:AR51,"x")</f>
        <v>0</v>
      </c>
      <c r="M51" s="162">
        <f>F51-L51</f>
        <v>24</v>
      </c>
      <c r="N51" s="164"/>
      <c r="O51" s="165"/>
      <c r="P51" s="162"/>
      <c r="Q51" s="162"/>
      <c r="R51" s="162"/>
      <c r="S51" s="162"/>
      <c r="T51" s="165"/>
      <c r="U51" s="162"/>
      <c r="V51" s="162"/>
      <c r="W51" s="162"/>
      <c r="X51" s="162"/>
      <c r="Y51" s="165"/>
      <c r="Z51" s="162"/>
      <c r="AA51" s="162"/>
      <c r="AB51" s="162"/>
      <c r="AC51" s="162"/>
      <c r="AD51" s="165"/>
      <c r="AE51" s="162"/>
      <c r="AF51" s="162"/>
      <c r="AG51" s="162"/>
      <c r="AH51" s="162"/>
      <c r="AI51" s="165"/>
      <c r="AJ51" s="162"/>
      <c r="AK51" s="162"/>
      <c r="AL51" s="162"/>
      <c r="AM51" s="162"/>
      <c r="AN51" s="165"/>
      <c r="AO51" s="162"/>
      <c r="AP51" s="162"/>
      <c r="AQ51" s="162"/>
      <c r="AR51" s="162"/>
      <c r="AS51" s="166"/>
    </row>
    <row r="52" spans="1:45" ht="12" customHeight="1">
      <c r="A52" s="145"/>
      <c r="B52" s="156"/>
      <c r="C52" s="157"/>
      <c r="D52" s="157"/>
      <c r="E52" s="158"/>
      <c r="F52" s="157"/>
      <c r="G52" s="157"/>
      <c r="H52" s="157"/>
      <c r="I52" s="157"/>
      <c r="J52" s="157"/>
      <c r="K52" s="157"/>
      <c r="L52" s="157"/>
      <c r="M52" s="157"/>
      <c r="N52" s="159"/>
      <c r="O52" s="157"/>
      <c r="P52" s="157">
        <v>1</v>
      </c>
      <c r="Q52" s="157">
        <v>2</v>
      </c>
      <c r="R52" s="157">
        <v>3</v>
      </c>
      <c r="S52" s="157">
        <v>4</v>
      </c>
      <c r="T52" s="157"/>
      <c r="U52" s="157">
        <v>5</v>
      </c>
      <c r="V52" s="157">
        <v>6</v>
      </c>
      <c r="W52" s="157">
        <v>7</v>
      </c>
      <c r="X52" s="157">
        <v>8</v>
      </c>
      <c r="Y52" s="157"/>
      <c r="Z52" s="157">
        <v>9</v>
      </c>
      <c r="AA52" s="157">
        <v>10</v>
      </c>
      <c r="AB52" s="157">
        <v>11</v>
      </c>
      <c r="AC52" s="157">
        <v>12</v>
      </c>
      <c r="AD52" s="157"/>
      <c r="AE52" s="157">
        <v>13</v>
      </c>
      <c r="AF52" s="157">
        <v>14</v>
      </c>
      <c r="AG52" s="157">
        <v>15</v>
      </c>
      <c r="AH52" s="157">
        <v>16</v>
      </c>
      <c r="AI52" s="157"/>
      <c r="AJ52" s="157">
        <v>17</v>
      </c>
      <c r="AK52" s="157">
        <v>18</v>
      </c>
      <c r="AL52" s="157">
        <v>19</v>
      </c>
      <c r="AM52" s="157">
        <v>20</v>
      </c>
      <c r="AN52" s="157"/>
      <c r="AO52" s="157">
        <v>21</v>
      </c>
      <c r="AP52" s="157">
        <v>22</v>
      </c>
      <c r="AQ52" s="157">
        <v>23</v>
      </c>
      <c r="AR52" s="157">
        <v>24</v>
      </c>
      <c r="AS52" s="160"/>
    </row>
    <row r="53" spans="1:45" ht="12" customHeight="1" thickBot="1">
      <c r="A53" s="145"/>
      <c r="B53" s="161" t="s">
        <v>118</v>
      </c>
      <c r="C53" s="162"/>
      <c r="D53" s="163" t="s">
        <v>276</v>
      </c>
      <c r="E53" s="162"/>
      <c r="F53" s="162">
        <v>24</v>
      </c>
      <c r="G53" s="162">
        <v>24</v>
      </c>
      <c r="H53" s="162" t="s">
        <v>12</v>
      </c>
      <c r="I53" s="161" t="s">
        <v>118</v>
      </c>
      <c r="J53" s="162"/>
      <c r="K53" s="162"/>
      <c r="L53" s="162">
        <f>COUNTIF(P53:AR53,"x")</f>
        <v>0</v>
      </c>
      <c r="M53" s="162">
        <f>F53-L53</f>
        <v>24</v>
      </c>
      <c r="N53" s="164"/>
      <c r="O53" s="165"/>
      <c r="P53" s="162"/>
      <c r="Q53" s="162"/>
      <c r="R53" s="162"/>
      <c r="S53" s="162"/>
      <c r="T53" s="165"/>
      <c r="U53" s="162"/>
      <c r="V53" s="162"/>
      <c r="W53" s="162"/>
      <c r="X53" s="162"/>
      <c r="Y53" s="165"/>
      <c r="Z53" s="162"/>
      <c r="AA53" s="162"/>
      <c r="AB53" s="162"/>
      <c r="AC53" s="162"/>
      <c r="AD53" s="165"/>
      <c r="AE53" s="162"/>
      <c r="AF53" s="162"/>
      <c r="AG53" s="162"/>
      <c r="AH53" s="162"/>
      <c r="AI53" s="165"/>
      <c r="AJ53" s="162"/>
      <c r="AK53" s="162"/>
      <c r="AL53" s="162"/>
      <c r="AM53" s="162"/>
      <c r="AN53" s="165"/>
      <c r="AO53" s="162"/>
      <c r="AP53" s="162"/>
      <c r="AQ53" s="162"/>
      <c r="AR53" s="162"/>
      <c r="AS53" s="166"/>
    </row>
    <row r="54" spans="1:45" ht="12" customHeight="1">
      <c r="A54" s="145"/>
      <c r="B54" s="156"/>
      <c r="C54" s="157"/>
      <c r="D54" s="157"/>
      <c r="E54" s="158"/>
      <c r="F54" s="157"/>
      <c r="G54" s="157"/>
      <c r="H54" s="157"/>
      <c r="I54" s="157"/>
      <c r="J54" s="157"/>
      <c r="K54" s="157"/>
      <c r="L54" s="157"/>
      <c r="M54" s="157"/>
      <c r="N54" s="159"/>
      <c r="O54" s="157"/>
      <c r="P54" s="157">
        <v>1</v>
      </c>
      <c r="Q54" s="157">
        <v>2</v>
      </c>
      <c r="R54" s="157">
        <v>3</v>
      </c>
      <c r="S54" s="157">
        <v>4</v>
      </c>
      <c r="T54" s="157"/>
      <c r="U54" s="157">
        <v>5</v>
      </c>
      <c r="V54" s="157">
        <v>6</v>
      </c>
      <c r="W54" s="157">
        <v>7</v>
      </c>
      <c r="X54" s="157">
        <v>8</v>
      </c>
      <c r="Y54" s="157"/>
      <c r="Z54" s="157">
        <v>9</v>
      </c>
      <c r="AA54" s="157">
        <v>10</v>
      </c>
      <c r="AB54" s="157">
        <v>11</v>
      </c>
      <c r="AC54" s="157">
        <v>12</v>
      </c>
      <c r="AD54" s="157"/>
      <c r="AE54" s="157">
        <v>13</v>
      </c>
      <c r="AF54" s="157">
        <v>14</v>
      </c>
      <c r="AG54" s="157">
        <v>15</v>
      </c>
      <c r="AH54" s="157">
        <v>16</v>
      </c>
      <c r="AI54" s="157"/>
      <c r="AJ54" s="157">
        <v>17</v>
      </c>
      <c r="AK54" s="157">
        <v>18</v>
      </c>
      <c r="AL54" s="157">
        <v>19</v>
      </c>
      <c r="AM54" s="157">
        <v>20</v>
      </c>
      <c r="AN54" s="157"/>
      <c r="AO54" s="157">
        <v>21</v>
      </c>
      <c r="AP54" s="157">
        <v>22</v>
      </c>
      <c r="AQ54" s="157">
        <v>23</v>
      </c>
      <c r="AR54" s="157">
        <v>24</v>
      </c>
      <c r="AS54" s="160"/>
    </row>
    <row r="55" spans="1:45" ht="12" customHeight="1" thickBot="1">
      <c r="A55" s="145"/>
      <c r="B55" s="161" t="s">
        <v>118</v>
      </c>
      <c r="C55" s="162"/>
      <c r="D55" s="163" t="s">
        <v>276</v>
      </c>
      <c r="E55" s="162"/>
      <c r="F55" s="162">
        <v>24</v>
      </c>
      <c r="G55" s="162">
        <v>24</v>
      </c>
      <c r="H55" s="162" t="s">
        <v>12</v>
      </c>
      <c r="I55" s="161" t="s">
        <v>118</v>
      </c>
      <c r="J55" s="162"/>
      <c r="K55" s="162"/>
      <c r="L55" s="162">
        <f>COUNTIF(P55:AR55,"x")</f>
        <v>0</v>
      </c>
      <c r="M55" s="162">
        <f>F55-L55</f>
        <v>24</v>
      </c>
      <c r="N55" s="164"/>
      <c r="O55" s="165"/>
      <c r="P55" s="162"/>
      <c r="Q55" s="162"/>
      <c r="R55" s="162"/>
      <c r="S55" s="162"/>
      <c r="T55" s="165"/>
      <c r="U55" s="162"/>
      <c r="V55" s="162"/>
      <c r="W55" s="162"/>
      <c r="X55" s="162"/>
      <c r="Y55" s="165"/>
      <c r="Z55" s="162"/>
      <c r="AA55" s="162"/>
      <c r="AB55" s="162"/>
      <c r="AC55" s="162"/>
      <c r="AD55" s="165"/>
      <c r="AE55" s="162"/>
      <c r="AF55" s="162"/>
      <c r="AG55" s="162"/>
      <c r="AH55" s="162"/>
      <c r="AI55" s="165"/>
      <c r="AJ55" s="162"/>
      <c r="AK55" s="162"/>
      <c r="AL55" s="162"/>
      <c r="AM55" s="162"/>
      <c r="AN55" s="165"/>
      <c r="AO55" s="162"/>
      <c r="AP55" s="162"/>
      <c r="AQ55" s="162"/>
      <c r="AR55" s="162"/>
      <c r="AS55" s="166"/>
    </row>
    <row r="56" spans="1:45" ht="12" customHeight="1">
      <c r="A56" s="145"/>
      <c r="B56" s="156"/>
      <c r="C56" s="157"/>
      <c r="D56" s="157"/>
      <c r="E56" s="158"/>
      <c r="F56" s="157"/>
      <c r="G56" s="157"/>
      <c r="H56" s="157"/>
      <c r="I56" s="157"/>
      <c r="J56" s="157"/>
      <c r="K56" s="157"/>
      <c r="L56" s="157"/>
      <c r="M56" s="157"/>
      <c r="N56" s="159"/>
      <c r="O56" s="157"/>
      <c r="P56" s="157">
        <v>1</v>
      </c>
      <c r="Q56" s="157">
        <v>2</v>
      </c>
      <c r="R56" s="157">
        <v>3</v>
      </c>
      <c r="S56" s="157">
        <v>4</v>
      </c>
      <c r="T56" s="157"/>
      <c r="U56" s="157">
        <v>5</v>
      </c>
      <c r="V56" s="157">
        <v>6</v>
      </c>
      <c r="W56" s="157">
        <v>7</v>
      </c>
      <c r="X56" s="157">
        <v>8</v>
      </c>
      <c r="Y56" s="157"/>
      <c r="Z56" s="157">
        <v>9</v>
      </c>
      <c r="AA56" s="157">
        <v>10</v>
      </c>
      <c r="AB56" s="157">
        <v>11</v>
      </c>
      <c r="AC56" s="157">
        <v>12</v>
      </c>
      <c r="AD56" s="157"/>
      <c r="AE56" s="157">
        <v>13</v>
      </c>
      <c r="AF56" s="157">
        <v>14</v>
      </c>
      <c r="AG56" s="157">
        <v>15</v>
      </c>
      <c r="AH56" s="157">
        <v>16</v>
      </c>
      <c r="AI56" s="157"/>
      <c r="AJ56" s="157">
        <v>17</v>
      </c>
      <c r="AK56" s="157">
        <v>18</v>
      </c>
      <c r="AL56" s="157">
        <v>19</v>
      </c>
      <c r="AM56" s="157">
        <v>20</v>
      </c>
      <c r="AN56" s="157"/>
      <c r="AO56" s="157">
        <v>21</v>
      </c>
      <c r="AP56" s="157">
        <v>22</v>
      </c>
      <c r="AQ56" s="157">
        <v>23</v>
      </c>
      <c r="AR56" s="157">
        <v>24</v>
      </c>
      <c r="AS56" s="160"/>
    </row>
    <row r="57" spans="1:45" ht="12" customHeight="1" thickBot="1">
      <c r="A57" s="145"/>
      <c r="B57" s="161" t="s">
        <v>118</v>
      </c>
      <c r="C57" s="162"/>
      <c r="D57" s="163" t="s">
        <v>276</v>
      </c>
      <c r="E57" s="162"/>
      <c r="F57" s="162">
        <v>24</v>
      </c>
      <c r="G57" s="162">
        <v>24</v>
      </c>
      <c r="H57" s="162" t="s">
        <v>12</v>
      </c>
      <c r="I57" s="161" t="s">
        <v>118</v>
      </c>
      <c r="J57" s="162"/>
      <c r="K57" s="162"/>
      <c r="L57" s="162">
        <f>COUNTIF(P57:AR57,"x")</f>
        <v>0</v>
      </c>
      <c r="M57" s="162">
        <f>F57-L57</f>
        <v>24</v>
      </c>
      <c r="N57" s="164"/>
      <c r="O57" s="165"/>
      <c r="P57" s="162"/>
      <c r="Q57" s="162"/>
      <c r="R57" s="162"/>
      <c r="S57" s="162"/>
      <c r="T57" s="165"/>
      <c r="U57" s="162"/>
      <c r="V57" s="162"/>
      <c r="W57" s="162"/>
      <c r="X57" s="162"/>
      <c r="Y57" s="165"/>
      <c r="Z57" s="162"/>
      <c r="AA57" s="162"/>
      <c r="AB57" s="162"/>
      <c r="AC57" s="162"/>
      <c r="AD57" s="165"/>
      <c r="AE57" s="162"/>
      <c r="AF57" s="162"/>
      <c r="AG57" s="162"/>
      <c r="AH57" s="162"/>
      <c r="AI57" s="165"/>
      <c r="AJ57" s="162"/>
      <c r="AK57" s="162"/>
      <c r="AL57" s="162"/>
      <c r="AM57" s="162"/>
      <c r="AN57" s="165"/>
      <c r="AO57" s="162"/>
      <c r="AP57" s="162"/>
      <c r="AQ57" s="162"/>
      <c r="AR57" s="162"/>
      <c r="AS57" s="166"/>
    </row>
    <row r="58" spans="1:45" ht="12" customHeight="1">
      <c r="A58" s="145"/>
      <c r="B58" s="156"/>
      <c r="C58" s="157"/>
      <c r="D58" s="157"/>
      <c r="E58" s="158"/>
      <c r="F58" s="157"/>
      <c r="G58" s="157"/>
      <c r="H58" s="157"/>
      <c r="I58" s="157"/>
      <c r="J58" s="157"/>
      <c r="K58" s="157"/>
      <c r="L58" s="157"/>
      <c r="M58" s="157"/>
      <c r="N58" s="159"/>
      <c r="O58" s="157"/>
      <c r="P58" s="157">
        <v>1</v>
      </c>
      <c r="Q58" s="157">
        <v>2</v>
      </c>
      <c r="R58" s="157">
        <v>3</v>
      </c>
      <c r="S58" s="157">
        <v>4</v>
      </c>
      <c r="T58" s="157"/>
      <c r="U58" s="157">
        <v>5</v>
      </c>
      <c r="V58" s="157">
        <v>6</v>
      </c>
      <c r="W58" s="157">
        <v>7</v>
      </c>
      <c r="X58" s="157">
        <v>8</v>
      </c>
      <c r="Y58" s="157"/>
      <c r="Z58" s="157">
        <v>9</v>
      </c>
      <c r="AA58" s="157">
        <v>10</v>
      </c>
      <c r="AB58" s="157">
        <v>11</v>
      </c>
      <c r="AC58" s="157">
        <v>12</v>
      </c>
      <c r="AD58" s="157"/>
      <c r="AE58" s="157">
        <v>13</v>
      </c>
      <c r="AF58" s="157">
        <v>14</v>
      </c>
      <c r="AG58" s="157">
        <v>15</v>
      </c>
      <c r="AH58" s="157">
        <v>16</v>
      </c>
      <c r="AI58" s="157"/>
      <c r="AJ58" s="157">
        <v>17</v>
      </c>
      <c r="AK58" s="157">
        <v>18</v>
      </c>
      <c r="AL58" s="157">
        <v>19</v>
      </c>
      <c r="AM58" s="157">
        <v>20</v>
      </c>
      <c r="AN58" s="157"/>
      <c r="AO58" s="157">
        <v>21</v>
      </c>
      <c r="AP58" s="157">
        <v>22</v>
      </c>
      <c r="AQ58" s="157">
        <v>23</v>
      </c>
      <c r="AR58" s="157">
        <v>24</v>
      </c>
      <c r="AS58" s="160"/>
    </row>
    <row r="59" spans="1:45" ht="12" customHeight="1" thickBot="1">
      <c r="A59" s="145"/>
      <c r="B59" s="161" t="s">
        <v>118</v>
      </c>
      <c r="C59" s="162"/>
      <c r="D59" s="163" t="s">
        <v>276</v>
      </c>
      <c r="E59" s="162"/>
      <c r="F59" s="162">
        <v>24</v>
      </c>
      <c r="G59" s="162">
        <v>24</v>
      </c>
      <c r="H59" s="162" t="s">
        <v>12</v>
      </c>
      <c r="I59" s="161" t="s">
        <v>118</v>
      </c>
      <c r="J59" s="162"/>
      <c r="K59" s="162"/>
      <c r="L59" s="162">
        <f>COUNTIF(P59:AR59,"x")</f>
        <v>0</v>
      </c>
      <c r="M59" s="162">
        <f>F59-L59</f>
        <v>24</v>
      </c>
      <c r="N59" s="164"/>
      <c r="O59" s="165"/>
      <c r="P59" s="162"/>
      <c r="Q59" s="162"/>
      <c r="R59" s="162"/>
      <c r="S59" s="162"/>
      <c r="T59" s="165"/>
      <c r="U59" s="162"/>
      <c r="V59" s="162"/>
      <c r="W59" s="162"/>
      <c r="X59" s="162"/>
      <c r="Y59" s="165"/>
      <c r="Z59" s="162"/>
      <c r="AA59" s="162"/>
      <c r="AB59" s="162"/>
      <c r="AC59" s="162"/>
      <c r="AD59" s="165"/>
      <c r="AE59" s="162"/>
      <c r="AF59" s="162"/>
      <c r="AG59" s="162"/>
      <c r="AH59" s="162"/>
      <c r="AI59" s="165"/>
      <c r="AJ59" s="162"/>
      <c r="AK59" s="162"/>
      <c r="AL59" s="162"/>
      <c r="AM59" s="162"/>
      <c r="AN59" s="165"/>
      <c r="AO59" s="162"/>
      <c r="AP59" s="162"/>
      <c r="AQ59" s="162"/>
      <c r="AR59" s="162"/>
      <c r="AS59" s="166"/>
    </row>
    <row r="60" spans="1:45" ht="12" customHeight="1">
      <c r="A60" s="145"/>
      <c r="B60" s="156"/>
      <c r="C60" s="157"/>
      <c r="D60" s="157"/>
      <c r="E60" s="158"/>
      <c r="F60" s="157"/>
      <c r="G60" s="157"/>
      <c r="H60" s="157"/>
      <c r="I60" s="157"/>
      <c r="J60" s="157"/>
      <c r="K60" s="157"/>
      <c r="L60" s="157"/>
      <c r="M60" s="157"/>
      <c r="N60" s="159"/>
      <c r="O60" s="157"/>
      <c r="P60" s="157">
        <v>1</v>
      </c>
      <c r="Q60" s="157">
        <v>2</v>
      </c>
      <c r="R60" s="157">
        <v>3</v>
      </c>
      <c r="S60" s="157">
        <v>4</v>
      </c>
      <c r="T60" s="157"/>
      <c r="U60" s="157">
        <v>5</v>
      </c>
      <c r="V60" s="157">
        <v>6</v>
      </c>
      <c r="W60" s="157">
        <v>7</v>
      </c>
      <c r="X60" s="157">
        <v>8</v>
      </c>
      <c r="Y60" s="157"/>
      <c r="Z60" s="157">
        <v>9</v>
      </c>
      <c r="AA60" s="157">
        <v>10</v>
      </c>
      <c r="AB60" s="157">
        <v>11</v>
      </c>
      <c r="AC60" s="157">
        <v>12</v>
      </c>
      <c r="AD60" s="157"/>
      <c r="AE60" s="157">
        <v>13</v>
      </c>
      <c r="AF60" s="157">
        <v>14</v>
      </c>
      <c r="AG60" s="157">
        <v>15</v>
      </c>
      <c r="AH60" s="157">
        <v>16</v>
      </c>
      <c r="AI60" s="157"/>
      <c r="AJ60" s="157">
        <v>17</v>
      </c>
      <c r="AK60" s="157">
        <v>18</v>
      </c>
      <c r="AL60" s="157">
        <v>19</v>
      </c>
      <c r="AM60" s="157">
        <v>20</v>
      </c>
      <c r="AN60" s="157"/>
      <c r="AO60" s="157">
        <v>21</v>
      </c>
      <c r="AP60" s="157">
        <v>22</v>
      </c>
      <c r="AQ60" s="157">
        <v>23</v>
      </c>
      <c r="AR60" s="157">
        <v>24</v>
      </c>
      <c r="AS60" s="160"/>
    </row>
    <row r="61" spans="1:45" ht="12" customHeight="1" thickBot="1">
      <c r="A61" s="145"/>
      <c r="B61" s="161" t="s">
        <v>118</v>
      </c>
      <c r="C61" s="162"/>
      <c r="D61" s="163" t="s">
        <v>276</v>
      </c>
      <c r="E61" s="162"/>
      <c r="F61" s="162">
        <v>24</v>
      </c>
      <c r="G61" s="162">
        <v>24</v>
      </c>
      <c r="H61" s="162" t="s">
        <v>12</v>
      </c>
      <c r="I61" s="161" t="s">
        <v>118</v>
      </c>
      <c r="J61" s="162"/>
      <c r="K61" s="162"/>
      <c r="L61" s="162">
        <f>COUNTIF(P61:AR61,"x")</f>
        <v>0</v>
      </c>
      <c r="M61" s="162">
        <f>F61-L61</f>
        <v>24</v>
      </c>
      <c r="N61" s="164"/>
      <c r="O61" s="165"/>
      <c r="P61" s="162"/>
      <c r="Q61" s="162"/>
      <c r="R61" s="162"/>
      <c r="S61" s="162"/>
      <c r="T61" s="165"/>
      <c r="U61" s="162"/>
      <c r="V61" s="162"/>
      <c r="W61" s="162"/>
      <c r="X61" s="162"/>
      <c r="Y61" s="165"/>
      <c r="Z61" s="162"/>
      <c r="AA61" s="162"/>
      <c r="AB61" s="162"/>
      <c r="AC61" s="162"/>
      <c r="AD61" s="165"/>
      <c r="AE61" s="162"/>
      <c r="AF61" s="162"/>
      <c r="AG61" s="162"/>
      <c r="AH61" s="162"/>
      <c r="AI61" s="165"/>
      <c r="AJ61" s="162"/>
      <c r="AK61" s="162"/>
      <c r="AL61" s="162"/>
      <c r="AM61" s="162"/>
      <c r="AN61" s="165"/>
      <c r="AO61" s="162"/>
      <c r="AP61" s="162"/>
      <c r="AQ61" s="162"/>
      <c r="AR61" s="162"/>
      <c r="AS61" s="166"/>
    </row>
    <row r="62" spans="1:45" ht="12" customHeight="1">
      <c r="A62" s="145"/>
      <c r="B62" s="156"/>
      <c r="C62" s="157"/>
      <c r="D62" s="157"/>
      <c r="E62" s="158"/>
      <c r="F62" s="157"/>
      <c r="G62" s="157"/>
      <c r="H62" s="157"/>
      <c r="I62" s="157"/>
      <c r="J62" s="157"/>
      <c r="K62" s="157"/>
      <c r="L62" s="157"/>
      <c r="M62" s="157"/>
      <c r="N62" s="159"/>
      <c r="O62" s="157"/>
      <c r="P62" s="157">
        <v>1</v>
      </c>
      <c r="Q62" s="157">
        <v>2</v>
      </c>
      <c r="R62" s="157">
        <v>3</v>
      </c>
      <c r="S62" s="157">
        <v>4</v>
      </c>
      <c r="T62" s="157"/>
      <c r="U62" s="157">
        <v>5</v>
      </c>
      <c r="V62" s="157">
        <v>6</v>
      </c>
      <c r="W62" s="157">
        <v>7</v>
      </c>
      <c r="X62" s="157">
        <v>8</v>
      </c>
      <c r="Y62" s="157"/>
      <c r="Z62" s="157">
        <v>9</v>
      </c>
      <c r="AA62" s="157">
        <v>10</v>
      </c>
      <c r="AB62" s="157">
        <v>11</v>
      </c>
      <c r="AC62" s="157">
        <v>12</v>
      </c>
      <c r="AD62" s="157"/>
      <c r="AE62" s="157">
        <v>13</v>
      </c>
      <c r="AF62" s="157">
        <v>14</v>
      </c>
      <c r="AG62" s="157">
        <v>15</v>
      </c>
      <c r="AH62" s="157">
        <v>16</v>
      </c>
      <c r="AI62" s="157"/>
      <c r="AJ62" s="157">
        <v>17</v>
      </c>
      <c r="AK62" s="157">
        <v>18</v>
      </c>
      <c r="AL62" s="157">
        <v>19</v>
      </c>
      <c r="AM62" s="157">
        <v>20</v>
      </c>
      <c r="AN62" s="157"/>
      <c r="AO62" s="157">
        <v>21</v>
      </c>
      <c r="AP62" s="157">
        <v>22</v>
      </c>
      <c r="AQ62" s="157">
        <v>23</v>
      </c>
      <c r="AR62" s="157">
        <v>24</v>
      </c>
      <c r="AS62" s="160"/>
    </row>
    <row r="63" spans="1:45" ht="12" customHeight="1" thickBot="1">
      <c r="A63" s="145"/>
      <c r="B63" s="161" t="s">
        <v>118</v>
      </c>
      <c r="C63" s="162"/>
      <c r="D63" s="163" t="s">
        <v>276</v>
      </c>
      <c r="E63" s="162"/>
      <c r="F63" s="162">
        <v>24</v>
      </c>
      <c r="G63" s="162">
        <v>24</v>
      </c>
      <c r="H63" s="162" t="s">
        <v>12</v>
      </c>
      <c r="I63" s="161" t="s">
        <v>118</v>
      </c>
      <c r="J63" s="162"/>
      <c r="K63" s="162"/>
      <c r="L63" s="162">
        <f>COUNTIF(P63:AR63,"x")</f>
        <v>0</v>
      </c>
      <c r="M63" s="162">
        <f>F63-L63</f>
        <v>24</v>
      </c>
      <c r="N63" s="164"/>
      <c r="O63" s="165"/>
      <c r="P63" s="162"/>
      <c r="Q63" s="162"/>
      <c r="R63" s="162"/>
      <c r="S63" s="162"/>
      <c r="T63" s="165"/>
      <c r="U63" s="162"/>
      <c r="V63" s="162"/>
      <c r="W63" s="162"/>
      <c r="X63" s="162"/>
      <c r="Y63" s="165"/>
      <c r="Z63" s="162"/>
      <c r="AA63" s="162"/>
      <c r="AB63" s="162"/>
      <c r="AC63" s="162"/>
      <c r="AD63" s="165"/>
      <c r="AE63" s="162"/>
      <c r="AF63" s="162"/>
      <c r="AG63" s="162"/>
      <c r="AH63" s="162"/>
      <c r="AI63" s="165"/>
      <c r="AJ63" s="162"/>
      <c r="AK63" s="162"/>
      <c r="AL63" s="162"/>
      <c r="AM63" s="162"/>
      <c r="AN63" s="165"/>
      <c r="AO63" s="162"/>
      <c r="AP63" s="162"/>
      <c r="AQ63" s="162"/>
      <c r="AR63" s="162"/>
      <c r="AS63" s="166"/>
    </row>
    <row r="64" spans="1:45" ht="12" customHeight="1">
      <c r="A64" s="145"/>
      <c r="B64" s="156"/>
      <c r="C64" s="157"/>
      <c r="D64" s="157"/>
      <c r="E64" s="158"/>
      <c r="F64" s="157"/>
      <c r="G64" s="157"/>
      <c r="H64" s="157"/>
      <c r="I64" s="157"/>
      <c r="J64" s="157"/>
      <c r="K64" s="157"/>
      <c r="L64" s="157"/>
      <c r="M64" s="157"/>
      <c r="N64" s="159"/>
      <c r="O64" s="157"/>
      <c r="P64" s="157">
        <v>1</v>
      </c>
      <c r="Q64" s="157">
        <v>2</v>
      </c>
      <c r="R64" s="157">
        <v>3</v>
      </c>
      <c r="S64" s="157">
        <v>4</v>
      </c>
      <c r="T64" s="157"/>
      <c r="U64" s="157">
        <v>5</v>
      </c>
      <c r="V64" s="157">
        <v>6</v>
      </c>
      <c r="W64" s="157">
        <v>7</v>
      </c>
      <c r="X64" s="157">
        <v>8</v>
      </c>
      <c r="Y64" s="157"/>
      <c r="Z64" s="157">
        <v>9</v>
      </c>
      <c r="AA64" s="157">
        <v>10</v>
      </c>
      <c r="AB64" s="157">
        <v>11</v>
      </c>
      <c r="AC64" s="157">
        <v>12</v>
      </c>
      <c r="AD64" s="157"/>
      <c r="AE64" s="157">
        <v>13</v>
      </c>
      <c r="AF64" s="157">
        <v>14</v>
      </c>
      <c r="AG64" s="157">
        <v>15</v>
      </c>
      <c r="AH64" s="157">
        <v>16</v>
      </c>
      <c r="AI64" s="157"/>
      <c r="AJ64" s="157">
        <v>17</v>
      </c>
      <c r="AK64" s="157">
        <v>18</v>
      </c>
      <c r="AL64" s="157">
        <v>19</v>
      </c>
      <c r="AM64" s="157">
        <v>20</v>
      </c>
      <c r="AN64" s="157"/>
      <c r="AO64" s="157">
        <v>21</v>
      </c>
      <c r="AP64" s="157">
        <v>22</v>
      </c>
      <c r="AQ64" s="157">
        <v>23</v>
      </c>
      <c r="AR64" s="157">
        <v>24</v>
      </c>
      <c r="AS64" s="160"/>
    </row>
    <row r="65" spans="1:45" ht="12" customHeight="1" thickBot="1">
      <c r="A65" s="145"/>
      <c r="B65" s="161" t="s">
        <v>118</v>
      </c>
      <c r="C65" s="162"/>
      <c r="D65" s="163" t="s">
        <v>276</v>
      </c>
      <c r="E65" s="162"/>
      <c r="F65" s="162">
        <v>24</v>
      </c>
      <c r="G65" s="162">
        <v>24</v>
      </c>
      <c r="H65" s="162" t="s">
        <v>12</v>
      </c>
      <c r="I65" s="161" t="s">
        <v>118</v>
      </c>
      <c r="J65" s="162"/>
      <c r="K65" s="162"/>
      <c r="L65" s="162">
        <f>COUNTIF(P65:AR65,"x")</f>
        <v>0</v>
      </c>
      <c r="M65" s="162">
        <f>F65-L65</f>
        <v>24</v>
      </c>
      <c r="N65" s="164"/>
      <c r="O65" s="165"/>
      <c r="P65" s="162"/>
      <c r="Q65" s="162"/>
      <c r="R65" s="162"/>
      <c r="S65" s="162"/>
      <c r="T65" s="165"/>
      <c r="U65" s="162"/>
      <c r="V65" s="162"/>
      <c r="W65" s="162"/>
      <c r="X65" s="162"/>
      <c r="Y65" s="165"/>
      <c r="Z65" s="162"/>
      <c r="AA65" s="162"/>
      <c r="AB65" s="162"/>
      <c r="AC65" s="162"/>
      <c r="AD65" s="165"/>
      <c r="AE65" s="162"/>
      <c r="AF65" s="162"/>
      <c r="AG65" s="162"/>
      <c r="AH65" s="162"/>
      <c r="AI65" s="165"/>
      <c r="AJ65" s="162"/>
      <c r="AK65" s="162"/>
      <c r="AL65" s="162"/>
      <c r="AM65" s="162"/>
      <c r="AN65" s="165"/>
      <c r="AO65" s="162"/>
      <c r="AP65" s="162"/>
      <c r="AQ65" s="162"/>
      <c r="AR65" s="162"/>
      <c r="AS65" s="166"/>
    </row>
    <row r="66" spans="1:45" ht="12" customHeight="1">
      <c r="A66" s="145"/>
      <c r="B66" s="156"/>
      <c r="C66" s="157"/>
      <c r="D66" s="157"/>
      <c r="E66" s="158"/>
      <c r="F66" s="157"/>
      <c r="G66" s="157"/>
      <c r="H66" s="157"/>
      <c r="I66" s="157"/>
      <c r="J66" s="157"/>
      <c r="K66" s="157"/>
      <c r="L66" s="157"/>
      <c r="M66" s="157"/>
      <c r="N66" s="159"/>
      <c r="O66" s="157"/>
      <c r="P66" s="157">
        <v>1</v>
      </c>
      <c r="Q66" s="157">
        <v>2</v>
      </c>
      <c r="R66" s="157">
        <v>3</v>
      </c>
      <c r="S66" s="157">
        <v>4</v>
      </c>
      <c r="T66" s="157"/>
      <c r="U66" s="157">
        <v>5</v>
      </c>
      <c r="V66" s="157">
        <v>6</v>
      </c>
      <c r="W66" s="157">
        <v>7</v>
      </c>
      <c r="X66" s="157">
        <v>8</v>
      </c>
      <c r="Y66" s="157"/>
      <c r="Z66" s="157">
        <v>9</v>
      </c>
      <c r="AA66" s="157">
        <v>10</v>
      </c>
      <c r="AB66" s="157">
        <v>11</v>
      </c>
      <c r="AC66" s="157">
        <v>12</v>
      </c>
      <c r="AD66" s="157"/>
      <c r="AE66" s="157">
        <v>13</v>
      </c>
      <c r="AF66" s="157">
        <v>14</v>
      </c>
      <c r="AG66" s="157">
        <v>15</v>
      </c>
      <c r="AH66" s="157">
        <v>16</v>
      </c>
      <c r="AI66" s="157"/>
      <c r="AJ66" s="157">
        <v>17</v>
      </c>
      <c r="AK66" s="157">
        <v>18</v>
      </c>
      <c r="AL66" s="157">
        <v>19</v>
      </c>
      <c r="AM66" s="157">
        <v>20</v>
      </c>
      <c r="AN66" s="157"/>
      <c r="AO66" s="157">
        <v>21</v>
      </c>
      <c r="AP66" s="157">
        <v>22</v>
      </c>
      <c r="AQ66" s="157">
        <v>23</v>
      </c>
      <c r="AR66" s="157">
        <v>24</v>
      </c>
      <c r="AS66" s="160"/>
    </row>
    <row r="67" spans="1:45" ht="12" customHeight="1" thickBot="1">
      <c r="A67" s="145"/>
      <c r="B67" s="161" t="s">
        <v>118</v>
      </c>
      <c r="C67" s="162"/>
      <c r="D67" s="163" t="s">
        <v>276</v>
      </c>
      <c r="E67" s="162"/>
      <c r="F67" s="162">
        <v>24</v>
      </c>
      <c r="G67" s="162">
        <v>24</v>
      </c>
      <c r="H67" s="162" t="s">
        <v>12</v>
      </c>
      <c r="I67" s="161" t="s">
        <v>118</v>
      </c>
      <c r="J67" s="162"/>
      <c r="K67" s="162"/>
      <c r="L67" s="162">
        <f>COUNTIF(P67:AR67,"x")</f>
        <v>0</v>
      </c>
      <c r="M67" s="162">
        <f>F67-L67</f>
        <v>24</v>
      </c>
      <c r="N67" s="164"/>
      <c r="O67" s="165"/>
      <c r="P67" s="162"/>
      <c r="Q67" s="162"/>
      <c r="R67" s="162"/>
      <c r="S67" s="162"/>
      <c r="T67" s="165"/>
      <c r="U67" s="162"/>
      <c r="V67" s="162"/>
      <c r="W67" s="162"/>
      <c r="X67" s="162"/>
      <c r="Y67" s="165"/>
      <c r="Z67" s="162"/>
      <c r="AA67" s="162"/>
      <c r="AB67" s="162"/>
      <c r="AC67" s="162"/>
      <c r="AD67" s="165"/>
      <c r="AE67" s="162"/>
      <c r="AF67" s="162"/>
      <c r="AG67" s="162"/>
      <c r="AH67" s="162"/>
      <c r="AI67" s="165"/>
      <c r="AJ67" s="162"/>
      <c r="AK67" s="162"/>
      <c r="AL67" s="162"/>
      <c r="AM67" s="162"/>
      <c r="AN67" s="165"/>
      <c r="AO67" s="162"/>
      <c r="AP67" s="162"/>
      <c r="AQ67" s="162"/>
      <c r="AR67" s="162"/>
      <c r="AS67" s="166"/>
    </row>
    <row r="68" spans="1:45" ht="12" customHeight="1">
      <c r="A68" s="145"/>
      <c r="B68" s="156"/>
      <c r="C68" s="157"/>
      <c r="D68" s="157"/>
      <c r="E68" s="158"/>
      <c r="F68" s="157"/>
      <c r="G68" s="157"/>
      <c r="H68" s="157"/>
      <c r="I68" s="157"/>
      <c r="J68" s="157"/>
      <c r="K68" s="157"/>
      <c r="L68" s="157"/>
      <c r="M68" s="157"/>
      <c r="N68" s="159"/>
      <c r="O68" s="157"/>
      <c r="P68" s="157">
        <v>1</v>
      </c>
      <c r="Q68" s="157">
        <v>2</v>
      </c>
      <c r="R68" s="157">
        <v>3</v>
      </c>
      <c r="S68" s="157">
        <v>4</v>
      </c>
      <c r="T68" s="157"/>
      <c r="U68" s="157">
        <v>5</v>
      </c>
      <c r="V68" s="157">
        <v>6</v>
      </c>
      <c r="W68" s="157">
        <v>7</v>
      </c>
      <c r="X68" s="157">
        <v>8</v>
      </c>
      <c r="Y68" s="157"/>
      <c r="Z68" s="157">
        <v>9</v>
      </c>
      <c r="AA68" s="157">
        <v>10</v>
      </c>
      <c r="AB68" s="157">
        <v>11</v>
      </c>
      <c r="AC68" s="157">
        <v>12</v>
      </c>
      <c r="AD68" s="157"/>
      <c r="AE68" s="157">
        <v>13</v>
      </c>
      <c r="AF68" s="157">
        <v>14</v>
      </c>
      <c r="AG68" s="157">
        <v>15</v>
      </c>
      <c r="AH68" s="157">
        <v>16</v>
      </c>
      <c r="AI68" s="157"/>
      <c r="AJ68" s="157">
        <v>17</v>
      </c>
      <c r="AK68" s="157">
        <v>18</v>
      </c>
      <c r="AL68" s="157">
        <v>19</v>
      </c>
      <c r="AM68" s="157">
        <v>20</v>
      </c>
      <c r="AN68" s="157"/>
      <c r="AO68" s="157">
        <v>21</v>
      </c>
      <c r="AP68" s="157">
        <v>22</v>
      </c>
      <c r="AQ68" s="157">
        <v>23</v>
      </c>
      <c r="AR68" s="157">
        <v>24</v>
      </c>
      <c r="AS68" s="160"/>
    </row>
    <row r="69" spans="1:45" ht="12" customHeight="1" thickBot="1">
      <c r="A69" s="145"/>
      <c r="B69" s="161" t="s">
        <v>118</v>
      </c>
      <c r="C69" s="162"/>
      <c r="D69" s="163" t="s">
        <v>276</v>
      </c>
      <c r="E69" s="162"/>
      <c r="F69" s="162">
        <v>24</v>
      </c>
      <c r="G69" s="162">
        <v>24</v>
      </c>
      <c r="H69" s="162" t="s">
        <v>12</v>
      </c>
      <c r="I69" s="161" t="s">
        <v>118</v>
      </c>
      <c r="J69" s="162"/>
      <c r="K69" s="162"/>
      <c r="L69" s="162">
        <f>COUNTIF(P69:AR69,"x")</f>
        <v>0</v>
      </c>
      <c r="M69" s="162">
        <f>F69-L69</f>
        <v>24</v>
      </c>
      <c r="N69" s="164"/>
      <c r="O69" s="165"/>
      <c r="P69" s="162"/>
      <c r="Q69" s="162"/>
      <c r="R69" s="162"/>
      <c r="S69" s="162"/>
      <c r="T69" s="165"/>
      <c r="U69" s="162"/>
      <c r="V69" s="162"/>
      <c r="W69" s="162"/>
      <c r="X69" s="162"/>
      <c r="Y69" s="165"/>
      <c r="Z69" s="162"/>
      <c r="AA69" s="162"/>
      <c r="AB69" s="162"/>
      <c r="AC69" s="162"/>
      <c r="AD69" s="165"/>
      <c r="AE69" s="162"/>
      <c r="AF69" s="162"/>
      <c r="AG69" s="162"/>
      <c r="AH69" s="162"/>
      <c r="AI69" s="165"/>
      <c r="AJ69" s="162"/>
      <c r="AK69" s="162"/>
      <c r="AL69" s="162"/>
      <c r="AM69" s="162"/>
      <c r="AN69" s="165"/>
      <c r="AO69" s="162"/>
      <c r="AP69" s="162"/>
      <c r="AQ69" s="162"/>
      <c r="AR69" s="162"/>
      <c r="AS69" s="166"/>
    </row>
    <row r="70" spans="1:45" ht="12" customHeight="1">
      <c r="A70" s="145"/>
      <c r="B70" s="156"/>
      <c r="C70" s="157"/>
      <c r="D70" s="157"/>
      <c r="E70" s="158"/>
      <c r="F70" s="157"/>
      <c r="G70" s="157"/>
      <c r="H70" s="157"/>
      <c r="I70" s="157"/>
      <c r="J70" s="157"/>
      <c r="K70" s="157"/>
      <c r="L70" s="157"/>
      <c r="M70" s="157"/>
      <c r="N70" s="159"/>
      <c r="O70" s="157"/>
      <c r="P70" s="157">
        <v>1</v>
      </c>
      <c r="Q70" s="157">
        <v>2</v>
      </c>
      <c r="R70" s="157">
        <v>3</v>
      </c>
      <c r="S70" s="157">
        <v>4</v>
      </c>
      <c r="T70" s="157"/>
      <c r="U70" s="157">
        <v>5</v>
      </c>
      <c r="V70" s="157">
        <v>6</v>
      </c>
      <c r="W70" s="157">
        <v>7</v>
      </c>
      <c r="X70" s="157">
        <v>8</v>
      </c>
      <c r="Y70" s="157"/>
      <c r="Z70" s="157">
        <v>9</v>
      </c>
      <c r="AA70" s="157">
        <v>10</v>
      </c>
      <c r="AB70" s="157">
        <v>11</v>
      </c>
      <c r="AC70" s="157">
        <v>12</v>
      </c>
      <c r="AD70" s="157"/>
      <c r="AE70" s="157">
        <v>13</v>
      </c>
      <c r="AF70" s="157">
        <v>14</v>
      </c>
      <c r="AG70" s="157">
        <v>15</v>
      </c>
      <c r="AH70" s="157">
        <v>16</v>
      </c>
      <c r="AI70" s="157"/>
      <c r="AJ70" s="157">
        <v>17</v>
      </c>
      <c r="AK70" s="157">
        <v>18</v>
      </c>
      <c r="AL70" s="157">
        <v>19</v>
      </c>
      <c r="AM70" s="157">
        <v>20</v>
      </c>
      <c r="AN70" s="157"/>
      <c r="AO70" s="157">
        <v>21</v>
      </c>
      <c r="AP70" s="157">
        <v>22</v>
      </c>
      <c r="AQ70" s="157">
        <v>23</v>
      </c>
      <c r="AR70" s="157">
        <v>24</v>
      </c>
      <c r="AS70" s="160"/>
    </row>
    <row r="71" spans="1:45" ht="12" customHeight="1" thickBot="1">
      <c r="A71" s="145"/>
      <c r="B71" s="161" t="s">
        <v>118</v>
      </c>
      <c r="C71" s="162"/>
      <c r="D71" s="163" t="s">
        <v>276</v>
      </c>
      <c r="E71" s="162"/>
      <c r="F71" s="162">
        <v>24</v>
      </c>
      <c r="G71" s="162">
        <v>24</v>
      </c>
      <c r="H71" s="162" t="s">
        <v>12</v>
      </c>
      <c r="I71" s="161" t="s">
        <v>118</v>
      </c>
      <c r="J71" s="162"/>
      <c r="K71" s="162"/>
      <c r="L71" s="162">
        <f>COUNTIF(P71:AR71,"x")</f>
        <v>0</v>
      </c>
      <c r="M71" s="162">
        <f>F71-L71</f>
        <v>24</v>
      </c>
      <c r="N71" s="164"/>
      <c r="O71" s="165"/>
      <c r="P71" s="162"/>
      <c r="Q71" s="162"/>
      <c r="R71" s="162"/>
      <c r="S71" s="162"/>
      <c r="T71" s="165"/>
      <c r="U71" s="162"/>
      <c r="V71" s="162"/>
      <c r="W71" s="162"/>
      <c r="X71" s="162"/>
      <c r="Y71" s="165"/>
      <c r="Z71" s="162"/>
      <c r="AA71" s="162"/>
      <c r="AB71" s="162"/>
      <c r="AC71" s="162"/>
      <c r="AD71" s="165"/>
      <c r="AE71" s="162"/>
      <c r="AF71" s="162"/>
      <c r="AG71" s="162"/>
      <c r="AH71" s="162"/>
      <c r="AI71" s="165"/>
      <c r="AJ71" s="162"/>
      <c r="AK71" s="162"/>
      <c r="AL71" s="162"/>
      <c r="AM71" s="162"/>
      <c r="AN71" s="165"/>
      <c r="AO71" s="162"/>
      <c r="AP71" s="162"/>
      <c r="AQ71" s="162"/>
      <c r="AR71" s="162"/>
      <c r="AS71" s="166"/>
    </row>
    <row r="72" spans="1:45" ht="12" customHeight="1">
      <c r="A72" s="145"/>
      <c r="B72" s="156"/>
      <c r="C72" s="157"/>
      <c r="D72" s="157"/>
      <c r="E72" s="158"/>
      <c r="F72" s="157"/>
      <c r="G72" s="157"/>
      <c r="H72" s="157"/>
      <c r="I72" s="157"/>
      <c r="J72" s="157"/>
      <c r="K72" s="157"/>
      <c r="L72" s="157"/>
      <c r="M72" s="157"/>
      <c r="N72" s="159"/>
      <c r="O72" s="157"/>
      <c r="P72" s="157">
        <v>1</v>
      </c>
      <c r="Q72" s="157">
        <v>2</v>
      </c>
      <c r="R72" s="157">
        <v>3</v>
      </c>
      <c r="S72" s="157">
        <v>4</v>
      </c>
      <c r="T72" s="157"/>
      <c r="U72" s="157">
        <v>5</v>
      </c>
      <c r="V72" s="157">
        <v>6</v>
      </c>
      <c r="W72" s="157">
        <v>7</v>
      </c>
      <c r="X72" s="157">
        <v>8</v>
      </c>
      <c r="Y72" s="157"/>
      <c r="Z72" s="157">
        <v>9</v>
      </c>
      <c r="AA72" s="157">
        <v>10</v>
      </c>
      <c r="AB72" s="157">
        <v>11</v>
      </c>
      <c r="AC72" s="157">
        <v>12</v>
      </c>
      <c r="AD72" s="157"/>
      <c r="AE72" s="157">
        <v>13</v>
      </c>
      <c r="AF72" s="157">
        <v>14</v>
      </c>
      <c r="AG72" s="157">
        <v>15</v>
      </c>
      <c r="AH72" s="157">
        <v>16</v>
      </c>
      <c r="AI72" s="157"/>
      <c r="AJ72" s="157">
        <v>17</v>
      </c>
      <c r="AK72" s="157">
        <v>18</v>
      </c>
      <c r="AL72" s="157">
        <v>19</v>
      </c>
      <c r="AM72" s="157">
        <v>20</v>
      </c>
      <c r="AN72" s="157"/>
      <c r="AO72" s="157">
        <v>21</v>
      </c>
      <c r="AP72" s="157">
        <v>22</v>
      </c>
      <c r="AQ72" s="157">
        <v>23</v>
      </c>
      <c r="AR72" s="157">
        <v>24</v>
      </c>
      <c r="AS72" s="160"/>
    </row>
    <row r="73" spans="1:45" ht="12" customHeight="1" thickBot="1">
      <c r="A73" s="145"/>
      <c r="B73" s="161" t="s">
        <v>118</v>
      </c>
      <c r="C73" s="162"/>
      <c r="D73" s="163" t="s">
        <v>276</v>
      </c>
      <c r="E73" s="162"/>
      <c r="F73" s="162">
        <v>24</v>
      </c>
      <c r="G73" s="162">
        <v>24</v>
      </c>
      <c r="H73" s="162" t="s">
        <v>12</v>
      </c>
      <c r="I73" s="161" t="s">
        <v>118</v>
      </c>
      <c r="J73" s="162"/>
      <c r="K73" s="162"/>
      <c r="L73" s="162">
        <f>COUNTIF(P73:AR73,"x")</f>
        <v>0</v>
      </c>
      <c r="M73" s="162">
        <f>F73-L73</f>
        <v>24</v>
      </c>
      <c r="N73" s="164"/>
      <c r="O73" s="165"/>
      <c r="P73" s="162"/>
      <c r="Q73" s="162"/>
      <c r="R73" s="162"/>
      <c r="S73" s="162"/>
      <c r="T73" s="165"/>
      <c r="U73" s="162"/>
      <c r="V73" s="162"/>
      <c r="W73" s="162"/>
      <c r="X73" s="162"/>
      <c r="Y73" s="165"/>
      <c r="Z73" s="162"/>
      <c r="AA73" s="162"/>
      <c r="AB73" s="162"/>
      <c r="AC73" s="162"/>
      <c r="AD73" s="165"/>
      <c r="AE73" s="162"/>
      <c r="AF73" s="162"/>
      <c r="AG73" s="162"/>
      <c r="AH73" s="162"/>
      <c r="AI73" s="165"/>
      <c r="AJ73" s="162"/>
      <c r="AK73" s="162"/>
      <c r="AL73" s="162"/>
      <c r="AM73" s="162"/>
      <c r="AN73" s="165"/>
      <c r="AO73" s="162"/>
      <c r="AP73" s="162"/>
      <c r="AQ73" s="162"/>
      <c r="AR73" s="162"/>
      <c r="AS73" s="166"/>
    </row>
    <row r="74" spans="1:45" ht="12" customHeight="1">
      <c r="A74" s="145"/>
      <c r="B74" s="156"/>
      <c r="C74" s="157"/>
      <c r="D74" s="157"/>
      <c r="E74" s="158"/>
      <c r="F74" s="157"/>
      <c r="G74" s="157"/>
      <c r="H74" s="157"/>
      <c r="I74" s="157"/>
      <c r="J74" s="157"/>
      <c r="K74" s="157"/>
      <c r="L74" s="157"/>
      <c r="M74" s="157"/>
      <c r="N74" s="159"/>
      <c r="O74" s="157"/>
      <c r="P74" s="157">
        <v>1</v>
      </c>
      <c r="Q74" s="157">
        <v>2</v>
      </c>
      <c r="R74" s="157">
        <v>3</v>
      </c>
      <c r="S74" s="157">
        <v>4</v>
      </c>
      <c r="T74" s="157"/>
      <c r="U74" s="157">
        <v>5</v>
      </c>
      <c r="V74" s="157">
        <v>6</v>
      </c>
      <c r="W74" s="157">
        <v>7</v>
      </c>
      <c r="X74" s="157">
        <v>8</v>
      </c>
      <c r="Y74" s="157"/>
      <c r="Z74" s="157">
        <v>9</v>
      </c>
      <c r="AA74" s="157">
        <v>10</v>
      </c>
      <c r="AB74" s="157">
        <v>11</v>
      </c>
      <c r="AC74" s="157">
        <v>12</v>
      </c>
      <c r="AD74" s="157"/>
      <c r="AE74" s="157">
        <v>13</v>
      </c>
      <c r="AF74" s="157">
        <v>14</v>
      </c>
      <c r="AG74" s="157">
        <v>15</v>
      </c>
      <c r="AH74" s="157">
        <v>16</v>
      </c>
      <c r="AI74" s="157"/>
      <c r="AJ74" s="157">
        <v>17</v>
      </c>
      <c r="AK74" s="157">
        <v>18</v>
      </c>
      <c r="AL74" s="157">
        <v>19</v>
      </c>
      <c r="AM74" s="157">
        <v>20</v>
      </c>
      <c r="AN74" s="157"/>
      <c r="AO74" s="157">
        <v>21</v>
      </c>
      <c r="AP74" s="157">
        <v>22</v>
      </c>
      <c r="AQ74" s="157">
        <v>23</v>
      </c>
      <c r="AR74" s="157">
        <v>24</v>
      </c>
      <c r="AS74" s="160"/>
    </row>
    <row r="75" spans="1:45" ht="12" customHeight="1" thickBot="1">
      <c r="A75" s="145"/>
      <c r="B75" s="161" t="s">
        <v>118</v>
      </c>
      <c r="C75" s="162"/>
      <c r="D75" s="163" t="s">
        <v>276</v>
      </c>
      <c r="E75" s="162"/>
      <c r="F75" s="162">
        <v>24</v>
      </c>
      <c r="G75" s="162">
        <v>24</v>
      </c>
      <c r="H75" s="162" t="s">
        <v>12</v>
      </c>
      <c r="I75" s="161" t="s">
        <v>118</v>
      </c>
      <c r="J75" s="162"/>
      <c r="K75" s="162"/>
      <c r="L75" s="162">
        <f>COUNTIF(P75:AR75,"x")</f>
        <v>0</v>
      </c>
      <c r="M75" s="162">
        <f>F75-L75</f>
        <v>24</v>
      </c>
      <c r="N75" s="164"/>
      <c r="O75" s="165"/>
      <c r="P75" s="162"/>
      <c r="Q75" s="162"/>
      <c r="R75" s="162"/>
      <c r="S75" s="162"/>
      <c r="T75" s="165"/>
      <c r="U75" s="162"/>
      <c r="V75" s="162"/>
      <c r="W75" s="162"/>
      <c r="X75" s="162"/>
      <c r="Y75" s="165"/>
      <c r="Z75" s="162"/>
      <c r="AA75" s="162"/>
      <c r="AB75" s="162"/>
      <c r="AC75" s="162"/>
      <c r="AD75" s="165"/>
      <c r="AE75" s="162"/>
      <c r="AF75" s="162"/>
      <c r="AG75" s="162"/>
      <c r="AH75" s="162"/>
      <c r="AI75" s="165"/>
      <c r="AJ75" s="162"/>
      <c r="AK75" s="162"/>
      <c r="AL75" s="162"/>
      <c r="AM75" s="162"/>
      <c r="AN75" s="165"/>
      <c r="AO75" s="162"/>
      <c r="AP75" s="162"/>
      <c r="AQ75" s="162"/>
      <c r="AR75" s="162"/>
      <c r="AS75" s="166"/>
    </row>
    <row r="76" spans="1:45" ht="12" customHeight="1">
      <c r="A76" s="145"/>
      <c r="B76" s="156"/>
      <c r="C76" s="157"/>
      <c r="D76" s="157"/>
      <c r="E76" s="158"/>
      <c r="F76" s="157"/>
      <c r="G76" s="157"/>
      <c r="H76" s="157"/>
      <c r="I76" s="157"/>
      <c r="J76" s="157"/>
      <c r="K76" s="157"/>
      <c r="L76" s="157"/>
      <c r="M76" s="157"/>
      <c r="N76" s="159"/>
      <c r="O76" s="157"/>
      <c r="P76" s="157">
        <v>1</v>
      </c>
      <c r="Q76" s="157">
        <v>2</v>
      </c>
      <c r="R76" s="157">
        <v>3</v>
      </c>
      <c r="S76" s="157">
        <v>4</v>
      </c>
      <c r="T76" s="157"/>
      <c r="U76" s="157">
        <v>5</v>
      </c>
      <c r="V76" s="157">
        <v>6</v>
      </c>
      <c r="W76" s="157">
        <v>7</v>
      </c>
      <c r="X76" s="157">
        <v>8</v>
      </c>
      <c r="Y76" s="157"/>
      <c r="Z76" s="157">
        <v>9</v>
      </c>
      <c r="AA76" s="157">
        <v>10</v>
      </c>
      <c r="AB76" s="157">
        <v>11</v>
      </c>
      <c r="AC76" s="157">
        <v>12</v>
      </c>
      <c r="AD76" s="157"/>
      <c r="AE76" s="157">
        <v>13</v>
      </c>
      <c r="AF76" s="157">
        <v>14</v>
      </c>
      <c r="AG76" s="157">
        <v>15</v>
      </c>
      <c r="AH76" s="157">
        <v>16</v>
      </c>
      <c r="AI76" s="157"/>
      <c r="AJ76" s="157">
        <v>17</v>
      </c>
      <c r="AK76" s="157">
        <v>18</v>
      </c>
      <c r="AL76" s="157">
        <v>19</v>
      </c>
      <c r="AM76" s="157">
        <v>20</v>
      </c>
      <c r="AN76" s="157"/>
      <c r="AO76" s="157">
        <v>21</v>
      </c>
      <c r="AP76" s="157">
        <v>22</v>
      </c>
      <c r="AQ76" s="157">
        <v>23</v>
      </c>
      <c r="AR76" s="157">
        <v>24</v>
      </c>
      <c r="AS76" s="160"/>
    </row>
    <row r="77" spans="1:45" ht="12" customHeight="1" thickBot="1">
      <c r="A77" s="145"/>
      <c r="B77" s="161" t="s">
        <v>118</v>
      </c>
      <c r="C77" s="162"/>
      <c r="D77" s="163" t="s">
        <v>276</v>
      </c>
      <c r="E77" s="162"/>
      <c r="F77" s="162">
        <v>24</v>
      </c>
      <c r="G77" s="162">
        <v>24</v>
      </c>
      <c r="H77" s="162" t="s">
        <v>12</v>
      </c>
      <c r="I77" s="161" t="s">
        <v>118</v>
      </c>
      <c r="J77" s="162"/>
      <c r="K77" s="162"/>
      <c r="L77" s="162">
        <f>COUNTIF(P77:AR77,"x")</f>
        <v>0</v>
      </c>
      <c r="M77" s="162">
        <f>F77-L77</f>
        <v>24</v>
      </c>
      <c r="N77" s="164"/>
      <c r="O77" s="165"/>
      <c r="P77" s="162"/>
      <c r="Q77" s="162"/>
      <c r="R77" s="162"/>
      <c r="S77" s="162"/>
      <c r="T77" s="165"/>
      <c r="U77" s="162"/>
      <c r="V77" s="162"/>
      <c r="W77" s="162"/>
      <c r="X77" s="162"/>
      <c r="Y77" s="165"/>
      <c r="Z77" s="162"/>
      <c r="AA77" s="162"/>
      <c r="AB77" s="162"/>
      <c r="AC77" s="162"/>
      <c r="AD77" s="165"/>
      <c r="AE77" s="162"/>
      <c r="AF77" s="162"/>
      <c r="AG77" s="162"/>
      <c r="AH77" s="162"/>
      <c r="AI77" s="165"/>
      <c r="AJ77" s="162"/>
      <c r="AK77" s="162"/>
      <c r="AL77" s="162"/>
      <c r="AM77" s="162"/>
      <c r="AN77" s="165"/>
      <c r="AO77" s="162"/>
      <c r="AP77" s="162"/>
      <c r="AQ77" s="162"/>
      <c r="AR77" s="162"/>
      <c r="AS77" s="166"/>
    </row>
    <row r="78" spans="1:45" ht="12" customHeight="1">
      <c r="A78" s="145"/>
      <c r="B78" s="156"/>
      <c r="C78" s="157"/>
      <c r="D78" s="157"/>
      <c r="E78" s="158"/>
      <c r="F78" s="157"/>
      <c r="G78" s="157"/>
      <c r="H78" s="157"/>
      <c r="I78" s="157"/>
      <c r="J78" s="157"/>
      <c r="K78" s="157"/>
      <c r="L78" s="157"/>
      <c r="M78" s="157"/>
      <c r="N78" s="159"/>
      <c r="O78" s="157"/>
      <c r="P78" s="157">
        <v>1</v>
      </c>
      <c r="Q78" s="157">
        <v>2</v>
      </c>
      <c r="R78" s="157">
        <v>3</v>
      </c>
      <c r="S78" s="157">
        <v>4</v>
      </c>
      <c r="T78" s="157"/>
      <c r="U78" s="157">
        <v>5</v>
      </c>
      <c r="V78" s="157">
        <v>6</v>
      </c>
      <c r="W78" s="157">
        <v>7</v>
      </c>
      <c r="X78" s="157">
        <v>8</v>
      </c>
      <c r="Y78" s="157"/>
      <c r="Z78" s="157">
        <v>9</v>
      </c>
      <c r="AA78" s="157">
        <v>10</v>
      </c>
      <c r="AB78" s="157">
        <v>11</v>
      </c>
      <c r="AC78" s="157">
        <v>12</v>
      </c>
      <c r="AD78" s="157"/>
      <c r="AE78" s="157">
        <v>13</v>
      </c>
      <c r="AF78" s="157">
        <v>14</v>
      </c>
      <c r="AG78" s="157">
        <v>15</v>
      </c>
      <c r="AH78" s="157">
        <v>16</v>
      </c>
      <c r="AI78" s="157"/>
      <c r="AJ78" s="157">
        <v>17</v>
      </c>
      <c r="AK78" s="157">
        <v>18</v>
      </c>
      <c r="AL78" s="157">
        <v>19</v>
      </c>
      <c r="AM78" s="157">
        <v>20</v>
      </c>
      <c r="AN78" s="157"/>
      <c r="AO78" s="157">
        <v>21</v>
      </c>
      <c r="AP78" s="157">
        <v>22</v>
      </c>
      <c r="AQ78" s="157">
        <v>23</v>
      </c>
      <c r="AR78" s="157">
        <v>24</v>
      </c>
      <c r="AS78" s="160"/>
    </row>
    <row r="79" spans="1:45" ht="12" customHeight="1" thickBot="1">
      <c r="A79" s="145"/>
      <c r="B79" s="161" t="s">
        <v>118</v>
      </c>
      <c r="C79" s="162"/>
      <c r="D79" s="163" t="s">
        <v>276</v>
      </c>
      <c r="E79" s="162"/>
      <c r="F79" s="162">
        <v>24</v>
      </c>
      <c r="G79" s="162">
        <v>24</v>
      </c>
      <c r="H79" s="162" t="s">
        <v>12</v>
      </c>
      <c r="I79" s="161" t="s">
        <v>118</v>
      </c>
      <c r="J79" s="162"/>
      <c r="K79" s="162"/>
      <c r="L79" s="162">
        <f>COUNTIF(P79:AR79,"x")</f>
        <v>0</v>
      </c>
      <c r="M79" s="162">
        <f>F79-L79</f>
        <v>24</v>
      </c>
      <c r="N79" s="164"/>
      <c r="O79" s="165"/>
      <c r="P79" s="162"/>
      <c r="Q79" s="162"/>
      <c r="R79" s="162"/>
      <c r="S79" s="162"/>
      <c r="T79" s="165"/>
      <c r="U79" s="162"/>
      <c r="V79" s="162"/>
      <c r="W79" s="162"/>
      <c r="X79" s="162"/>
      <c r="Y79" s="165"/>
      <c r="Z79" s="162"/>
      <c r="AA79" s="162"/>
      <c r="AB79" s="162"/>
      <c r="AC79" s="162"/>
      <c r="AD79" s="165"/>
      <c r="AE79" s="162"/>
      <c r="AF79" s="162"/>
      <c r="AG79" s="162"/>
      <c r="AH79" s="162"/>
      <c r="AI79" s="165"/>
      <c r="AJ79" s="162"/>
      <c r="AK79" s="162"/>
      <c r="AL79" s="162"/>
      <c r="AM79" s="162"/>
      <c r="AN79" s="165"/>
      <c r="AO79" s="162"/>
      <c r="AP79" s="162"/>
      <c r="AQ79" s="162"/>
      <c r="AR79" s="162"/>
      <c r="AS79" s="166"/>
    </row>
    <row r="80" spans="1:45" ht="12" customHeight="1">
      <c r="A80" s="145"/>
      <c r="B80" s="156"/>
      <c r="C80" s="157"/>
      <c r="D80" s="157"/>
      <c r="E80" s="158"/>
      <c r="F80" s="157"/>
      <c r="G80" s="157"/>
      <c r="H80" s="157"/>
      <c r="I80" s="157"/>
      <c r="J80" s="157"/>
      <c r="K80" s="157"/>
      <c r="L80" s="157"/>
      <c r="M80" s="157"/>
      <c r="N80" s="159"/>
      <c r="O80" s="157"/>
      <c r="P80" s="157">
        <v>1</v>
      </c>
      <c r="Q80" s="157">
        <v>2</v>
      </c>
      <c r="R80" s="157">
        <v>3</v>
      </c>
      <c r="S80" s="157">
        <v>4</v>
      </c>
      <c r="T80" s="157"/>
      <c r="U80" s="157">
        <v>5</v>
      </c>
      <c r="V80" s="157">
        <v>6</v>
      </c>
      <c r="W80" s="157">
        <v>7</v>
      </c>
      <c r="X80" s="157">
        <v>8</v>
      </c>
      <c r="Y80" s="157"/>
      <c r="Z80" s="157">
        <v>9</v>
      </c>
      <c r="AA80" s="157">
        <v>10</v>
      </c>
      <c r="AB80" s="157">
        <v>11</v>
      </c>
      <c r="AC80" s="157">
        <v>12</v>
      </c>
      <c r="AD80" s="157"/>
      <c r="AE80" s="157">
        <v>13</v>
      </c>
      <c r="AF80" s="157">
        <v>14</v>
      </c>
      <c r="AG80" s="157">
        <v>15</v>
      </c>
      <c r="AH80" s="157">
        <v>16</v>
      </c>
      <c r="AI80" s="157"/>
      <c r="AJ80" s="157">
        <v>17</v>
      </c>
      <c r="AK80" s="157">
        <v>18</v>
      </c>
      <c r="AL80" s="157">
        <v>19</v>
      </c>
      <c r="AM80" s="157">
        <v>20</v>
      </c>
      <c r="AN80" s="157"/>
      <c r="AO80" s="157">
        <v>21</v>
      </c>
      <c r="AP80" s="157">
        <v>22</v>
      </c>
      <c r="AQ80" s="157">
        <v>23</v>
      </c>
      <c r="AR80" s="157">
        <v>24</v>
      </c>
      <c r="AS80" s="160"/>
    </row>
    <row r="81" spans="1:45" ht="12" customHeight="1" thickBot="1">
      <c r="A81" s="145"/>
      <c r="B81" s="161" t="s">
        <v>118</v>
      </c>
      <c r="C81" s="162"/>
      <c r="D81" s="163" t="s">
        <v>276</v>
      </c>
      <c r="E81" s="162"/>
      <c r="F81" s="162">
        <v>24</v>
      </c>
      <c r="G81" s="162">
        <v>24</v>
      </c>
      <c r="H81" s="162" t="s">
        <v>12</v>
      </c>
      <c r="I81" s="161" t="s">
        <v>118</v>
      </c>
      <c r="J81" s="162"/>
      <c r="K81" s="162"/>
      <c r="L81" s="162">
        <f>COUNTIF(P81:AR81,"x")</f>
        <v>0</v>
      </c>
      <c r="M81" s="162">
        <f>F81-L81</f>
        <v>24</v>
      </c>
      <c r="N81" s="164"/>
      <c r="O81" s="165"/>
      <c r="P81" s="162"/>
      <c r="Q81" s="162"/>
      <c r="R81" s="162"/>
      <c r="S81" s="162"/>
      <c r="T81" s="165"/>
      <c r="U81" s="162"/>
      <c r="V81" s="162"/>
      <c r="W81" s="162"/>
      <c r="X81" s="162"/>
      <c r="Y81" s="165"/>
      <c r="Z81" s="162"/>
      <c r="AA81" s="162"/>
      <c r="AB81" s="162"/>
      <c r="AC81" s="162"/>
      <c r="AD81" s="165"/>
      <c r="AE81" s="162"/>
      <c r="AF81" s="162"/>
      <c r="AG81" s="162"/>
      <c r="AH81" s="162"/>
      <c r="AI81" s="165"/>
      <c r="AJ81" s="162"/>
      <c r="AK81" s="162"/>
      <c r="AL81" s="162"/>
      <c r="AM81" s="162"/>
      <c r="AN81" s="165"/>
      <c r="AO81" s="162"/>
      <c r="AP81" s="162"/>
      <c r="AQ81" s="162"/>
      <c r="AR81" s="162"/>
      <c r="AS81" s="166"/>
    </row>
    <row r="82" spans="1:45" ht="12" customHeight="1">
      <c r="A82" s="145"/>
      <c r="B82" s="156"/>
      <c r="C82" s="157"/>
      <c r="D82" s="157"/>
      <c r="E82" s="158"/>
      <c r="F82" s="157"/>
      <c r="G82" s="157"/>
      <c r="H82" s="157"/>
      <c r="I82" s="157"/>
      <c r="J82" s="157"/>
      <c r="K82" s="157"/>
      <c r="L82" s="157"/>
      <c r="M82" s="157"/>
      <c r="N82" s="159"/>
      <c r="O82" s="157"/>
      <c r="P82" s="157">
        <v>1</v>
      </c>
      <c r="Q82" s="157">
        <v>2</v>
      </c>
      <c r="R82" s="157">
        <v>3</v>
      </c>
      <c r="S82" s="157">
        <v>4</v>
      </c>
      <c r="T82" s="157"/>
      <c r="U82" s="157">
        <v>5</v>
      </c>
      <c r="V82" s="157">
        <v>6</v>
      </c>
      <c r="W82" s="157">
        <v>7</v>
      </c>
      <c r="X82" s="157">
        <v>8</v>
      </c>
      <c r="Y82" s="157"/>
      <c r="Z82" s="157">
        <v>9</v>
      </c>
      <c r="AA82" s="157">
        <v>10</v>
      </c>
      <c r="AB82" s="157">
        <v>11</v>
      </c>
      <c r="AC82" s="157">
        <v>12</v>
      </c>
      <c r="AD82" s="157"/>
      <c r="AE82" s="157">
        <v>13</v>
      </c>
      <c r="AF82" s="157">
        <v>14</v>
      </c>
      <c r="AG82" s="157">
        <v>15</v>
      </c>
      <c r="AH82" s="157">
        <v>16</v>
      </c>
      <c r="AI82" s="157"/>
      <c r="AJ82" s="157">
        <v>17</v>
      </c>
      <c r="AK82" s="157">
        <v>18</v>
      </c>
      <c r="AL82" s="157">
        <v>19</v>
      </c>
      <c r="AM82" s="157">
        <v>20</v>
      </c>
      <c r="AN82" s="157"/>
      <c r="AO82" s="157">
        <v>21</v>
      </c>
      <c r="AP82" s="157">
        <v>22</v>
      </c>
      <c r="AQ82" s="157">
        <v>23</v>
      </c>
      <c r="AR82" s="157">
        <v>24</v>
      </c>
      <c r="AS82" s="160"/>
    </row>
    <row r="83" spans="1:45" ht="12" customHeight="1" thickBot="1">
      <c r="A83" s="145"/>
      <c r="B83" s="161" t="s">
        <v>118</v>
      </c>
      <c r="C83" s="162"/>
      <c r="D83" s="163" t="s">
        <v>276</v>
      </c>
      <c r="E83" s="162"/>
      <c r="F83" s="162">
        <v>24</v>
      </c>
      <c r="G83" s="162">
        <v>24</v>
      </c>
      <c r="H83" s="162" t="s">
        <v>12</v>
      </c>
      <c r="I83" s="161" t="s">
        <v>118</v>
      </c>
      <c r="J83" s="162"/>
      <c r="K83" s="162"/>
      <c r="L83" s="162">
        <f>COUNTIF(P83:AR83,"x")</f>
        <v>0</v>
      </c>
      <c r="M83" s="162">
        <f>F83-L83</f>
        <v>24</v>
      </c>
      <c r="N83" s="164"/>
      <c r="O83" s="165"/>
      <c r="P83" s="162"/>
      <c r="Q83" s="162"/>
      <c r="R83" s="162"/>
      <c r="S83" s="162"/>
      <c r="T83" s="165"/>
      <c r="U83" s="162"/>
      <c r="V83" s="162"/>
      <c r="W83" s="162"/>
      <c r="X83" s="162"/>
      <c r="Y83" s="165"/>
      <c r="Z83" s="162"/>
      <c r="AA83" s="162"/>
      <c r="AB83" s="162"/>
      <c r="AC83" s="162"/>
      <c r="AD83" s="165"/>
      <c r="AE83" s="162"/>
      <c r="AF83" s="162"/>
      <c r="AG83" s="162"/>
      <c r="AH83" s="162"/>
      <c r="AI83" s="165"/>
      <c r="AJ83" s="162"/>
      <c r="AK83" s="162"/>
      <c r="AL83" s="162"/>
      <c r="AM83" s="162"/>
      <c r="AN83" s="165"/>
      <c r="AO83" s="162"/>
      <c r="AP83" s="162"/>
      <c r="AQ83" s="162"/>
      <c r="AR83" s="162"/>
      <c r="AS83" s="166"/>
    </row>
    <row r="84" spans="1:45" ht="12" customHeight="1">
      <c r="A84" s="145"/>
      <c r="B84" s="156"/>
      <c r="C84" s="157"/>
      <c r="D84" s="157"/>
      <c r="E84" s="158"/>
      <c r="F84" s="157"/>
      <c r="G84" s="157"/>
      <c r="H84" s="157"/>
      <c r="I84" s="157"/>
      <c r="J84" s="157"/>
      <c r="K84" s="157"/>
      <c r="L84" s="157"/>
      <c r="M84" s="157"/>
      <c r="N84" s="159"/>
      <c r="O84" s="157"/>
      <c r="P84" s="157">
        <v>1</v>
      </c>
      <c r="Q84" s="157">
        <v>2</v>
      </c>
      <c r="R84" s="157">
        <v>3</v>
      </c>
      <c r="S84" s="157">
        <v>4</v>
      </c>
      <c r="T84" s="157"/>
      <c r="U84" s="157">
        <v>5</v>
      </c>
      <c r="V84" s="157">
        <v>6</v>
      </c>
      <c r="W84" s="157">
        <v>7</v>
      </c>
      <c r="X84" s="157">
        <v>8</v>
      </c>
      <c r="Y84" s="157"/>
      <c r="Z84" s="157">
        <v>9</v>
      </c>
      <c r="AA84" s="157">
        <v>10</v>
      </c>
      <c r="AB84" s="157">
        <v>11</v>
      </c>
      <c r="AC84" s="157">
        <v>12</v>
      </c>
      <c r="AD84" s="157"/>
      <c r="AE84" s="157">
        <v>13</v>
      </c>
      <c r="AF84" s="157">
        <v>14</v>
      </c>
      <c r="AG84" s="157">
        <v>15</v>
      </c>
      <c r="AH84" s="157">
        <v>16</v>
      </c>
      <c r="AI84" s="157"/>
      <c r="AJ84" s="157">
        <v>17</v>
      </c>
      <c r="AK84" s="157">
        <v>18</v>
      </c>
      <c r="AL84" s="157">
        <v>19</v>
      </c>
      <c r="AM84" s="157">
        <v>20</v>
      </c>
      <c r="AN84" s="157"/>
      <c r="AO84" s="157">
        <v>21</v>
      </c>
      <c r="AP84" s="157">
        <v>22</v>
      </c>
      <c r="AQ84" s="157">
        <v>23</v>
      </c>
      <c r="AR84" s="157">
        <v>24</v>
      </c>
      <c r="AS84" s="160"/>
    </row>
    <row r="85" spans="1:45" ht="12" customHeight="1" thickBot="1">
      <c r="A85" s="145"/>
      <c r="B85" s="161" t="s">
        <v>118</v>
      </c>
      <c r="C85" s="162"/>
      <c r="D85" s="163" t="s">
        <v>276</v>
      </c>
      <c r="E85" s="162"/>
      <c r="F85" s="162">
        <v>24</v>
      </c>
      <c r="G85" s="162">
        <v>24</v>
      </c>
      <c r="H85" s="162" t="s">
        <v>12</v>
      </c>
      <c r="I85" s="161" t="s">
        <v>118</v>
      </c>
      <c r="J85" s="162"/>
      <c r="K85" s="162"/>
      <c r="L85" s="162">
        <f>COUNTIF(P85:AR85,"x")</f>
        <v>0</v>
      </c>
      <c r="M85" s="162">
        <f>F85-L85</f>
        <v>24</v>
      </c>
      <c r="N85" s="164"/>
      <c r="O85" s="165"/>
      <c r="P85" s="162"/>
      <c r="Q85" s="162"/>
      <c r="R85" s="162"/>
      <c r="S85" s="162"/>
      <c r="T85" s="165"/>
      <c r="U85" s="162"/>
      <c r="V85" s="162"/>
      <c r="W85" s="162"/>
      <c r="X85" s="162"/>
      <c r="Y85" s="165"/>
      <c r="Z85" s="162"/>
      <c r="AA85" s="162"/>
      <c r="AB85" s="162"/>
      <c r="AC85" s="162"/>
      <c r="AD85" s="165"/>
      <c r="AE85" s="162"/>
      <c r="AF85" s="162"/>
      <c r="AG85" s="162"/>
      <c r="AH85" s="162"/>
      <c r="AI85" s="165"/>
      <c r="AJ85" s="162"/>
      <c r="AK85" s="162"/>
      <c r="AL85" s="162"/>
      <c r="AM85" s="162"/>
      <c r="AN85" s="165"/>
      <c r="AO85" s="162"/>
      <c r="AP85" s="162"/>
      <c r="AQ85" s="162"/>
      <c r="AR85" s="162"/>
      <c r="AS85" s="166"/>
    </row>
    <row r="86" spans="1:45" ht="12" customHeight="1">
      <c r="A86" s="145"/>
      <c r="B86" s="156"/>
      <c r="C86" s="157"/>
      <c r="D86" s="157"/>
      <c r="E86" s="158"/>
      <c r="F86" s="157"/>
      <c r="G86" s="157"/>
      <c r="H86" s="157"/>
      <c r="I86" s="157"/>
      <c r="J86" s="157"/>
      <c r="K86" s="157"/>
      <c r="L86" s="157"/>
      <c r="M86" s="157"/>
      <c r="N86" s="159"/>
      <c r="O86" s="157"/>
      <c r="P86" s="157">
        <v>1</v>
      </c>
      <c r="Q86" s="157">
        <v>2</v>
      </c>
      <c r="R86" s="157">
        <v>3</v>
      </c>
      <c r="S86" s="157">
        <v>4</v>
      </c>
      <c r="T86" s="157"/>
      <c r="U86" s="157">
        <v>5</v>
      </c>
      <c r="V86" s="157">
        <v>6</v>
      </c>
      <c r="W86" s="157">
        <v>7</v>
      </c>
      <c r="X86" s="157">
        <v>8</v>
      </c>
      <c r="Y86" s="157"/>
      <c r="Z86" s="157">
        <v>9</v>
      </c>
      <c r="AA86" s="157">
        <v>10</v>
      </c>
      <c r="AB86" s="157">
        <v>11</v>
      </c>
      <c r="AC86" s="157">
        <v>12</v>
      </c>
      <c r="AD86" s="157"/>
      <c r="AE86" s="157">
        <v>13</v>
      </c>
      <c r="AF86" s="157">
        <v>14</v>
      </c>
      <c r="AG86" s="157">
        <v>15</v>
      </c>
      <c r="AH86" s="157">
        <v>16</v>
      </c>
      <c r="AI86" s="157"/>
      <c r="AJ86" s="157">
        <v>17</v>
      </c>
      <c r="AK86" s="157">
        <v>18</v>
      </c>
      <c r="AL86" s="157">
        <v>19</v>
      </c>
      <c r="AM86" s="157">
        <v>20</v>
      </c>
      <c r="AN86" s="157"/>
      <c r="AO86" s="157">
        <v>21</v>
      </c>
      <c r="AP86" s="157">
        <v>22</v>
      </c>
      <c r="AQ86" s="157">
        <v>23</v>
      </c>
      <c r="AR86" s="157">
        <v>24</v>
      </c>
      <c r="AS86" s="160"/>
    </row>
    <row r="87" spans="1:45" ht="12" customHeight="1" thickBot="1">
      <c r="A87" s="145"/>
      <c r="B87" s="161" t="s">
        <v>118</v>
      </c>
      <c r="C87" s="162"/>
      <c r="D87" s="163" t="s">
        <v>276</v>
      </c>
      <c r="E87" s="162"/>
      <c r="F87" s="162">
        <v>24</v>
      </c>
      <c r="G87" s="162">
        <v>24</v>
      </c>
      <c r="H87" s="162" t="s">
        <v>12</v>
      </c>
      <c r="I87" s="161" t="s">
        <v>118</v>
      </c>
      <c r="J87" s="162"/>
      <c r="K87" s="162"/>
      <c r="L87" s="162">
        <f>COUNTIF(P87:AR87,"x")</f>
        <v>0</v>
      </c>
      <c r="M87" s="162">
        <f>F87-L87</f>
        <v>24</v>
      </c>
      <c r="N87" s="164"/>
      <c r="O87" s="165"/>
      <c r="P87" s="162"/>
      <c r="Q87" s="162"/>
      <c r="R87" s="162"/>
      <c r="S87" s="162"/>
      <c r="T87" s="165"/>
      <c r="U87" s="162"/>
      <c r="V87" s="162"/>
      <c r="W87" s="162"/>
      <c r="X87" s="162"/>
      <c r="Y87" s="165"/>
      <c r="Z87" s="162"/>
      <c r="AA87" s="162"/>
      <c r="AB87" s="162"/>
      <c r="AC87" s="162"/>
      <c r="AD87" s="165"/>
      <c r="AE87" s="162"/>
      <c r="AF87" s="162"/>
      <c r="AG87" s="162"/>
      <c r="AH87" s="162"/>
      <c r="AI87" s="165"/>
      <c r="AJ87" s="162"/>
      <c r="AK87" s="162"/>
      <c r="AL87" s="162"/>
      <c r="AM87" s="162"/>
      <c r="AN87" s="165"/>
      <c r="AO87" s="162"/>
      <c r="AP87" s="162"/>
      <c r="AQ87" s="162"/>
      <c r="AR87" s="162"/>
      <c r="AS87" s="166"/>
    </row>
    <row r="88" spans="1:45" ht="12" customHeight="1">
      <c r="A88" s="145"/>
      <c r="B88" s="156"/>
      <c r="C88" s="157"/>
      <c r="D88" s="157"/>
      <c r="E88" s="158"/>
      <c r="F88" s="157"/>
      <c r="G88" s="157"/>
      <c r="H88" s="157"/>
      <c r="I88" s="157"/>
      <c r="J88" s="157"/>
      <c r="K88" s="157"/>
      <c r="L88" s="157"/>
      <c r="M88" s="157"/>
      <c r="N88" s="159"/>
      <c r="O88" s="157"/>
      <c r="P88" s="157">
        <v>1</v>
      </c>
      <c r="Q88" s="157">
        <v>2</v>
      </c>
      <c r="R88" s="157">
        <v>3</v>
      </c>
      <c r="S88" s="157">
        <v>4</v>
      </c>
      <c r="T88" s="157"/>
      <c r="U88" s="157">
        <v>5</v>
      </c>
      <c r="V88" s="157">
        <v>6</v>
      </c>
      <c r="W88" s="157">
        <v>7</v>
      </c>
      <c r="X88" s="157">
        <v>8</v>
      </c>
      <c r="Y88" s="157"/>
      <c r="Z88" s="157">
        <v>9</v>
      </c>
      <c r="AA88" s="157">
        <v>10</v>
      </c>
      <c r="AB88" s="157">
        <v>11</v>
      </c>
      <c r="AC88" s="157">
        <v>12</v>
      </c>
      <c r="AD88" s="157"/>
      <c r="AE88" s="157">
        <v>13</v>
      </c>
      <c r="AF88" s="157">
        <v>14</v>
      </c>
      <c r="AG88" s="157">
        <v>15</v>
      </c>
      <c r="AH88" s="157">
        <v>16</v>
      </c>
      <c r="AI88" s="157"/>
      <c r="AJ88" s="157">
        <v>17</v>
      </c>
      <c r="AK88" s="157">
        <v>18</v>
      </c>
      <c r="AL88" s="157">
        <v>19</v>
      </c>
      <c r="AM88" s="157">
        <v>20</v>
      </c>
      <c r="AN88" s="157"/>
      <c r="AO88" s="157">
        <v>21</v>
      </c>
      <c r="AP88" s="157">
        <v>22</v>
      </c>
      <c r="AQ88" s="157">
        <v>23</v>
      </c>
      <c r="AR88" s="157">
        <v>24</v>
      </c>
      <c r="AS88" s="160"/>
    </row>
    <row r="89" spans="1:45" ht="12" customHeight="1" thickBot="1">
      <c r="A89" s="145"/>
      <c r="B89" s="161" t="s">
        <v>118</v>
      </c>
      <c r="C89" s="162"/>
      <c r="D89" s="163" t="s">
        <v>276</v>
      </c>
      <c r="E89" s="162"/>
      <c r="F89" s="162">
        <v>24</v>
      </c>
      <c r="G89" s="162">
        <v>24</v>
      </c>
      <c r="H89" s="162" t="s">
        <v>12</v>
      </c>
      <c r="I89" s="161" t="s">
        <v>118</v>
      </c>
      <c r="J89" s="162"/>
      <c r="K89" s="162"/>
      <c r="L89" s="162">
        <f>COUNTIF(P89:AR89,"x")</f>
        <v>0</v>
      </c>
      <c r="M89" s="162">
        <f>F89-L89</f>
        <v>24</v>
      </c>
      <c r="N89" s="164"/>
      <c r="O89" s="165"/>
      <c r="P89" s="162"/>
      <c r="Q89" s="162"/>
      <c r="R89" s="162"/>
      <c r="S89" s="162"/>
      <c r="T89" s="165"/>
      <c r="U89" s="162"/>
      <c r="V89" s="162"/>
      <c r="W89" s="162"/>
      <c r="X89" s="162"/>
      <c r="Y89" s="165"/>
      <c r="Z89" s="162"/>
      <c r="AA89" s="162"/>
      <c r="AB89" s="162"/>
      <c r="AC89" s="162"/>
      <c r="AD89" s="165"/>
      <c r="AE89" s="162"/>
      <c r="AF89" s="162"/>
      <c r="AG89" s="162"/>
      <c r="AH89" s="162"/>
      <c r="AI89" s="165"/>
      <c r="AJ89" s="162"/>
      <c r="AK89" s="162"/>
      <c r="AL89" s="162"/>
      <c r="AM89" s="162"/>
      <c r="AN89" s="165"/>
      <c r="AO89" s="162"/>
      <c r="AP89" s="162"/>
      <c r="AQ89" s="162"/>
      <c r="AR89" s="162"/>
      <c r="AS89" s="166"/>
    </row>
    <row r="90" spans="1:45" ht="12" customHeight="1">
      <c r="A90" s="145"/>
      <c r="B90" s="156"/>
      <c r="C90" s="157"/>
      <c r="D90" s="157"/>
      <c r="E90" s="158"/>
      <c r="F90" s="157"/>
      <c r="G90" s="157"/>
      <c r="H90" s="157"/>
      <c r="I90" s="157"/>
      <c r="J90" s="157"/>
      <c r="K90" s="157"/>
      <c r="L90" s="157"/>
      <c r="M90" s="157"/>
      <c r="N90" s="159"/>
      <c r="O90" s="157"/>
      <c r="P90" s="157">
        <v>1</v>
      </c>
      <c r="Q90" s="157">
        <v>2</v>
      </c>
      <c r="R90" s="157">
        <v>3</v>
      </c>
      <c r="S90" s="157">
        <v>4</v>
      </c>
      <c r="T90" s="157"/>
      <c r="U90" s="157">
        <v>5</v>
      </c>
      <c r="V90" s="157">
        <v>6</v>
      </c>
      <c r="W90" s="157">
        <v>7</v>
      </c>
      <c r="X90" s="157">
        <v>8</v>
      </c>
      <c r="Y90" s="157"/>
      <c r="Z90" s="157">
        <v>9</v>
      </c>
      <c r="AA90" s="157">
        <v>10</v>
      </c>
      <c r="AB90" s="157">
        <v>11</v>
      </c>
      <c r="AC90" s="157">
        <v>12</v>
      </c>
      <c r="AD90" s="157"/>
      <c r="AE90" s="157">
        <v>13</v>
      </c>
      <c r="AF90" s="157">
        <v>14</v>
      </c>
      <c r="AG90" s="157">
        <v>15</v>
      </c>
      <c r="AH90" s="157">
        <v>16</v>
      </c>
      <c r="AI90" s="157"/>
      <c r="AJ90" s="157">
        <v>17</v>
      </c>
      <c r="AK90" s="157">
        <v>18</v>
      </c>
      <c r="AL90" s="157">
        <v>19</v>
      </c>
      <c r="AM90" s="157">
        <v>20</v>
      </c>
      <c r="AN90" s="157"/>
      <c r="AO90" s="157">
        <v>21</v>
      </c>
      <c r="AP90" s="157">
        <v>22</v>
      </c>
      <c r="AQ90" s="157">
        <v>23</v>
      </c>
      <c r="AR90" s="157">
        <v>24</v>
      </c>
      <c r="AS90" s="160"/>
    </row>
    <row r="91" spans="1:45" ht="12" customHeight="1" thickBot="1">
      <c r="A91" s="145"/>
      <c r="B91" s="161" t="s">
        <v>118</v>
      </c>
      <c r="C91" s="162"/>
      <c r="D91" s="163" t="s">
        <v>276</v>
      </c>
      <c r="E91" s="162"/>
      <c r="F91" s="162">
        <v>24</v>
      </c>
      <c r="G91" s="162">
        <v>24</v>
      </c>
      <c r="H91" s="162" t="s">
        <v>12</v>
      </c>
      <c r="I91" s="161" t="s">
        <v>118</v>
      </c>
      <c r="J91" s="162"/>
      <c r="K91" s="162"/>
      <c r="L91" s="162">
        <f>COUNTIF(P91:AR91,"x")</f>
        <v>0</v>
      </c>
      <c r="M91" s="162">
        <f>F91-L91</f>
        <v>24</v>
      </c>
      <c r="N91" s="164"/>
      <c r="O91" s="165"/>
      <c r="P91" s="162"/>
      <c r="Q91" s="162"/>
      <c r="R91" s="162"/>
      <c r="S91" s="162"/>
      <c r="T91" s="165"/>
      <c r="U91" s="162"/>
      <c r="V91" s="162"/>
      <c r="W91" s="162"/>
      <c r="X91" s="162"/>
      <c r="Y91" s="165"/>
      <c r="Z91" s="162"/>
      <c r="AA91" s="162"/>
      <c r="AB91" s="162"/>
      <c r="AC91" s="162"/>
      <c r="AD91" s="165"/>
      <c r="AE91" s="162"/>
      <c r="AF91" s="162"/>
      <c r="AG91" s="162"/>
      <c r="AH91" s="162"/>
      <c r="AI91" s="165"/>
      <c r="AJ91" s="162"/>
      <c r="AK91" s="162"/>
      <c r="AL91" s="162"/>
      <c r="AM91" s="162"/>
      <c r="AN91" s="165"/>
      <c r="AO91" s="162"/>
      <c r="AP91" s="162"/>
      <c r="AQ91" s="162"/>
      <c r="AR91" s="162"/>
      <c r="AS91" s="166"/>
    </row>
    <row r="92" spans="1:45" ht="12" customHeight="1">
      <c r="A92" s="145"/>
      <c r="B92" s="156"/>
      <c r="C92" s="157"/>
      <c r="D92" s="157"/>
      <c r="E92" s="158"/>
      <c r="F92" s="157"/>
      <c r="G92" s="157"/>
      <c r="H92" s="157"/>
      <c r="I92" s="157"/>
      <c r="J92" s="157"/>
      <c r="K92" s="157"/>
      <c r="L92" s="157"/>
      <c r="M92" s="157"/>
      <c r="N92" s="159"/>
      <c r="O92" s="157"/>
      <c r="P92" s="157">
        <v>1</v>
      </c>
      <c r="Q92" s="157">
        <v>2</v>
      </c>
      <c r="R92" s="157">
        <v>3</v>
      </c>
      <c r="S92" s="157">
        <v>4</v>
      </c>
      <c r="T92" s="157"/>
      <c r="U92" s="157">
        <v>5</v>
      </c>
      <c r="V92" s="157">
        <v>6</v>
      </c>
      <c r="W92" s="157">
        <v>7</v>
      </c>
      <c r="X92" s="157">
        <v>8</v>
      </c>
      <c r="Y92" s="157"/>
      <c r="Z92" s="157">
        <v>9</v>
      </c>
      <c r="AA92" s="157">
        <v>10</v>
      </c>
      <c r="AB92" s="157">
        <v>11</v>
      </c>
      <c r="AC92" s="157">
        <v>12</v>
      </c>
      <c r="AD92" s="157"/>
      <c r="AE92" s="157">
        <v>13</v>
      </c>
      <c r="AF92" s="157">
        <v>14</v>
      </c>
      <c r="AG92" s="157">
        <v>15</v>
      </c>
      <c r="AH92" s="157">
        <v>16</v>
      </c>
      <c r="AI92" s="157"/>
      <c r="AJ92" s="157">
        <v>17</v>
      </c>
      <c r="AK92" s="157">
        <v>18</v>
      </c>
      <c r="AL92" s="157">
        <v>19</v>
      </c>
      <c r="AM92" s="157">
        <v>20</v>
      </c>
      <c r="AN92" s="157"/>
      <c r="AO92" s="157">
        <v>21</v>
      </c>
      <c r="AP92" s="157">
        <v>22</v>
      </c>
      <c r="AQ92" s="157">
        <v>23</v>
      </c>
      <c r="AR92" s="157">
        <v>24</v>
      </c>
      <c r="AS92" s="160"/>
    </row>
    <row r="93" spans="1:45" ht="12" customHeight="1" thickBot="1">
      <c r="A93" s="145"/>
      <c r="B93" s="161" t="s">
        <v>118</v>
      </c>
      <c r="C93" s="162"/>
      <c r="D93" s="163" t="s">
        <v>276</v>
      </c>
      <c r="E93" s="162"/>
      <c r="F93" s="162">
        <v>24</v>
      </c>
      <c r="G93" s="162">
        <v>24</v>
      </c>
      <c r="H93" s="162" t="s">
        <v>12</v>
      </c>
      <c r="I93" s="161" t="s">
        <v>118</v>
      </c>
      <c r="J93" s="162"/>
      <c r="K93" s="162"/>
      <c r="L93" s="162">
        <f>COUNTIF(P93:AR93,"x")</f>
        <v>0</v>
      </c>
      <c r="M93" s="162">
        <f>F93-L93</f>
        <v>24</v>
      </c>
      <c r="N93" s="164"/>
      <c r="O93" s="165"/>
      <c r="P93" s="162"/>
      <c r="Q93" s="162"/>
      <c r="R93" s="162"/>
      <c r="S93" s="162"/>
      <c r="T93" s="165"/>
      <c r="U93" s="162"/>
      <c r="V93" s="162"/>
      <c r="W93" s="162"/>
      <c r="X93" s="162"/>
      <c r="Y93" s="165"/>
      <c r="Z93" s="162"/>
      <c r="AA93" s="162"/>
      <c r="AB93" s="162"/>
      <c r="AC93" s="162"/>
      <c r="AD93" s="165"/>
      <c r="AE93" s="162"/>
      <c r="AF93" s="162"/>
      <c r="AG93" s="162"/>
      <c r="AH93" s="162"/>
      <c r="AI93" s="165"/>
      <c r="AJ93" s="162"/>
      <c r="AK93" s="162"/>
      <c r="AL93" s="162"/>
      <c r="AM93" s="162"/>
      <c r="AN93" s="165"/>
      <c r="AO93" s="162"/>
      <c r="AP93" s="162"/>
      <c r="AQ93" s="162"/>
      <c r="AR93" s="162"/>
      <c r="AS93" s="166"/>
    </row>
    <row r="94" spans="1:45" ht="12" customHeight="1">
      <c r="A94" s="145"/>
      <c r="B94" s="156"/>
      <c r="C94" s="157"/>
      <c r="D94" s="157"/>
      <c r="E94" s="158"/>
      <c r="F94" s="157"/>
      <c r="G94" s="157"/>
      <c r="H94" s="157"/>
      <c r="I94" s="157"/>
      <c r="J94" s="157"/>
      <c r="K94" s="157"/>
      <c r="L94" s="157"/>
      <c r="M94" s="157"/>
      <c r="N94" s="159"/>
      <c r="O94" s="157"/>
      <c r="P94" s="157">
        <v>1</v>
      </c>
      <c r="Q94" s="157">
        <v>2</v>
      </c>
      <c r="R94" s="157">
        <v>3</v>
      </c>
      <c r="S94" s="157">
        <v>4</v>
      </c>
      <c r="T94" s="157"/>
      <c r="U94" s="157">
        <v>5</v>
      </c>
      <c r="V94" s="157">
        <v>6</v>
      </c>
      <c r="W94" s="157">
        <v>7</v>
      </c>
      <c r="X94" s="157">
        <v>8</v>
      </c>
      <c r="Y94" s="157"/>
      <c r="Z94" s="157">
        <v>9</v>
      </c>
      <c r="AA94" s="157">
        <v>10</v>
      </c>
      <c r="AB94" s="157">
        <v>11</v>
      </c>
      <c r="AC94" s="157">
        <v>12</v>
      </c>
      <c r="AD94" s="157"/>
      <c r="AE94" s="157">
        <v>13</v>
      </c>
      <c r="AF94" s="157">
        <v>14</v>
      </c>
      <c r="AG94" s="157">
        <v>15</v>
      </c>
      <c r="AH94" s="157">
        <v>16</v>
      </c>
      <c r="AI94" s="157"/>
      <c r="AJ94" s="157">
        <v>17</v>
      </c>
      <c r="AK94" s="157">
        <v>18</v>
      </c>
      <c r="AL94" s="157">
        <v>19</v>
      </c>
      <c r="AM94" s="157">
        <v>20</v>
      </c>
      <c r="AN94" s="157"/>
      <c r="AO94" s="157">
        <v>21</v>
      </c>
      <c r="AP94" s="157">
        <v>22</v>
      </c>
      <c r="AQ94" s="157">
        <v>23</v>
      </c>
      <c r="AR94" s="157">
        <v>24</v>
      </c>
      <c r="AS94" s="160"/>
    </row>
    <row r="95" spans="1:45" ht="12" customHeight="1" thickBot="1">
      <c r="A95" s="145"/>
      <c r="B95" s="161" t="s">
        <v>118</v>
      </c>
      <c r="C95" s="162"/>
      <c r="D95" s="163" t="s">
        <v>276</v>
      </c>
      <c r="E95" s="162"/>
      <c r="F95" s="162">
        <v>24</v>
      </c>
      <c r="G95" s="162">
        <v>24</v>
      </c>
      <c r="H95" s="162" t="s">
        <v>12</v>
      </c>
      <c r="I95" s="161" t="s">
        <v>118</v>
      </c>
      <c r="J95" s="162"/>
      <c r="K95" s="162"/>
      <c r="L95" s="162">
        <f>COUNTIF(P95:AR95,"x")</f>
        <v>0</v>
      </c>
      <c r="M95" s="162">
        <f>F95-L95</f>
        <v>24</v>
      </c>
      <c r="N95" s="164"/>
      <c r="O95" s="165"/>
      <c r="P95" s="162"/>
      <c r="Q95" s="162"/>
      <c r="R95" s="162"/>
      <c r="S95" s="162"/>
      <c r="T95" s="165"/>
      <c r="U95" s="162"/>
      <c r="V95" s="162"/>
      <c r="W95" s="162"/>
      <c r="X95" s="162"/>
      <c r="Y95" s="165"/>
      <c r="Z95" s="162"/>
      <c r="AA95" s="162"/>
      <c r="AB95" s="162"/>
      <c r="AC95" s="162"/>
      <c r="AD95" s="165"/>
      <c r="AE95" s="162"/>
      <c r="AF95" s="162"/>
      <c r="AG95" s="162"/>
      <c r="AH95" s="162"/>
      <c r="AI95" s="165"/>
      <c r="AJ95" s="162"/>
      <c r="AK95" s="162"/>
      <c r="AL95" s="162"/>
      <c r="AM95" s="162"/>
      <c r="AN95" s="165"/>
      <c r="AO95" s="162"/>
      <c r="AP95" s="162"/>
      <c r="AQ95" s="162"/>
      <c r="AR95" s="162"/>
      <c r="AS95" s="166"/>
    </row>
    <row r="96" spans="1:45" ht="12" customHeight="1">
      <c r="A96" s="145"/>
      <c r="B96" s="156"/>
      <c r="C96" s="157"/>
      <c r="D96" s="157"/>
      <c r="E96" s="158"/>
      <c r="F96" s="157"/>
      <c r="G96" s="157"/>
      <c r="H96" s="157"/>
      <c r="I96" s="157"/>
      <c r="J96" s="157"/>
      <c r="K96" s="157"/>
      <c r="L96" s="157"/>
      <c r="M96" s="157"/>
      <c r="N96" s="159"/>
      <c r="O96" s="157"/>
      <c r="P96" s="157">
        <v>1</v>
      </c>
      <c r="Q96" s="157">
        <v>2</v>
      </c>
      <c r="R96" s="157">
        <v>3</v>
      </c>
      <c r="S96" s="157">
        <v>4</v>
      </c>
      <c r="T96" s="157"/>
      <c r="U96" s="157">
        <v>5</v>
      </c>
      <c r="V96" s="157">
        <v>6</v>
      </c>
      <c r="W96" s="157">
        <v>7</v>
      </c>
      <c r="X96" s="157">
        <v>8</v>
      </c>
      <c r="Y96" s="157"/>
      <c r="Z96" s="157">
        <v>9</v>
      </c>
      <c r="AA96" s="157">
        <v>10</v>
      </c>
      <c r="AB96" s="157">
        <v>11</v>
      </c>
      <c r="AC96" s="157">
        <v>12</v>
      </c>
      <c r="AD96" s="157"/>
      <c r="AE96" s="157">
        <v>13</v>
      </c>
      <c r="AF96" s="157">
        <v>14</v>
      </c>
      <c r="AG96" s="157">
        <v>15</v>
      </c>
      <c r="AH96" s="157">
        <v>16</v>
      </c>
      <c r="AI96" s="157"/>
      <c r="AJ96" s="157">
        <v>17</v>
      </c>
      <c r="AK96" s="157">
        <v>18</v>
      </c>
      <c r="AL96" s="157">
        <v>19</v>
      </c>
      <c r="AM96" s="157">
        <v>20</v>
      </c>
      <c r="AN96" s="157"/>
      <c r="AO96" s="157">
        <v>21</v>
      </c>
      <c r="AP96" s="157">
        <v>22</v>
      </c>
      <c r="AQ96" s="157">
        <v>23</v>
      </c>
      <c r="AR96" s="157">
        <v>24</v>
      </c>
      <c r="AS96" s="160"/>
    </row>
    <row r="97" spans="1:45" ht="12" customHeight="1" thickBot="1">
      <c r="A97" s="145"/>
      <c r="B97" s="161" t="s">
        <v>118</v>
      </c>
      <c r="C97" s="162"/>
      <c r="D97" s="163" t="s">
        <v>276</v>
      </c>
      <c r="E97" s="162"/>
      <c r="F97" s="162">
        <v>24</v>
      </c>
      <c r="G97" s="162">
        <v>24</v>
      </c>
      <c r="H97" s="162" t="s">
        <v>12</v>
      </c>
      <c r="I97" s="161" t="s">
        <v>118</v>
      </c>
      <c r="J97" s="162"/>
      <c r="K97" s="162"/>
      <c r="L97" s="162">
        <f>COUNTIF(P97:AR97,"x")</f>
        <v>0</v>
      </c>
      <c r="M97" s="162">
        <f>F97-L97</f>
        <v>24</v>
      </c>
      <c r="N97" s="164"/>
      <c r="O97" s="165"/>
      <c r="P97" s="162"/>
      <c r="Q97" s="162"/>
      <c r="R97" s="162"/>
      <c r="S97" s="162"/>
      <c r="T97" s="165"/>
      <c r="U97" s="162"/>
      <c r="V97" s="162"/>
      <c r="W97" s="162"/>
      <c r="X97" s="162"/>
      <c r="Y97" s="165"/>
      <c r="Z97" s="162"/>
      <c r="AA97" s="162"/>
      <c r="AB97" s="162"/>
      <c r="AC97" s="162"/>
      <c r="AD97" s="165"/>
      <c r="AE97" s="162"/>
      <c r="AF97" s="162"/>
      <c r="AG97" s="162"/>
      <c r="AH97" s="162"/>
      <c r="AI97" s="165"/>
      <c r="AJ97" s="162"/>
      <c r="AK97" s="162"/>
      <c r="AL97" s="162"/>
      <c r="AM97" s="162"/>
      <c r="AN97" s="165"/>
      <c r="AO97" s="162"/>
      <c r="AP97" s="162"/>
      <c r="AQ97" s="162"/>
      <c r="AR97" s="162"/>
      <c r="AS97" s="166"/>
    </row>
    <row r="98" spans="1:45" ht="12" customHeight="1">
      <c r="A98" s="145"/>
      <c r="B98" s="156"/>
      <c r="C98" s="157"/>
      <c r="D98" s="157"/>
      <c r="E98" s="158"/>
      <c r="F98" s="157"/>
      <c r="G98" s="157"/>
      <c r="H98" s="157"/>
      <c r="I98" s="157"/>
      <c r="J98" s="157"/>
      <c r="K98" s="157"/>
      <c r="L98" s="157"/>
      <c r="M98" s="157"/>
      <c r="N98" s="159"/>
      <c r="O98" s="157"/>
      <c r="P98" s="157">
        <v>1</v>
      </c>
      <c r="Q98" s="157">
        <v>2</v>
      </c>
      <c r="R98" s="157">
        <v>3</v>
      </c>
      <c r="S98" s="157">
        <v>4</v>
      </c>
      <c r="T98" s="157"/>
      <c r="U98" s="157">
        <v>5</v>
      </c>
      <c r="V98" s="157">
        <v>6</v>
      </c>
      <c r="W98" s="157">
        <v>7</v>
      </c>
      <c r="X98" s="157">
        <v>8</v>
      </c>
      <c r="Y98" s="157"/>
      <c r="Z98" s="157">
        <v>9</v>
      </c>
      <c r="AA98" s="157">
        <v>10</v>
      </c>
      <c r="AB98" s="157">
        <v>11</v>
      </c>
      <c r="AC98" s="157">
        <v>12</v>
      </c>
      <c r="AD98" s="157"/>
      <c r="AE98" s="157">
        <v>13</v>
      </c>
      <c r="AF98" s="157">
        <v>14</v>
      </c>
      <c r="AG98" s="157">
        <v>15</v>
      </c>
      <c r="AH98" s="157">
        <v>16</v>
      </c>
      <c r="AI98" s="157"/>
      <c r="AJ98" s="157">
        <v>17</v>
      </c>
      <c r="AK98" s="157">
        <v>18</v>
      </c>
      <c r="AL98" s="157">
        <v>19</v>
      </c>
      <c r="AM98" s="157">
        <v>20</v>
      </c>
      <c r="AN98" s="157"/>
      <c r="AO98" s="157">
        <v>21</v>
      </c>
      <c r="AP98" s="157">
        <v>22</v>
      </c>
      <c r="AQ98" s="157">
        <v>23</v>
      </c>
      <c r="AR98" s="157">
        <v>24</v>
      </c>
      <c r="AS98" s="160"/>
    </row>
    <row r="99" spans="1:45" ht="12" customHeight="1" thickBot="1">
      <c r="A99" s="145"/>
      <c r="B99" s="161" t="s">
        <v>118</v>
      </c>
      <c r="C99" s="162"/>
      <c r="D99" s="163" t="s">
        <v>276</v>
      </c>
      <c r="E99" s="162"/>
      <c r="F99" s="162">
        <v>24</v>
      </c>
      <c r="G99" s="162">
        <v>24</v>
      </c>
      <c r="H99" s="162" t="s">
        <v>12</v>
      </c>
      <c r="I99" s="161" t="s">
        <v>118</v>
      </c>
      <c r="J99" s="162"/>
      <c r="K99" s="162"/>
      <c r="L99" s="162">
        <f>COUNTIF(P99:AR99,"x")</f>
        <v>0</v>
      </c>
      <c r="M99" s="162">
        <f>F99-L99</f>
        <v>24</v>
      </c>
      <c r="N99" s="164"/>
      <c r="O99" s="165"/>
      <c r="P99" s="162"/>
      <c r="Q99" s="162"/>
      <c r="R99" s="162"/>
      <c r="S99" s="162"/>
      <c r="T99" s="165"/>
      <c r="U99" s="162"/>
      <c r="V99" s="162"/>
      <c r="W99" s="162"/>
      <c r="X99" s="162"/>
      <c r="Y99" s="165"/>
      <c r="Z99" s="162"/>
      <c r="AA99" s="162"/>
      <c r="AB99" s="162"/>
      <c r="AC99" s="162"/>
      <c r="AD99" s="165"/>
      <c r="AE99" s="162"/>
      <c r="AF99" s="162"/>
      <c r="AG99" s="162"/>
      <c r="AH99" s="162"/>
      <c r="AI99" s="165"/>
      <c r="AJ99" s="162"/>
      <c r="AK99" s="162"/>
      <c r="AL99" s="162"/>
      <c r="AM99" s="162"/>
      <c r="AN99" s="165"/>
      <c r="AO99" s="162"/>
      <c r="AP99" s="162"/>
      <c r="AQ99" s="162"/>
      <c r="AR99" s="162"/>
      <c r="AS99" s="166"/>
    </row>
    <row r="100" spans="1:45" ht="12" customHeight="1">
      <c r="A100" s="145"/>
      <c r="B100" s="156"/>
      <c r="C100" s="157"/>
      <c r="D100" s="157"/>
      <c r="E100" s="158"/>
      <c r="F100" s="157"/>
      <c r="G100" s="157"/>
      <c r="H100" s="157"/>
      <c r="I100" s="157"/>
      <c r="J100" s="157"/>
      <c r="K100" s="157"/>
      <c r="L100" s="157"/>
      <c r="M100" s="157"/>
      <c r="N100" s="159"/>
      <c r="O100" s="157"/>
      <c r="P100" s="157">
        <v>1</v>
      </c>
      <c r="Q100" s="157">
        <v>2</v>
      </c>
      <c r="R100" s="157">
        <v>3</v>
      </c>
      <c r="S100" s="157">
        <v>4</v>
      </c>
      <c r="T100" s="157"/>
      <c r="U100" s="157">
        <v>5</v>
      </c>
      <c r="V100" s="157">
        <v>6</v>
      </c>
      <c r="W100" s="157">
        <v>7</v>
      </c>
      <c r="X100" s="157">
        <v>8</v>
      </c>
      <c r="Y100" s="157"/>
      <c r="Z100" s="157">
        <v>9</v>
      </c>
      <c r="AA100" s="157">
        <v>10</v>
      </c>
      <c r="AB100" s="157">
        <v>11</v>
      </c>
      <c r="AC100" s="157">
        <v>12</v>
      </c>
      <c r="AD100" s="157"/>
      <c r="AE100" s="157">
        <v>13</v>
      </c>
      <c r="AF100" s="157">
        <v>14</v>
      </c>
      <c r="AG100" s="157">
        <v>15</v>
      </c>
      <c r="AH100" s="157">
        <v>16</v>
      </c>
      <c r="AI100" s="157"/>
      <c r="AJ100" s="157">
        <v>17</v>
      </c>
      <c r="AK100" s="157">
        <v>18</v>
      </c>
      <c r="AL100" s="157">
        <v>19</v>
      </c>
      <c r="AM100" s="157">
        <v>20</v>
      </c>
      <c r="AN100" s="157"/>
      <c r="AO100" s="157">
        <v>21</v>
      </c>
      <c r="AP100" s="157">
        <v>22</v>
      </c>
      <c r="AQ100" s="157">
        <v>23</v>
      </c>
      <c r="AR100" s="157">
        <v>24</v>
      </c>
      <c r="AS100" s="160"/>
    </row>
    <row r="101" spans="1:45" ht="12" customHeight="1">
      <c r="A101" s="145"/>
      <c r="B101" s="173"/>
      <c r="C101" s="174"/>
      <c r="D101" s="174"/>
      <c r="E101" s="175"/>
      <c r="F101" s="174"/>
      <c r="G101" s="174"/>
      <c r="H101" s="174"/>
      <c r="I101" s="1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6"/>
    </row>
    <row r="102" spans="1:45" ht="12" customHeight="1">
      <c r="A102" s="145"/>
      <c r="B102" s="173"/>
      <c r="C102" s="174"/>
      <c r="D102" s="174"/>
      <c r="E102" s="175"/>
      <c r="F102" s="174"/>
      <c r="G102" s="174"/>
      <c r="H102" s="174"/>
      <c r="I102" s="1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6"/>
    </row>
    <row r="103" spans="1:45" ht="12.75" customHeight="1">
      <c r="A103" s="145"/>
      <c r="B103" s="168"/>
      <c r="C103" s="169"/>
      <c r="D103" s="169"/>
      <c r="E103" s="170"/>
      <c r="F103" s="169"/>
      <c r="G103" s="169"/>
      <c r="H103" s="169"/>
      <c r="I103" s="169"/>
      <c r="J103" s="169"/>
      <c r="K103" s="169"/>
      <c r="L103" s="169"/>
      <c r="M103" s="169"/>
      <c r="N103" s="171"/>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72"/>
    </row>
    <row r="104" spans="1:45" ht="12" customHeight="1" thickBot="1">
      <c r="A104" s="145"/>
      <c r="B104" s="161" t="s">
        <v>118</v>
      </c>
      <c r="C104" s="162"/>
      <c r="D104" s="163" t="s">
        <v>276</v>
      </c>
      <c r="E104" s="162"/>
      <c r="F104" s="162">
        <v>24</v>
      </c>
      <c r="G104" s="162">
        <v>24</v>
      </c>
      <c r="H104" s="162" t="s">
        <v>12</v>
      </c>
      <c r="I104" s="161" t="s">
        <v>118</v>
      </c>
      <c r="J104" s="162"/>
      <c r="K104" s="162"/>
      <c r="L104" s="162">
        <f>COUNTIF(P104:AR104,"x")</f>
        <v>0</v>
      </c>
      <c r="M104" s="162">
        <f>F104-L104</f>
        <v>24</v>
      </c>
      <c r="N104" s="164"/>
      <c r="O104" s="165"/>
      <c r="P104" s="162"/>
      <c r="Q104" s="162"/>
      <c r="R104" s="162"/>
      <c r="S104" s="162"/>
      <c r="T104" s="165"/>
      <c r="U104" s="162"/>
      <c r="V104" s="162"/>
      <c r="W104" s="162"/>
      <c r="X104" s="162"/>
      <c r="Y104" s="165"/>
      <c r="Z104" s="162"/>
      <c r="AA104" s="162"/>
      <c r="AB104" s="162"/>
      <c r="AC104" s="162"/>
      <c r="AD104" s="165"/>
      <c r="AE104" s="162"/>
      <c r="AF104" s="162"/>
      <c r="AG104" s="162"/>
      <c r="AH104" s="162"/>
      <c r="AI104" s="165"/>
      <c r="AJ104" s="162"/>
      <c r="AK104" s="162"/>
      <c r="AL104" s="162"/>
      <c r="AM104" s="162"/>
      <c r="AN104" s="165"/>
      <c r="AO104" s="162"/>
      <c r="AP104" s="162"/>
      <c r="AQ104" s="162"/>
      <c r="AR104" s="162"/>
      <c r="AS104" s="166"/>
    </row>
    <row r="105" spans="1:45" ht="12" customHeight="1">
      <c r="A105" s="145"/>
      <c r="B105" s="156"/>
      <c r="C105" s="157"/>
      <c r="D105" s="157"/>
      <c r="E105" s="158"/>
      <c r="F105" s="157"/>
      <c r="G105" s="157"/>
      <c r="H105" s="157"/>
      <c r="I105" s="157"/>
      <c r="J105" s="157"/>
      <c r="K105" s="157"/>
      <c r="L105" s="157"/>
      <c r="M105" s="157"/>
      <c r="N105" s="159"/>
      <c r="O105" s="157"/>
      <c r="P105" s="157">
        <v>1</v>
      </c>
      <c r="Q105" s="157">
        <v>2</v>
      </c>
      <c r="R105" s="157">
        <v>3</v>
      </c>
      <c r="S105" s="157">
        <v>4</v>
      </c>
      <c r="T105" s="157"/>
      <c r="U105" s="157">
        <v>5</v>
      </c>
      <c r="V105" s="157">
        <v>6</v>
      </c>
      <c r="W105" s="157">
        <v>7</v>
      </c>
      <c r="X105" s="157">
        <v>8</v>
      </c>
      <c r="Y105" s="157"/>
      <c r="Z105" s="157">
        <v>9</v>
      </c>
      <c r="AA105" s="157">
        <v>10</v>
      </c>
      <c r="AB105" s="157">
        <v>11</v>
      </c>
      <c r="AC105" s="157">
        <v>12</v>
      </c>
      <c r="AD105" s="157"/>
      <c r="AE105" s="157">
        <v>13</v>
      </c>
      <c r="AF105" s="157">
        <v>14</v>
      </c>
      <c r="AG105" s="157">
        <v>15</v>
      </c>
      <c r="AH105" s="157">
        <v>16</v>
      </c>
      <c r="AI105" s="157"/>
      <c r="AJ105" s="157">
        <v>17</v>
      </c>
      <c r="AK105" s="157">
        <v>18</v>
      </c>
      <c r="AL105" s="157">
        <v>19</v>
      </c>
      <c r="AM105" s="157">
        <v>20</v>
      </c>
      <c r="AN105" s="157"/>
      <c r="AO105" s="157">
        <v>21</v>
      </c>
      <c r="AP105" s="157">
        <v>22</v>
      </c>
      <c r="AQ105" s="157">
        <v>23</v>
      </c>
      <c r="AR105" s="157">
        <v>24</v>
      </c>
      <c r="AS105" s="160"/>
    </row>
    <row r="106" spans="1:45" ht="12" customHeight="1" thickBot="1">
      <c r="A106" s="145"/>
      <c r="B106" s="161" t="s">
        <v>118</v>
      </c>
      <c r="C106" s="162"/>
      <c r="D106" s="163" t="s">
        <v>276</v>
      </c>
      <c r="E106" s="162"/>
      <c r="F106" s="162">
        <v>24</v>
      </c>
      <c r="G106" s="162">
        <v>24</v>
      </c>
      <c r="H106" s="162" t="s">
        <v>12</v>
      </c>
      <c r="I106" s="161" t="s">
        <v>118</v>
      </c>
      <c r="J106" s="162"/>
      <c r="K106" s="162"/>
      <c r="L106" s="162">
        <f>COUNTIF(P106:AR106,"x")</f>
        <v>0</v>
      </c>
      <c r="M106" s="162">
        <f>F106-L106</f>
        <v>24</v>
      </c>
      <c r="N106" s="164"/>
      <c r="O106" s="165"/>
      <c r="P106" s="162"/>
      <c r="Q106" s="162"/>
      <c r="R106" s="162"/>
      <c r="S106" s="162"/>
      <c r="T106" s="165"/>
      <c r="U106" s="162"/>
      <c r="V106" s="162"/>
      <c r="W106" s="162"/>
      <c r="X106" s="162"/>
      <c r="Y106" s="165"/>
      <c r="Z106" s="162"/>
      <c r="AA106" s="162"/>
      <c r="AB106" s="162"/>
      <c r="AC106" s="162"/>
      <c r="AD106" s="165"/>
      <c r="AE106" s="162"/>
      <c r="AF106" s="162"/>
      <c r="AG106" s="162"/>
      <c r="AH106" s="162"/>
      <c r="AI106" s="165"/>
      <c r="AJ106" s="162"/>
      <c r="AK106" s="162"/>
      <c r="AL106" s="162"/>
      <c r="AM106" s="162"/>
      <c r="AN106" s="165"/>
      <c r="AO106" s="162"/>
      <c r="AP106" s="162"/>
      <c r="AQ106" s="162"/>
      <c r="AR106" s="162"/>
      <c r="AS106" s="166"/>
    </row>
    <row r="107" spans="1:45" ht="12" customHeight="1">
      <c r="A107" s="145"/>
      <c r="B107" s="156"/>
      <c r="C107" s="157"/>
      <c r="D107" s="157"/>
      <c r="E107" s="158"/>
      <c r="F107" s="157"/>
      <c r="G107" s="157"/>
      <c r="H107" s="157"/>
      <c r="I107" s="157"/>
      <c r="J107" s="157"/>
      <c r="K107" s="157"/>
      <c r="L107" s="157"/>
      <c r="M107" s="157"/>
      <c r="N107" s="159"/>
      <c r="O107" s="157"/>
      <c r="P107" s="157">
        <v>1</v>
      </c>
      <c r="Q107" s="157">
        <v>2</v>
      </c>
      <c r="R107" s="157">
        <v>3</v>
      </c>
      <c r="S107" s="157">
        <v>4</v>
      </c>
      <c r="T107" s="157"/>
      <c r="U107" s="157">
        <v>5</v>
      </c>
      <c r="V107" s="157">
        <v>6</v>
      </c>
      <c r="W107" s="157">
        <v>7</v>
      </c>
      <c r="X107" s="157">
        <v>8</v>
      </c>
      <c r="Y107" s="157"/>
      <c r="Z107" s="157">
        <v>9</v>
      </c>
      <c r="AA107" s="157">
        <v>10</v>
      </c>
      <c r="AB107" s="157">
        <v>11</v>
      </c>
      <c r="AC107" s="157">
        <v>12</v>
      </c>
      <c r="AD107" s="157"/>
      <c r="AE107" s="157">
        <v>13</v>
      </c>
      <c r="AF107" s="157">
        <v>14</v>
      </c>
      <c r="AG107" s="157">
        <v>15</v>
      </c>
      <c r="AH107" s="157">
        <v>16</v>
      </c>
      <c r="AI107" s="157"/>
      <c r="AJ107" s="157">
        <v>17</v>
      </c>
      <c r="AK107" s="157">
        <v>18</v>
      </c>
      <c r="AL107" s="157">
        <v>19</v>
      </c>
      <c r="AM107" s="157">
        <v>20</v>
      </c>
      <c r="AN107" s="157"/>
      <c r="AO107" s="157">
        <v>21</v>
      </c>
      <c r="AP107" s="157">
        <v>22</v>
      </c>
      <c r="AQ107" s="157">
        <v>23</v>
      </c>
      <c r="AR107" s="157">
        <v>24</v>
      </c>
      <c r="AS107" s="160"/>
    </row>
    <row r="108" spans="1:45" ht="12" customHeight="1" thickBot="1">
      <c r="A108" s="145"/>
      <c r="B108" s="161" t="s">
        <v>118</v>
      </c>
      <c r="C108" s="162"/>
      <c r="D108" s="163" t="s">
        <v>276</v>
      </c>
      <c r="E108" s="162"/>
      <c r="F108" s="162">
        <v>24</v>
      </c>
      <c r="G108" s="162">
        <v>24</v>
      </c>
      <c r="H108" s="162" t="s">
        <v>12</v>
      </c>
      <c r="I108" s="161" t="s">
        <v>118</v>
      </c>
      <c r="J108" s="162"/>
      <c r="K108" s="162"/>
      <c r="L108" s="162">
        <f>COUNTIF(P108:AR108,"x")</f>
        <v>0</v>
      </c>
      <c r="M108" s="162">
        <f>F108-L108</f>
        <v>24</v>
      </c>
      <c r="N108" s="164"/>
      <c r="O108" s="165"/>
      <c r="P108" s="162"/>
      <c r="Q108" s="162"/>
      <c r="R108" s="162"/>
      <c r="S108" s="162"/>
      <c r="T108" s="165"/>
      <c r="U108" s="162"/>
      <c r="V108" s="162"/>
      <c r="W108" s="162"/>
      <c r="X108" s="162"/>
      <c r="Y108" s="165"/>
      <c r="Z108" s="162"/>
      <c r="AA108" s="162"/>
      <c r="AB108" s="162"/>
      <c r="AC108" s="162"/>
      <c r="AD108" s="165"/>
      <c r="AE108" s="162"/>
      <c r="AF108" s="162"/>
      <c r="AG108" s="162"/>
      <c r="AH108" s="162"/>
      <c r="AI108" s="165"/>
      <c r="AJ108" s="162"/>
      <c r="AK108" s="162"/>
      <c r="AL108" s="162"/>
      <c r="AM108" s="162"/>
      <c r="AN108" s="165"/>
      <c r="AO108" s="162"/>
      <c r="AP108" s="162"/>
      <c r="AQ108" s="162"/>
      <c r="AR108" s="162"/>
      <c r="AS108" s="166"/>
    </row>
    <row r="109" spans="1:45" ht="12" customHeight="1">
      <c r="A109" s="145"/>
      <c r="B109" s="156"/>
      <c r="C109" s="157"/>
      <c r="D109" s="157"/>
      <c r="E109" s="158"/>
      <c r="F109" s="157"/>
      <c r="G109" s="157"/>
      <c r="H109" s="157"/>
      <c r="I109" s="157"/>
      <c r="J109" s="157"/>
      <c r="K109" s="157"/>
      <c r="L109" s="157"/>
      <c r="M109" s="157"/>
      <c r="N109" s="159"/>
      <c r="O109" s="157"/>
      <c r="P109" s="157">
        <v>1</v>
      </c>
      <c r="Q109" s="157">
        <v>2</v>
      </c>
      <c r="R109" s="157">
        <v>3</v>
      </c>
      <c r="S109" s="157">
        <v>4</v>
      </c>
      <c r="T109" s="157"/>
      <c r="U109" s="157">
        <v>5</v>
      </c>
      <c r="V109" s="157">
        <v>6</v>
      </c>
      <c r="W109" s="157">
        <v>7</v>
      </c>
      <c r="X109" s="157">
        <v>8</v>
      </c>
      <c r="Y109" s="157"/>
      <c r="Z109" s="157">
        <v>9</v>
      </c>
      <c r="AA109" s="157">
        <v>10</v>
      </c>
      <c r="AB109" s="157">
        <v>11</v>
      </c>
      <c r="AC109" s="157">
        <v>12</v>
      </c>
      <c r="AD109" s="157"/>
      <c r="AE109" s="157">
        <v>13</v>
      </c>
      <c r="AF109" s="157">
        <v>14</v>
      </c>
      <c r="AG109" s="157">
        <v>15</v>
      </c>
      <c r="AH109" s="157">
        <v>16</v>
      </c>
      <c r="AI109" s="157"/>
      <c r="AJ109" s="157">
        <v>17</v>
      </c>
      <c r="AK109" s="157">
        <v>18</v>
      </c>
      <c r="AL109" s="157">
        <v>19</v>
      </c>
      <c r="AM109" s="157">
        <v>20</v>
      </c>
      <c r="AN109" s="157"/>
      <c r="AO109" s="157">
        <v>21</v>
      </c>
      <c r="AP109" s="157">
        <v>22</v>
      </c>
      <c r="AQ109" s="157">
        <v>23</v>
      </c>
      <c r="AR109" s="157">
        <v>24</v>
      </c>
      <c r="AS109" s="160"/>
    </row>
    <row r="110" spans="1:45" ht="12" customHeight="1" thickBot="1">
      <c r="A110" s="145"/>
      <c r="B110" s="161" t="s">
        <v>118</v>
      </c>
      <c r="C110" s="162"/>
      <c r="D110" s="163" t="s">
        <v>276</v>
      </c>
      <c r="E110" s="162"/>
      <c r="F110" s="162">
        <v>24</v>
      </c>
      <c r="G110" s="162">
        <v>24</v>
      </c>
      <c r="H110" s="162" t="s">
        <v>12</v>
      </c>
      <c r="I110" s="161" t="s">
        <v>118</v>
      </c>
      <c r="J110" s="162"/>
      <c r="K110" s="162"/>
      <c r="L110" s="162">
        <f>COUNTIF(P110:AR110,"x")</f>
        <v>0</v>
      </c>
      <c r="M110" s="162">
        <f>F110-L110</f>
        <v>24</v>
      </c>
      <c r="N110" s="164"/>
      <c r="O110" s="165"/>
      <c r="P110" s="162"/>
      <c r="Q110" s="162"/>
      <c r="R110" s="162"/>
      <c r="S110" s="162"/>
      <c r="T110" s="165"/>
      <c r="U110" s="162"/>
      <c r="V110" s="162"/>
      <c r="W110" s="162"/>
      <c r="X110" s="162"/>
      <c r="Y110" s="165"/>
      <c r="Z110" s="162"/>
      <c r="AA110" s="162"/>
      <c r="AB110" s="162"/>
      <c r="AC110" s="162"/>
      <c r="AD110" s="165"/>
      <c r="AE110" s="162"/>
      <c r="AF110" s="162"/>
      <c r="AG110" s="162"/>
      <c r="AH110" s="162"/>
      <c r="AI110" s="165"/>
      <c r="AJ110" s="162"/>
      <c r="AK110" s="162"/>
      <c r="AL110" s="162"/>
      <c r="AM110" s="162"/>
      <c r="AN110" s="165"/>
      <c r="AO110" s="162"/>
      <c r="AP110" s="162"/>
      <c r="AQ110" s="162"/>
      <c r="AR110" s="162"/>
      <c r="AS110" s="166"/>
    </row>
    <row r="111" spans="1:45" ht="12" customHeight="1">
      <c r="A111" s="145"/>
      <c r="B111" s="156"/>
      <c r="C111" s="157"/>
      <c r="D111" s="157"/>
      <c r="E111" s="158"/>
      <c r="F111" s="157"/>
      <c r="G111" s="157"/>
      <c r="H111" s="157"/>
      <c r="I111" s="157"/>
      <c r="J111" s="157"/>
      <c r="K111" s="157"/>
      <c r="L111" s="157"/>
      <c r="M111" s="157"/>
      <c r="N111" s="159"/>
      <c r="O111" s="157"/>
      <c r="P111" s="157">
        <v>1</v>
      </c>
      <c r="Q111" s="157">
        <v>2</v>
      </c>
      <c r="R111" s="157">
        <v>3</v>
      </c>
      <c r="S111" s="157">
        <v>4</v>
      </c>
      <c r="T111" s="157"/>
      <c r="U111" s="157">
        <v>5</v>
      </c>
      <c r="V111" s="157">
        <v>6</v>
      </c>
      <c r="W111" s="157">
        <v>7</v>
      </c>
      <c r="X111" s="157">
        <v>8</v>
      </c>
      <c r="Y111" s="157"/>
      <c r="Z111" s="157">
        <v>9</v>
      </c>
      <c r="AA111" s="157">
        <v>10</v>
      </c>
      <c r="AB111" s="157">
        <v>11</v>
      </c>
      <c r="AC111" s="157">
        <v>12</v>
      </c>
      <c r="AD111" s="157"/>
      <c r="AE111" s="157">
        <v>13</v>
      </c>
      <c r="AF111" s="157">
        <v>14</v>
      </c>
      <c r="AG111" s="157">
        <v>15</v>
      </c>
      <c r="AH111" s="157">
        <v>16</v>
      </c>
      <c r="AI111" s="157"/>
      <c r="AJ111" s="157">
        <v>17</v>
      </c>
      <c r="AK111" s="157">
        <v>18</v>
      </c>
      <c r="AL111" s="157">
        <v>19</v>
      </c>
      <c r="AM111" s="157">
        <v>20</v>
      </c>
      <c r="AN111" s="157"/>
      <c r="AO111" s="157">
        <v>21</v>
      </c>
      <c r="AP111" s="157">
        <v>22</v>
      </c>
      <c r="AQ111" s="157">
        <v>23</v>
      </c>
      <c r="AR111" s="157">
        <v>24</v>
      </c>
      <c r="AS111" s="160"/>
    </row>
    <row r="112" spans="1:45" ht="12" customHeight="1" thickBot="1">
      <c r="A112" s="145"/>
      <c r="B112" s="161" t="s">
        <v>118</v>
      </c>
      <c r="C112" s="162"/>
      <c r="D112" s="163" t="s">
        <v>276</v>
      </c>
      <c r="E112" s="162"/>
      <c r="F112" s="162">
        <v>24</v>
      </c>
      <c r="G112" s="162">
        <v>24</v>
      </c>
      <c r="H112" s="162" t="s">
        <v>12</v>
      </c>
      <c r="I112" s="161" t="s">
        <v>118</v>
      </c>
      <c r="J112" s="162"/>
      <c r="K112" s="162"/>
      <c r="L112" s="162">
        <f>COUNTIF(P112:AR112,"x")</f>
        <v>0</v>
      </c>
      <c r="M112" s="162">
        <f>F112-L112</f>
        <v>24</v>
      </c>
      <c r="N112" s="164"/>
      <c r="O112" s="165"/>
      <c r="P112" s="162"/>
      <c r="Q112" s="162"/>
      <c r="R112" s="162"/>
      <c r="S112" s="162"/>
      <c r="T112" s="165"/>
      <c r="U112" s="162"/>
      <c r="V112" s="162"/>
      <c r="W112" s="162"/>
      <c r="X112" s="162"/>
      <c r="Y112" s="165"/>
      <c r="Z112" s="162"/>
      <c r="AA112" s="162"/>
      <c r="AB112" s="162"/>
      <c r="AC112" s="162"/>
      <c r="AD112" s="165"/>
      <c r="AE112" s="162"/>
      <c r="AF112" s="162"/>
      <c r="AG112" s="162"/>
      <c r="AH112" s="162"/>
      <c r="AI112" s="165"/>
      <c r="AJ112" s="162"/>
      <c r="AK112" s="162"/>
      <c r="AL112" s="162"/>
      <c r="AM112" s="162"/>
      <c r="AN112" s="165"/>
      <c r="AO112" s="162"/>
      <c r="AP112" s="162"/>
      <c r="AQ112" s="162"/>
      <c r="AR112" s="162"/>
      <c r="AS112" s="166"/>
    </row>
    <row r="113" spans="1:45" ht="12" customHeight="1">
      <c r="A113" s="145"/>
      <c r="B113" s="156"/>
      <c r="C113" s="157"/>
      <c r="D113" s="157"/>
      <c r="E113" s="158"/>
      <c r="F113" s="157"/>
      <c r="G113" s="157"/>
      <c r="H113" s="157"/>
      <c r="I113" s="157"/>
      <c r="J113" s="157"/>
      <c r="K113" s="157"/>
      <c r="L113" s="157"/>
      <c r="M113" s="157"/>
      <c r="N113" s="159"/>
      <c r="O113" s="157"/>
      <c r="P113" s="157">
        <v>1</v>
      </c>
      <c r="Q113" s="157">
        <v>2</v>
      </c>
      <c r="R113" s="157">
        <v>3</v>
      </c>
      <c r="S113" s="157">
        <v>4</v>
      </c>
      <c r="T113" s="157"/>
      <c r="U113" s="157">
        <v>5</v>
      </c>
      <c r="V113" s="157">
        <v>6</v>
      </c>
      <c r="W113" s="157">
        <v>7</v>
      </c>
      <c r="X113" s="157">
        <v>8</v>
      </c>
      <c r="Y113" s="157"/>
      <c r="Z113" s="157">
        <v>9</v>
      </c>
      <c r="AA113" s="157">
        <v>10</v>
      </c>
      <c r="AB113" s="157">
        <v>11</v>
      </c>
      <c r="AC113" s="157">
        <v>12</v>
      </c>
      <c r="AD113" s="157"/>
      <c r="AE113" s="157">
        <v>13</v>
      </c>
      <c r="AF113" s="157">
        <v>14</v>
      </c>
      <c r="AG113" s="157">
        <v>15</v>
      </c>
      <c r="AH113" s="157">
        <v>16</v>
      </c>
      <c r="AI113" s="157"/>
      <c r="AJ113" s="157">
        <v>17</v>
      </c>
      <c r="AK113" s="157">
        <v>18</v>
      </c>
      <c r="AL113" s="157">
        <v>19</v>
      </c>
      <c r="AM113" s="157">
        <v>20</v>
      </c>
      <c r="AN113" s="157"/>
      <c r="AO113" s="157">
        <v>21</v>
      </c>
      <c r="AP113" s="157">
        <v>22</v>
      </c>
      <c r="AQ113" s="157">
        <v>23</v>
      </c>
      <c r="AR113" s="157">
        <v>24</v>
      </c>
      <c r="AS113" s="160"/>
    </row>
    <row r="114" spans="1:45" ht="12" customHeight="1" thickBot="1">
      <c r="A114" s="145"/>
      <c r="B114" s="161" t="s">
        <v>118</v>
      </c>
      <c r="C114" s="162"/>
      <c r="D114" s="163" t="s">
        <v>276</v>
      </c>
      <c r="E114" s="162"/>
      <c r="F114" s="162">
        <v>24</v>
      </c>
      <c r="G114" s="162">
        <v>24</v>
      </c>
      <c r="H114" s="162" t="s">
        <v>12</v>
      </c>
      <c r="I114" s="161" t="s">
        <v>118</v>
      </c>
      <c r="J114" s="162"/>
      <c r="K114" s="162"/>
      <c r="L114" s="162">
        <f>COUNTIF(P114:AR114,"x")</f>
        <v>0</v>
      </c>
      <c r="M114" s="162">
        <f>F114-L114</f>
        <v>24</v>
      </c>
      <c r="N114" s="164"/>
      <c r="O114" s="165"/>
      <c r="P114" s="162"/>
      <c r="Q114" s="162"/>
      <c r="R114" s="162"/>
      <c r="S114" s="162"/>
      <c r="T114" s="165"/>
      <c r="U114" s="162"/>
      <c r="V114" s="162"/>
      <c r="W114" s="162"/>
      <c r="X114" s="162"/>
      <c r="Y114" s="165"/>
      <c r="Z114" s="162"/>
      <c r="AA114" s="162"/>
      <c r="AB114" s="162"/>
      <c r="AC114" s="162"/>
      <c r="AD114" s="165"/>
      <c r="AE114" s="162"/>
      <c r="AF114" s="162"/>
      <c r="AG114" s="162"/>
      <c r="AH114" s="162"/>
      <c r="AI114" s="165"/>
      <c r="AJ114" s="162"/>
      <c r="AK114" s="162"/>
      <c r="AL114" s="162"/>
      <c r="AM114" s="162"/>
      <c r="AN114" s="165"/>
      <c r="AO114" s="162"/>
      <c r="AP114" s="162"/>
      <c r="AQ114" s="162"/>
      <c r="AR114" s="162"/>
      <c r="AS114" s="166"/>
    </row>
    <row r="115" spans="1:45" ht="12" customHeight="1">
      <c r="A115" s="145"/>
      <c r="B115" s="156"/>
      <c r="C115" s="157"/>
      <c r="D115" s="157"/>
      <c r="E115" s="158"/>
      <c r="F115" s="157"/>
      <c r="G115" s="157"/>
      <c r="H115" s="157"/>
      <c r="I115" s="157"/>
      <c r="J115" s="157"/>
      <c r="K115" s="157"/>
      <c r="L115" s="157"/>
      <c r="M115" s="157"/>
      <c r="N115" s="159"/>
      <c r="O115" s="157"/>
      <c r="P115" s="157">
        <v>1</v>
      </c>
      <c r="Q115" s="157">
        <v>2</v>
      </c>
      <c r="R115" s="157">
        <v>3</v>
      </c>
      <c r="S115" s="157">
        <v>4</v>
      </c>
      <c r="T115" s="157"/>
      <c r="U115" s="157">
        <v>5</v>
      </c>
      <c r="V115" s="157">
        <v>6</v>
      </c>
      <c r="W115" s="157">
        <v>7</v>
      </c>
      <c r="X115" s="157">
        <v>8</v>
      </c>
      <c r="Y115" s="157"/>
      <c r="Z115" s="157">
        <v>9</v>
      </c>
      <c r="AA115" s="157">
        <v>10</v>
      </c>
      <c r="AB115" s="157">
        <v>11</v>
      </c>
      <c r="AC115" s="157">
        <v>12</v>
      </c>
      <c r="AD115" s="157"/>
      <c r="AE115" s="157">
        <v>13</v>
      </c>
      <c r="AF115" s="157">
        <v>14</v>
      </c>
      <c r="AG115" s="157">
        <v>15</v>
      </c>
      <c r="AH115" s="157">
        <v>16</v>
      </c>
      <c r="AI115" s="157"/>
      <c r="AJ115" s="157">
        <v>17</v>
      </c>
      <c r="AK115" s="157">
        <v>18</v>
      </c>
      <c r="AL115" s="157">
        <v>19</v>
      </c>
      <c r="AM115" s="157">
        <v>20</v>
      </c>
      <c r="AN115" s="157"/>
      <c r="AO115" s="157">
        <v>21</v>
      </c>
      <c r="AP115" s="157">
        <v>22</v>
      </c>
      <c r="AQ115" s="157">
        <v>23</v>
      </c>
      <c r="AR115" s="157">
        <v>24</v>
      </c>
      <c r="AS115" s="160"/>
    </row>
    <row r="116" spans="1:45" ht="12" customHeight="1" thickBot="1">
      <c r="A116" s="145"/>
      <c r="B116" s="161" t="s">
        <v>118</v>
      </c>
      <c r="C116" s="162"/>
      <c r="D116" s="163" t="s">
        <v>276</v>
      </c>
      <c r="E116" s="162"/>
      <c r="F116" s="162">
        <v>24</v>
      </c>
      <c r="G116" s="162">
        <v>24</v>
      </c>
      <c r="H116" s="162" t="s">
        <v>12</v>
      </c>
      <c r="I116" s="161" t="s">
        <v>118</v>
      </c>
      <c r="J116" s="162"/>
      <c r="K116" s="162"/>
      <c r="L116" s="162">
        <f>COUNTIF(P116:AR116,"x")</f>
        <v>0</v>
      </c>
      <c r="M116" s="162">
        <f>F116-L116</f>
        <v>24</v>
      </c>
      <c r="N116" s="164"/>
      <c r="O116" s="165"/>
      <c r="P116" s="162"/>
      <c r="Q116" s="162"/>
      <c r="R116" s="162"/>
      <c r="S116" s="162"/>
      <c r="T116" s="165"/>
      <c r="U116" s="162"/>
      <c r="V116" s="162"/>
      <c r="W116" s="162"/>
      <c r="X116" s="162"/>
      <c r="Y116" s="165"/>
      <c r="Z116" s="162"/>
      <c r="AA116" s="162"/>
      <c r="AB116" s="162"/>
      <c r="AC116" s="162"/>
      <c r="AD116" s="165"/>
      <c r="AE116" s="162"/>
      <c r="AF116" s="162"/>
      <c r="AG116" s="162"/>
      <c r="AH116" s="162"/>
      <c r="AI116" s="165"/>
      <c r="AJ116" s="162"/>
      <c r="AK116" s="162"/>
      <c r="AL116" s="162"/>
      <c r="AM116" s="162"/>
      <c r="AN116" s="165"/>
      <c r="AO116" s="162"/>
      <c r="AP116" s="162"/>
      <c r="AQ116" s="162"/>
      <c r="AR116" s="162"/>
      <c r="AS116" s="166"/>
    </row>
    <row r="117" spans="1:45" ht="12" customHeight="1">
      <c r="A117" s="145"/>
      <c r="B117" s="156"/>
      <c r="C117" s="157"/>
      <c r="D117" s="157"/>
      <c r="E117" s="158"/>
      <c r="F117" s="157"/>
      <c r="G117" s="157"/>
      <c r="H117" s="157"/>
      <c r="I117" s="157"/>
      <c r="J117" s="157"/>
      <c r="K117" s="157"/>
      <c r="L117" s="157"/>
      <c r="M117" s="157"/>
      <c r="N117" s="159"/>
      <c r="O117" s="157"/>
      <c r="P117" s="157">
        <v>1</v>
      </c>
      <c r="Q117" s="157">
        <v>2</v>
      </c>
      <c r="R117" s="157">
        <v>3</v>
      </c>
      <c r="S117" s="157">
        <v>4</v>
      </c>
      <c r="T117" s="157"/>
      <c r="U117" s="157">
        <v>5</v>
      </c>
      <c r="V117" s="157">
        <v>6</v>
      </c>
      <c r="W117" s="157">
        <v>7</v>
      </c>
      <c r="X117" s="157">
        <v>8</v>
      </c>
      <c r="Y117" s="157"/>
      <c r="Z117" s="157">
        <v>9</v>
      </c>
      <c r="AA117" s="157">
        <v>10</v>
      </c>
      <c r="AB117" s="157">
        <v>11</v>
      </c>
      <c r="AC117" s="157">
        <v>12</v>
      </c>
      <c r="AD117" s="157"/>
      <c r="AE117" s="157">
        <v>13</v>
      </c>
      <c r="AF117" s="157">
        <v>14</v>
      </c>
      <c r="AG117" s="157">
        <v>15</v>
      </c>
      <c r="AH117" s="157">
        <v>16</v>
      </c>
      <c r="AI117" s="157"/>
      <c r="AJ117" s="157">
        <v>17</v>
      </c>
      <c r="AK117" s="157">
        <v>18</v>
      </c>
      <c r="AL117" s="157">
        <v>19</v>
      </c>
      <c r="AM117" s="157">
        <v>20</v>
      </c>
      <c r="AN117" s="157"/>
      <c r="AO117" s="157">
        <v>21</v>
      </c>
      <c r="AP117" s="157">
        <v>22</v>
      </c>
      <c r="AQ117" s="157">
        <v>23</v>
      </c>
      <c r="AR117" s="157">
        <v>24</v>
      </c>
      <c r="AS117" s="160"/>
    </row>
    <row r="118" spans="1:45" ht="12" customHeight="1" thickBot="1">
      <c r="A118" s="145"/>
      <c r="B118" s="161" t="s">
        <v>118</v>
      </c>
      <c r="C118" s="162"/>
      <c r="D118" s="163" t="s">
        <v>276</v>
      </c>
      <c r="E118" s="162"/>
      <c r="F118" s="162">
        <v>24</v>
      </c>
      <c r="G118" s="162">
        <v>24</v>
      </c>
      <c r="H118" s="162" t="s">
        <v>12</v>
      </c>
      <c r="I118" s="161" t="s">
        <v>118</v>
      </c>
      <c r="J118" s="162"/>
      <c r="K118" s="162"/>
      <c r="L118" s="162">
        <f>COUNTIF(P118:AR118,"x")</f>
        <v>0</v>
      </c>
      <c r="M118" s="162">
        <f>F118-L118</f>
        <v>24</v>
      </c>
      <c r="N118" s="164"/>
      <c r="O118" s="165"/>
      <c r="P118" s="162"/>
      <c r="Q118" s="162"/>
      <c r="R118" s="162"/>
      <c r="S118" s="162"/>
      <c r="T118" s="165"/>
      <c r="U118" s="162"/>
      <c r="V118" s="162"/>
      <c r="W118" s="162"/>
      <c r="X118" s="162"/>
      <c r="Y118" s="165"/>
      <c r="Z118" s="162"/>
      <c r="AA118" s="162"/>
      <c r="AB118" s="162"/>
      <c r="AC118" s="162"/>
      <c r="AD118" s="165"/>
      <c r="AE118" s="162"/>
      <c r="AF118" s="162"/>
      <c r="AG118" s="162"/>
      <c r="AH118" s="162"/>
      <c r="AI118" s="165"/>
      <c r="AJ118" s="162"/>
      <c r="AK118" s="162"/>
      <c r="AL118" s="162"/>
      <c r="AM118" s="162"/>
      <c r="AN118" s="165"/>
      <c r="AO118" s="162"/>
      <c r="AP118" s="162"/>
      <c r="AQ118" s="162"/>
      <c r="AR118" s="162"/>
      <c r="AS118" s="166"/>
    </row>
    <row r="119" spans="1:45" ht="12" customHeight="1">
      <c r="A119" s="145"/>
      <c r="B119" s="156"/>
      <c r="C119" s="157"/>
      <c r="D119" s="157"/>
      <c r="E119" s="158"/>
      <c r="F119" s="157"/>
      <c r="G119" s="157"/>
      <c r="H119" s="157"/>
      <c r="I119" s="157"/>
      <c r="J119" s="157"/>
      <c r="K119" s="157"/>
      <c r="L119" s="157"/>
      <c r="M119" s="157"/>
      <c r="N119" s="159"/>
      <c r="O119" s="157"/>
      <c r="P119" s="157">
        <v>1</v>
      </c>
      <c r="Q119" s="157">
        <v>2</v>
      </c>
      <c r="R119" s="157">
        <v>3</v>
      </c>
      <c r="S119" s="157">
        <v>4</v>
      </c>
      <c r="T119" s="157"/>
      <c r="U119" s="157">
        <v>5</v>
      </c>
      <c r="V119" s="157">
        <v>6</v>
      </c>
      <c r="W119" s="157">
        <v>7</v>
      </c>
      <c r="X119" s="157">
        <v>8</v>
      </c>
      <c r="Y119" s="157"/>
      <c r="Z119" s="157">
        <v>9</v>
      </c>
      <c r="AA119" s="157">
        <v>10</v>
      </c>
      <c r="AB119" s="157">
        <v>11</v>
      </c>
      <c r="AC119" s="157">
        <v>12</v>
      </c>
      <c r="AD119" s="157"/>
      <c r="AE119" s="157">
        <v>13</v>
      </c>
      <c r="AF119" s="157">
        <v>14</v>
      </c>
      <c r="AG119" s="157">
        <v>15</v>
      </c>
      <c r="AH119" s="157">
        <v>16</v>
      </c>
      <c r="AI119" s="157"/>
      <c r="AJ119" s="157">
        <v>17</v>
      </c>
      <c r="AK119" s="157">
        <v>18</v>
      </c>
      <c r="AL119" s="157">
        <v>19</v>
      </c>
      <c r="AM119" s="157">
        <v>20</v>
      </c>
      <c r="AN119" s="157"/>
      <c r="AO119" s="157">
        <v>21</v>
      </c>
      <c r="AP119" s="157">
        <v>22</v>
      </c>
      <c r="AQ119" s="157">
        <v>23</v>
      </c>
      <c r="AR119" s="157">
        <v>24</v>
      </c>
      <c r="AS119" s="160"/>
    </row>
    <row r="120" spans="1:45" ht="12" customHeight="1" thickBot="1">
      <c r="A120" s="145"/>
      <c r="B120" s="161" t="s">
        <v>118</v>
      </c>
      <c r="C120" s="162"/>
      <c r="D120" s="163" t="s">
        <v>276</v>
      </c>
      <c r="E120" s="162"/>
      <c r="F120" s="162">
        <v>24</v>
      </c>
      <c r="G120" s="162">
        <v>24</v>
      </c>
      <c r="H120" s="162" t="s">
        <v>12</v>
      </c>
      <c r="I120" s="161" t="s">
        <v>118</v>
      </c>
      <c r="J120" s="162"/>
      <c r="K120" s="162"/>
      <c r="L120" s="162">
        <f>COUNTIF(P120:AR120,"x")</f>
        <v>0</v>
      </c>
      <c r="M120" s="162">
        <f>F120-L120</f>
        <v>24</v>
      </c>
      <c r="N120" s="164"/>
      <c r="O120" s="165"/>
      <c r="P120" s="162"/>
      <c r="Q120" s="162"/>
      <c r="R120" s="162"/>
      <c r="S120" s="162"/>
      <c r="T120" s="165"/>
      <c r="U120" s="162"/>
      <c r="V120" s="162"/>
      <c r="W120" s="162"/>
      <c r="X120" s="162"/>
      <c r="Y120" s="165"/>
      <c r="Z120" s="162"/>
      <c r="AA120" s="162"/>
      <c r="AB120" s="162"/>
      <c r="AC120" s="162"/>
      <c r="AD120" s="165"/>
      <c r="AE120" s="162"/>
      <c r="AF120" s="162"/>
      <c r="AG120" s="162"/>
      <c r="AH120" s="162"/>
      <c r="AI120" s="165"/>
      <c r="AJ120" s="162"/>
      <c r="AK120" s="162"/>
      <c r="AL120" s="162"/>
      <c r="AM120" s="162"/>
      <c r="AN120" s="165"/>
      <c r="AO120" s="162"/>
      <c r="AP120" s="162"/>
      <c r="AQ120" s="162"/>
      <c r="AR120" s="162"/>
      <c r="AS120" s="166"/>
    </row>
    <row r="121" spans="1:45" ht="12.75" customHeight="1">
      <c r="A121" s="145"/>
      <c r="B121" s="168"/>
      <c r="C121" s="169"/>
      <c r="D121" s="169"/>
      <c r="E121" s="170"/>
      <c r="F121" s="169"/>
      <c r="G121" s="169"/>
      <c r="H121" s="169"/>
      <c r="I121" s="169"/>
      <c r="J121" s="169"/>
      <c r="K121" s="169"/>
      <c r="L121" s="169"/>
      <c r="M121" s="169"/>
      <c r="N121" s="171"/>
      <c r="O121" s="169"/>
      <c r="P121" s="157">
        <v>1</v>
      </c>
      <c r="Q121" s="157">
        <v>2</v>
      </c>
      <c r="R121" s="157">
        <v>3</v>
      </c>
      <c r="S121" s="157">
        <v>4</v>
      </c>
      <c r="T121" s="157"/>
      <c r="U121" s="157">
        <v>5</v>
      </c>
      <c r="V121" s="157">
        <v>6</v>
      </c>
      <c r="W121" s="157">
        <v>7</v>
      </c>
      <c r="X121" s="157">
        <v>8</v>
      </c>
      <c r="Y121" s="157"/>
      <c r="Z121" s="157">
        <v>9</v>
      </c>
      <c r="AA121" s="157">
        <v>10</v>
      </c>
      <c r="AB121" s="157">
        <v>11</v>
      </c>
      <c r="AC121" s="157">
        <v>12</v>
      </c>
      <c r="AD121" s="157"/>
      <c r="AE121" s="157">
        <v>13</v>
      </c>
      <c r="AF121" s="157">
        <v>14</v>
      </c>
      <c r="AG121" s="157">
        <v>15</v>
      </c>
      <c r="AH121" s="157">
        <v>16</v>
      </c>
      <c r="AI121" s="157"/>
      <c r="AJ121" s="157">
        <v>17</v>
      </c>
      <c r="AK121" s="157">
        <v>18</v>
      </c>
      <c r="AL121" s="157">
        <v>19</v>
      </c>
      <c r="AM121" s="157">
        <v>20</v>
      </c>
      <c r="AN121" s="157"/>
      <c r="AO121" s="157">
        <v>21</v>
      </c>
      <c r="AP121" s="157">
        <v>22</v>
      </c>
      <c r="AQ121" s="157">
        <v>23</v>
      </c>
      <c r="AR121" s="157">
        <v>24</v>
      </c>
      <c r="AS121" s="160"/>
    </row>
    <row r="122" spans="1:45" ht="12" customHeight="1" thickBot="1">
      <c r="A122" s="145"/>
      <c r="B122" s="161" t="s">
        <v>118</v>
      </c>
      <c r="C122" s="162"/>
      <c r="D122" s="163" t="s">
        <v>276</v>
      </c>
      <c r="E122" s="162"/>
      <c r="F122" s="162">
        <v>24</v>
      </c>
      <c r="G122" s="162">
        <v>24</v>
      </c>
      <c r="H122" s="162" t="s">
        <v>12</v>
      </c>
      <c r="I122" s="161" t="s">
        <v>118</v>
      </c>
      <c r="J122" s="162"/>
      <c r="K122" s="162"/>
      <c r="L122" s="162">
        <f>COUNTIF(P122:AR122,"x")</f>
        <v>0</v>
      </c>
      <c r="M122" s="162">
        <f>F122-L122</f>
        <v>24</v>
      </c>
      <c r="N122" s="164"/>
      <c r="O122" s="165"/>
      <c r="P122" s="162"/>
      <c r="Q122" s="162"/>
      <c r="R122" s="162"/>
      <c r="S122" s="162"/>
      <c r="T122" s="165"/>
      <c r="U122" s="162"/>
      <c r="V122" s="162"/>
      <c r="W122" s="162"/>
      <c r="X122" s="162"/>
      <c r="Y122" s="165"/>
      <c r="Z122" s="162"/>
      <c r="AA122" s="162"/>
      <c r="AB122" s="162"/>
      <c r="AC122" s="162"/>
      <c r="AD122" s="165"/>
      <c r="AE122" s="162"/>
      <c r="AF122" s="162"/>
      <c r="AG122" s="162"/>
      <c r="AH122" s="162"/>
      <c r="AI122" s="165"/>
      <c r="AJ122" s="162"/>
      <c r="AK122" s="162"/>
      <c r="AL122" s="162"/>
      <c r="AM122" s="162"/>
      <c r="AN122" s="165"/>
      <c r="AO122" s="162"/>
      <c r="AP122" s="162"/>
      <c r="AQ122" s="162"/>
      <c r="AR122" s="162"/>
      <c r="AS122" s="166"/>
    </row>
    <row r="123" spans="1:45" ht="12" customHeight="1">
      <c r="A123" s="145"/>
      <c r="B123" s="156"/>
      <c r="C123" s="157"/>
      <c r="D123" s="157"/>
      <c r="E123" s="158"/>
      <c r="F123" s="157"/>
      <c r="G123" s="157"/>
      <c r="H123" s="157"/>
      <c r="I123" s="157"/>
      <c r="J123" s="157"/>
      <c r="K123" s="157"/>
      <c r="L123" s="157"/>
      <c r="M123" s="157"/>
      <c r="N123" s="159"/>
      <c r="O123" s="157"/>
      <c r="P123" s="157">
        <v>1</v>
      </c>
      <c r="Q123" s="157">
        <v>2</v>
      </c>
      <c r="R123" s="157">
        <v>3</v>
      </c>
      <c r="S123" s="157">
        <v>4</v>
      </c>
      <c r="T123" s="157"/>
      <c r="U123" s="157">
        <v>5</v>
      </c>
      <c r="V123" s="157">
        <v>6</v>
      </c>
      <c r="W123" s="157">
        <v>7</v>
      </c>
      <c r="X123" s="157">
        <v>8</v>
      </c>
      <c r="Y123" s="157"/>
      <c r="Z123" s="157">
        <v>9</v>
      </c>
      <c r="AA123" s="157">
        <v>10</v>
      </c>
      <c r="AB123" s="157">
        <v>11</v>
      </c>
      <c r="AC123" s="157">
        <v>12</v>
      </c>
      <c r="AD123" s="157"/>
      <c r="AE123" s="157">
        <v>13</v>
      </c>
      <c r="AF123" s="157">
        <v>14</v>
      </c>
      <c r="AG123" s="157">
        <v>15</v>
      </c>
      <c r="AH123" s="157">
        <v>16</v>
      </c>
      <c r="AI123" s="157"/>
      <c r="AJ123" s="157">
        <v>17</v>
      </c>
      <c r="AK123" s="157">
        <v>18</v>
      </c>
      <c r="AL123" s="157">
        <v>19</v>
      </c>
      <c r="AM123" s="157">
        <v>20</v>
      </c>
      <c r="AN123" s="157"/>
      <c r="AO123" s="157">
        <v>21</v>
      </c>
      <c r="AP123" s="157">
        <v>22</v>
      </c>
      <c r="AQ123" s="157">
        <v>23</v>
      </c>
      <c r="AR123" s="157">
        <v>24</v>
      </c>
      <c r="AS123" s="160"/>
    </row>
    <row r="124" spans="1:45" ht="12" customHeight="1" thickBot="1">
      <c r="A124" s="145"/>
      <c r="B124" s="161" t="s">
        <v>118</v>
      </c>
      <c r="C124" s="162"/>
      <c r="D124" s="163" t="s">
        <v>276</v>
      </c>
      <c r="E124" s="162"/>
      <c r="F124" s="162">
        <v>24</v>
      </c>
      <c r="G124" s="162">
        <v>24</v>
      </c>
      <c r="H124" s="162" t="s">
        <v>12</v>
      </c>
      <c r="I124" s="161" t="s">
        <v>118</v>
      </c>
      <c r="J124" s="162"/>
      <c r="K124" s="162"/>
      <c r="L124" s="162">
        <f>COUNTIF(P124:AR124,"x")</f>
        <v>0</v>
      </c>
      <c r="M124" s="162">
        <f>F124-L124</f>
        <v>24</v>
      </c>
      <c r="N124" s="164"/>
      <c r="O124" s="165"/>
      <c r="P124" s="162"/>
      <c r="Q124" s="162"/>
      <c r="R124" s="162"/>
      <c r="S124" s="162"/>
      <c r="T124" s="165"/>
      <c r="U124" s="162"/>
      <c r="V124" s="162"/>
      <c r="W124" s="162"/>
      <c r="X124" s="162"/>
      <c r="Y124" s="165"/>
      <c r="Z124" s="162"/>
      <c r="AA124" s="162"/>
      <c r="AB124" s="162"/>
      <c r="AC124" s="162"/>
      <c r="AD124" s="165"/>
      <c r="AE124" s="162"/>
      <c r="AF124" s="162"/>
      <c r="AG124" s="162"/>
      <c r="AH124" s="162"/>
      <c r="AI124" s="165"/>
      <c r="AJ124" s="162"/>
      <c r="AK124" s="162"/>
      <c r="AL124" s="162"/>
      <c r="AM124" s="162"/>
      <c r="AN124" s="165"/>
      <c r="AO124" s="162"/>
      <c r="AP124" s="162"/>
      <c r="AQ124" s="162"/>
      <c r="AR124" s="162"/>
      <c r="AS124" s="166"/>
    </row>
    <row r="125" spans="1:45" ht="12" customHeight="1">
      <c r="A125" s="145"/>
      <c r="B125" s="156"/>
      <c r="C125" s="157"/>
      <c r="D125" s="157"/>
      <c r="E125" s="158"/>
      <c r="F125" s="157"/>
      <c r="G125" s="157"/>
      <c r="H125" s="157"/>
      <c r="I125" s="157"/>
      <c r="J125" s="157"/>
      <c r="K125" s="157"/>
      <c r="L125" s="157"/>
      <c r="M125" s="157"/>
      <c r="N125" s="159"/>
      <c r="O125" s="157"/>
      <c r="P125" s="157">
        <v>1</v>
      </c>
      <c r="Q125" s="157">
        <v>2</v>
      </c>
      <c r="R125" s="157">
        <v>3</v>
      </c>
      <c r="S125" s="157">
        <v>4</v>
      </c>
      <c r="T125" s="157"/>
      <c r="U125" s="157">
        <v>5</v>
      </c>
      <c r="V125" s="157">
        <v>6</v>
      </c>
      <c r="W125" s="157">
        <v>7</v>
      </c>
      <c r="X125" s="157">
        <v>8</v>
      </c>
      <c r="Y125" s="157"/>
      <c r="Z125" s="157">
        <v>9</v>
      </c>
      <c r="AA125" s="157">
        <v>10</v>
      </c>
      <c r="AB125" s="157">
        <v>11</v>
      </c>
      <c r="AC125" s="157">
        <v>12</v>
      </c>
      <c r="AD125" s="157"/>
      <c r="AE125" s="157">
        <v>13</v>
      </c>
      <c r="AF125" s="157">
        <v>14</v>
      </c>
      <c r="AG125" s="157">
        <v>15</v>
      </c>
      <c r="AH125" s="157">
        <v>16</v>
      </c>
      <c r="AI125" s="157"/>
      <c r="AJ125" s="157">
        <v>17</v>
      </c>
      <c r="AK125" s="157">
        <v>18</v>
      </c>
      <c r="AL125" s="157">
        <v>19</v>
      </c>
      <c r="AM125" s="157">
        <v>20</v>
      </c>
      <c r="AN125" s="157"/>
      <c r="AO125" s="157">
        <v>21</v>
      </c>
      <c r="AP125" s="157">
        <v>22</v>
      </c>
      <c r="AQ125" s="157">
        <v>23</v>
      </c>
      <c r="AR125" s="157">
        <v>24</v>
      </c>
      <c r="AS125" s="160"/>
    </row>
    <row r="126" spans="1:45" ht="12" customHeight="1" thickBot="1">
      <c r="A126" s="145"/>
      <c r="B126" s="161" t="s">
        <v>118</v>
      </c>
      <c r="C126" s="162"/>
      <c r="D126" s="163" t="s">
        <v>276</v>
      </c>
      <c r="E126" s="162"/>
      <c r="F126" s="162">
        <v>24</v>
      </c>
      <c r="G126" s="162">
        <v>24</v>
      </c>
      <c r="H126" s="162" t="s">
        <v>12</v>
      </c>
      <c r="I126" s="161" t="s">
        <v>118</v>
      </c>
      <c r="J126" s="162"/>
      <c r="K126" s="162"/>
      <c r="L126" s="162">
        <f>COUNTIF(P126:AR126,"x")</f>
        <v>0</v>
      </c>
      <c r="M126" s="162">
        <f>F126-L126</f>
        <v>24</v>
      </c>
      <c r="N126" s="164"/>
      <c r="O126" s="165"/>
      <c r="P126" s="162"/>
      <c r="Q126" s="162"/>
      <c r="R126" s="162"/>
      <c r="S126" s="162"/>
      <c r="T126" s="165"/>
      <c r="U126" s="162"/>
      <c r="V126" s="162"/>
      <c r="W126" s="162"/>
      <c r="X126" s="162"/>
      <c r="Y126" s="165"/>
      <c r="Z126" s="162"/>
      <c r="AA126" s="162"/>
      <c r="AB126" s="162"/>
      <c r="AC126" s="162"/>
      <c r="AD126" s="165"/>
      <c r="AE126" s="162"/>
      <c r="AF126" s="162"/>
      <c r="AG126" s="162"/>
      <c r="AH126" s="162"/>
      <c r="AI126" s="165"/>
      <c r="AJ126" s="162"/>
      <c r="AK126" s="162"/>
      <c r="AL126" s="162"/>
      <c r="AM126" s="162"/>
      <c r="AN126" s="165"/>
      <c r="AO126" s="162"/>
      <c r="AP126" s="162"/>
      <c r="AQ126" s="162"/>
      <c r="AR126" s="162"/>
      <c r="AS126" s="166"/>
    </row>
    <row r="127" spans="1:45" ht="12" customHeight="1">
      <c r="A127" s="145"/>
      <c r="B127" s="156"/>
      <c r="C127" s="157"/>
      <c r="D127" s="157"/>
      <c r="E127" s="158"/>
      <c r="F127" s="157"/>
      <c r="G127" s="157"/>
      <c r="H127" s="157"/>
      <c r="I127" s="157"/>
      <c r="J127" s="157"/>
      <c r="K127" s="157"/>
      <c r="L127" s="157"/>
      <c r="M127" s="157"/>
      <c r="N127" s="159"/>
      <c r="O127" s="157"/>
      <c r="P127" s="157">
        <v>1</v>
      </c>
      <c r="Q127" s="157">
        <v>2</v>
      </c>
      <c r="R127" s="157">
        <v>3</v>
      </c>
      <c r="S127" s="157">
        <v>4</v>
      </c>
      <c r="T127" s="157"/>
      <c r="U127" s="157">
        <v>5</v>
      </c>
      <c r="V127" s="157">
        <v>6</v>
      </c>
      <c r="W127" s="157">
        <v>7</v>
      </c>
      <c r="X127" s="157">
        <v>8</v>
      </c>
      <c r="Y127" s="157"/>
      <c r="Z127" s="157">
        <v>9</v>
      </c>
      <c r="AA127" s="157">
        <v>10</v>
      </c>
      <c r="AB127" s="157">
        <v>11</v>
      </c>
      <c r="AC127" s="157">
        <v>12</v>
      </c>
      <c r="AD127" s="157"/>
      <c r="AE127" s="157">
        <v>13</v>
      </c>
      <c r="AF127" s="157">
        <v>14</v>
      </c>
      <c r="AG127" s="157">
        <v>15</v>
      </c>
      <c r="AH127" s="157">
        <v>16</v>
      </c>
      <c r="AI127" s="157"/>
      <c r="AJ127" s="157">
        <v>17</v>
      </c>
      <c r="AK127" s="157">
        <v>18</v>
      </c>
      <c r="AL127" s="157">
        <v>19</v>
      </c>
      <c r="AM127" s="157">
        <v>20</v>
      </c>
      <c r="AN127" s="157"/>
      <c r="AO127" s="157">
        <v>21</v>
      </c>
      <c r="AP127" s="157">
        <v>22</v>
      </c>
      <c r="AQ127" s="157">
        <v>23</v>
      </c>
      <c r="AR127" s="157">
        <v>24</v>
      </c>
      <c r="AS127" s="160"/>
    </row>
    <row r="128" spans="1:45" ht="12" customHeight="1" thickBot="1">
      <c r="A128" s="145"/>
      <c r="B128" s="161" t="s">
        <v>118</v>
      </c>
      <c r="C128" s="162"/>
      <c r="D128" s="163" t="s">
        <v>276</v>
      </c>
      <c r="E128" s="162"/>
      <c r="F128" s="162">
        <v>24</v>
      </c>
      <c r="G128" s="162">
        <v>24</v>
      </c>
      <c r="H128" s="162" t="s">
        <v>12</v>
      </c>
      <c r="I128" s="161" t="s">
        <v>118</v>
      </c>
      <c r="J128" s="162"/>
      <c r="K128" s="162"/>
      <c r="L128" s="162">
        <f>COUNTIF(P128:AR128,"x")</f>
        <v>0</v>
      </c>
      <c r="M128" s="162">
        <f>F128-L128</f>
        <v>24</v>
      </c>
      <c r="N128" s="164"/>
      <c r="O128" s="165"/>
      <c r="P128" s="162"/>
      <c r="Q128" s="162"/>
      <c r="R128" s="162"/>
      <c r="S128" s="162"/>
      <c r="T128" s="165"/>
      <c r="U128" s="162"/>
      <c r="V128" s="162"/>
      <c r="W128" s="162"/>
      <c r="X128" s="162"/>
      <c r="Y128" s="165"/>
      <c r="Z128" s="162"/>
      <c r="AA128" s="162"/>
      <c r="AB128" s="162"/>
      <c r="AC128" s="162"/>
      <c r="AD128" s="165"/>
      <c r="AE128" s="162"/>
      <c r="AF128" s="162"/>
      <c r="AG128" s="162"/>
      <c r="AH128" s="162"/>
      <c r="AI128" s="165"/>
      <c r="AJ128" s="162"/>
      <c r="AK128" s="162"/>
      <c r="AL128" s="162"/>
      <c r="AM128" s="162"/>
      <c r="AN128" s="165"/>
      <c r="AO128" s="162"/>
      <c r="AP128" s="162"/>
      <c r="AQ128" s="162"/>
      <c r="AR128" s="162"/>
      <c r="AS128" s="166"/>
    </row>
    <row r="129" spans="1:45" ht="12" customHeight="1">
      <c r="A129" s="145"/>
      <c r="B129" s="156"/>
      <c r="C129" s="157"/>
      <c r="D129" s="157"/>
      <c r="E129" s="158"/>
      <c r="F129" s="157"/>
      <c r="G129" s="157"/>
      <c r="H129" s="157"/>
      <c r="I129" s="157"/>
      <c r="J129" s="157"/>
      <c r="K129" s="157"/>
      <c r="L129" s="157"/>
      <c r="M129" s="157"/>
      <c r="N129" s="159"/>
      <c r="O129" s="157"/>
      <c r="P129" s="157">
        <v>1</v>
      </c>
      <c r="Q129" s="157">
        <v>2</v>
      </c>
      <c r="R129" s="157">
        <v>3</v>
      </c>
      <c r="S129" s="157">
        <v>4</v>
      </c>
      <c r="T129" s="157"/>
      <c r="U129" s="157">
        <v>5</v>
      </c>
      <c r="V129" s="157">
        <v>6</v>
      </c>
      <c r="W129" s="157">
        <v>7</v>
      </c>
      <c r="X129" s="157">
        <v>8</v>
      </c>
      <c r="Y129" s="157"/>
      <c r="Z129" s="157">
        <v>9</v>
      </c>
      <c r="AA129" s="157">
        <v>10</v>
      </c>
      <c r="AB129" s="157">
        <v>11</v>
      </c>
      <c r="AC129" s="157">
        <v>12</v>
      </c>
      <c r="AD129" s="157"/>
      <c r="AE129" s="157">
        <v>13</v>
      </c>
      <c r="AF129" s="157">
        <v>14</v>
      </c>
      <c r="AG129" s="157">
        <v>15</v>
      </c>
      <c r="AH129" s="157">
        <v>16</v>
      </c>
      <c r="AI129" s="157"/>
      <c r="AJ129" s="157">
        <v>17</v>
      </c>
      <c r="AK129" s="157">
        <v>18</v>
      </c>
      <c r="AL129" s="157">
        <v>19</v>
      </c>
      <c r="AM129" s="157">
        <v>20</v>
      </c>
      <c r="AN129" s="157"/>
      <c r="AO129" s="157">
        <v>21</v>
      </c>
      <c r="AP129" s="157">
        <v>22</v>
      </c>
      <c r="AQ129" s="157">
        <v>23</v>
      </c>
      <c r="AR129" s="157">
        <v>24</v>
      </c>
      <c r="AS129" s="160"/>
    </row>
    <row r="130" spans="1:45" ht="12" customHeight="1" thickBot="1">
      <c r="A130" s="145"/>
      <c r="B130" s="161" t="s">
        <v>118</v>
      </c>
      <c r="C130" s="162"/>
      <c r="D130" s="163" t="s">
        <v>276</v>
      </c>
      <c r="E130" s="162"/>
      <c r="F130" s="162">
        <v>24</v>
      </c>
      <c r="G130" s="162">
        <v>24</v>
      </c>
      <c r="H130" s="162" t="s">
        <v>12</v>
      </c>
      <c r="I130" s="161" t="s">
        <v>118</v>
      </c>
      <c r="J130" s="162"/>
      <c r="K130" s="162"/>
      <c r="L130" s="162">
        <f>COUNTIF(P130:AR130,"x")</f>
        <v>0</v>
      </c>
      <c r="M130" s="162">
        <f>F130-L130</f>
        <v>24</v>
      </c>
      <c r="N130" s="164"/>
      <c r="O130" s="165"/>
      <c r="P130" s="162"/>
      <c r="Q130" s="162"/>
      <c r="R130" s="162"/>
      <c r="S130" s="162"/>
      <c r="T130" s="165"/>
      <c r="U130" s="162"/>
      <c r="V130" s="162"/>
      <c r="W130" s="162"/>
      <c r="X130" s="162"/>
      <c r="Y130" s="165"/>
      <c r="Z130" s="162"/>
      <c r="AA130" s="162"/>
      <c r="AB130" s="162"/>
      <c r="AC130" s="162"/>
      <c r="AD130" s="165"/>
      <c r="AE130" s="162"/>
      <c r="AF130" s="162"/>
      <c r="AG130" s="162"/>
      <c r="AH130" s="162"/>
      <c r="AI130" s="165"/>
      <c r="AJ130" s="162"/>
      <c r="AK130" s="162"/>
      <c r="AL130" s="162"/>
      <c r="AM130" s="162"/>
      <c r="AN130" s="165"/>
      <c r="AO130" s="162"/>
      <c r="AP130" s="162"/>
      <c r="AQ130" s="162"/>
      <c r="AR130" s="162"/>
      <c r="AS130" s="166"/>
    </row>
    <row r="131" spans="1:45" ht="12" customHeight="1">
      <c r="A131" s="145"/>
      <c r="B131" s="156"/>
      <c r="C131" s="157"/>
      <c r="D131" s="157"/>
      <c r="E131" s="158"/>
      <c r="F131" s="157"/>
      <c r="G131" s="157"/>
      <c r="H131" s="157"/>
      <c r="I131" s="157"/>
      <c r="J131" s="157"/>
      <c r="K131" s="157"/>
      <c r="L131" s="157"/>
      <c r="M131" s="157"/>
      <c r="N131" s="159"/>
      <c r="O131" s="157"/>
      <c r="P131" s="157">
        <v>1</v>
      </c>
      <c r="Q131" s="157">
        <v>2</v>
      </c>
      <c r="R131" s="157">
        <v>3</v>
      </c>
      <c r="S131" s="157">
        <v>4</v>
      </c>
      <c r="T131" s="157"/>
      <c r="U131" s="157">
        <v>5</v>
      </c>
      <c r="V131" s="157">
        <v>6</v>
      </c>
      <c r="W131" s="157">
        <v>7</v>
      </c>
      <c r="X131" s="157">
        <v>8</v>
      </c>
      <c r="Y131" s="157"/>
      <c r="Z131" s="157">
        <v>9</v>
      </c>
      <c r="AA131" s="157">
        <v>10</v>
      </c>
      <c r="AB131" s="157">
        <v>11</v>
      </c>
      <c r="AC131" s="157">
        <v>12</v>
      </c>
      <c r="AD131" s="157"/>
      <c r="AE131" s="157">
        <v>13</v>
      </c>
      <c r="AF131" s="157">
        <v>14</v>
      </c>
      <c r="AG131" s="157">
        <v>15</v>
      </c>
      <c r="AH131" s="157">
        <v>16</v>
      </c>
      <c r="AI131" s="157"/>
      <c r="AJ131" s="157">
        <v>17</v>
      </c>
      <c r="AK131" s="157">
        <v>18</v>
      </c>
      <c r="AL131" s="157">
        <v>19</v>
      </c>
      <c r="AM131" s="157">
        <v>20</v>
      </c>
      <c r="AN131" s="157"/>
      <c r="AO131" s="157">
        <v>21</v>
      </c>
      <c r="AP131" s="157">
        <v>22</v>
      </c>
      <c r="AQ131" s="157">
        <v>23</v>
      </c>
      <c r="AR131" s="157">
        <v>24</v>
      </c>
      <c r="AS131" s="160"/>
    </row>
    <row r="132" spans="1:45" ht="12" customHeight="1" thickBot="1">
      <c r="A132" s="145"/>
      <c r="B132" s="161" t="s">
        <v>118</v>
      </c>
      <c r="C132" s="162"/>
      <c r="D132" s="163" t="s">
        <v>276</v>
      </c>
      <c r="E132" s="162"/>
      <c r="F132" s="162">
        <v>24</v>
      </c>
      <c r="G132" s="162">
        <v>24</v>
      </c>
      <c r="H132" s="162" t="s">
        <v>12</v>
      </c>
      <c r="I132" s="161" t="s">
        <v>118</v>
      </c>
      <c r="J132" s="162"/>
      <c r="K132" s="162"/>
      <c r="L132" s="162">
        <f>COUNTIF(P132:AR132,"x")</f>
        <v>0</v>
      </c>
      <c r="M132" s="162">
        <f>F132-L132</f>
        <v>24</v>
      </c>
      <c r="N132" s="164"/>
      <c r="O132" s="165"/>
      <c r="P132" s="162"/>
      <c r="Q132" s="162"/>
      <c r="R132" s="162"/>
      <c r="S132" s="162"/>
      <c r="T132" s="165"/>
      <c r="U132" s="162"/>
      <c r="V132" s="162"/>
      <c r="W132" s="162"/>
      <c r="X132" s="162"/>
      <c r="Y132" s="165"/>
      <c r="Z132" s="162"/>
      <c r="AA132" s="162"/>
      <c r="AB132" s="162"/>
      <c r="AC132" s="162"/>
      <c r="AD132" s="165"/>
      <c r="AE132" s="162"/>
      <c r="AF132" s="162"/>
      <c r="AG132" s="162"/>
      <c r="AH132" s="162"/>
      <c r="AI132" s="165"/>
      <c r="AJ132" s="162"/>
      <c r="AK132" s="162"/>
      <c r="AL132" s="162"/>
      <c r="AM132" s="162"/>
      <c r="AN132" s="165"/>
      <c r="AO132" s="162"/>
      <c r="AP132" s="162"/>
      <c r="AQ132" s="162"/>
      <c r="AR132" s="162"/>
      <c r="AS132" s="166"/>
    </row>
    <row r="133" spans="1:45" ht="12" customHeight="1">
      <c r="A133" s="145"/>
      <c r="B133" s="156"/>
      <c r="C133" s="157"/>
      <c r="D133" s="157"/>
      <c r="E133" s="158"/>
      <c r="F133" s="157"/>
      <c r="G133" s="157"/>
      <c r="H133" s="157"/>
      <c r="I133" s="157"/>
      <c r="J133" s="157"/>
      <c r="K133" s="157"/>
      <c r="L133" s="157"/>
      <c r="M133" s="157"/>
      <c r="N133" s="159"/>
      <c r="O133" s="157"/>
      <c r="P133" s="157">
        <v>1</v>
      </c>
      <c r="Q133" s="157">
        <v>2</v>
      </c>
      <c r="R133" s="157">
        <v>3</v>
      </c>
      <c r="S133" s="157">
        <v>4</v>
      </c>
      <c r="T133" s="157"/>
      <c r="U133" s="157">
        <v>5</v>
      </c>
      <c r="V133" s="157">
        <v>6</v>
      </c>
      <c r="W133" s="157">
        <v>7</v>
      </c>
      <c r="X133" s="157">
        <v>8</v>
      </c>
      <c r="Y133" s="157"/>
      <c r="Z133" s="157">
        <v>9</v>
      </c>
      <c r="AA133" s="157">
        <v>10</v>
      </c>
      <c r="AB133" s="157">
        <v>11</v>
      </c>
      <c r="AC133" s="157">
        <v>12</v>
      </c>
      <c r="AD133" s="157"/>
      <c r="AE133" s="157">
        <v>13</v>
      </c>
      <c r="AF133" s="157">
        <v>14</v>
      </c>
      <c r="AG133" s="157">
        <v>15</v>
      </c>
      <c r="AH133" s="157">
        <v>16</v>
      </c>
      <c r="AI133" s="157"/>
      <c r="AJ133" s="157">
        <v>17</v>
      </c>
      <c r="AK133" s="157">
        <v>18</v>
      </c>
      <c r="AL133" s="157">
        <v>19</v>
      </c>
      <c r="AM133" s="157">
        <v>20</v>
      </c>
      <c r="AN133" s="157"/>
      <c r="AO133" s="157">
        <v>21</v>
      </c>
      <c r="AP133" s="157">
        <v>22</v>
      </c>
      <c r="AQ133" s="157">
        <v>23</v>
      </c>
      <c r="AR133" s="157">
        <v>24</v>
      </c>
      <c r="AS133" s="160"/>
    </row>
    <row r="134" spans="1:45" ht="12" customHeight="1" thickBot="1">
      <c r="A134" s="145"/>
      <c r="B134" s="161" t="s">
        <v>118</v>
      </c>
      <c r="C134" s="162"/>
      <c r="D134" s="163" t="s">
        <v>276</v>
      </c>
      <c r="E134" s="162"/>
      <c r="F134" s="162">
        <v>24</v>
      </c>
      <c r="G134" s="162">
        <v>24</v>
      </c>
      <c r="H134" s="162" t="s">
        <v>12</v>
      </c>
      <c r="I134" s="161" t="s">
        <v>118</v>
      </c>
      <c r="J134" s="162"/>
      <c r="K134" s="162"/>
      <c r="L134" s="162">
        <f>COUNTIF(P134:AR134,"x")</f>
        <v>0</v>
      </c>
      <c r="M134" s="162">
        <f>F134-L134</f>
        <v>24</v>
      </c>
      <c r="N134" s="164"/>
      <c r="O134" s="165"/>
      <c r="P134" s="162"/>
      <c r="Q134" s="162"/>
      <c r="R134" s="162"/>
      <c r="S134" s="162"/>
      <c r="T134" s="165"/>
      <c r="U134" s="162"/>
      <c r="V134" s="162"/>
      <c r="W134" s="162"/>
      <c r="X134" s="162"/>
      <c r="Y134" s="165"/>
      <c r="Z134" s="162"/>
      <c r="AA134" s="162"/>
      <c r="AB134" s="162"/>
      <c r="AC134" s="162"/>
      <c r="AD134" s="165"/>
      <c r="AE134" s="162"/>
      <c r="AF134" s="162"/>
      <c r="AG134" s="162"/>
      <c r="AH134" s="162"/>
      <c r="AI134" s="165"/>
      <c r="AJ134" s="162"/>
      <c r="AK134" s="162"/>
      <c r="AL134" s="162"/>
      <c r="AM134" s="162"/>
      <c r="AN134" s="165"/>
      <c r="AO134" s="162"/>
      <c r="AP134" s="162"/>
      <c r="AQ134" s="162"/>
      <c r="AR134" s="162"/>
      <c r="AS134" s="166"/>
    </row>
    <row r="135" spans="1:45" ht="12" customHeight="1">
      <c r="A135" s="145"/>
      <c r="B135" s="156"/>
      <c r="C135" s="157"/>
      <c r="D135" s="157"/>
      <c r="E135" s="158"/>
      <c r="F135" s="157"/>
      <c r="G135" s="157"/>
      <c r="H135" s="157"/>
      <c r="I135" s="157"/>
      <c r="J135" s="157"/>
      <c r="K135" s="157"/>
      <c r="L135" s="157"/>
      <c r="M135" s="157"/>
      <c r="N135" s="159"/>
      <c r="O135" s="157"/>
      <c r="P135" s="157">
        <v>1</v>
      </c>
      <c r="Q135" s="157">
        <v>2</v>
      </c>
      <c r="R135" s="157">
        <v>3</v>
      </c>
      <c r="S135" s="157">
        <v>4</v>
      </c>
      <c r="T135" s="157"/>
      <c r="U135" s="157">
        <v>5</v>
      </c>
      <c r="V135" s="157">
        <v>6</v>
      </c>
      <c r="W135" s="157">
        <v>7</v>
      </c>
      <c r="X135" s="157">
        <v>8</v>
      </c>
      <c r="Y135" s="157"/>
      <c r="Z135" s="157">
        <v>9</v>
      </c>
      <c r="AA135" s="157">
        <v>10</v>
      </c>
      <c r="AB135" s="157">
        <v>11</v>
      </c>
      <c r="AC135" s="157">
        <v>12</v>
      </c>
      <c r="AD135" s="157"/>
      <c r="AE135" s="157">
        <v>13</v>
      </c>
      <c r="AF135" s="157">
        <v>14</v>
      </c>
      <c r="AG135" s="157">
        <v>15</v>
      </c>
      <c r="AH135" s="157">
        <v>16</v>
      </c>
      <c r="AI135" s="157"/>
      <c r="AJ135" s="157">
        <v>17</v>
      </c>
      <c r="AK135" s="157">
        <v>18</v>
      </c>
      <c r="AL135" s="157">
        <v>19</v>
      </c>
      <c r="AM135" s="157">
        <v>20</v>
      </c>
      <c r="AN135" s="157"/>
      <c r="AO135" s="157">
        <v>21</v>
      </c>
      <c r="AP135" s="157">
        <v>22</v>
      </c>
      <c r="AQ135" s="157">
        <v>23</v>
      </c>
      <c r="AR135" s="157">
        <v>24</v>
      </c>
      <c r="AS135" s="160"/>
    </row>
    <row r="136" spans="1:45" ht="12" customHeight="1" thickBot="1">
      <c r="A136" s="145"/>
      <c r="B136" s="161" t="s">
        <v>118</v>
      </c>
      <c r="C136" s="162"/>
      <c r="D136" s="163" t="s">
        <v>276</v>
      </c>
      <c r="E136" s="162"/>
      <c r="F136" s="162">
        <v>24</v>
      </c>
      <c r="G136" s="162">
        <v>24</v>
      </c>
      <c r="H136" s="162" t="s">
        <v>12</v>
      </c>
      <c r="I136" s="161" t="s">
        <v>118</v>
      </c>
      <c r="J136" s="162"/>
      <c r="K136" s="162"/>
      <c r="L136" s="162">
        <f>COUNTIF(P136:AR136,"x")</f>
        <v>0</v>
      </c>
      <c r="M136" s="162">
        <f>F136-L136</f>
        <v>24</v>
      </c>
      <c r="N136" s="164"/>
      <c r="O136" s="165"/>
      <c r="P136" s="162"/>
      <c r="Q136" s="162"/>
      <c r="R136" s="162"/>
      <c r="S136" s="162"/>
      <c r="T136" s="165"/>
      <c r="U136" s="162"/>
      <c r="V136" s="162"/>
      <c r="W136" s="162"/>
      <c r="X136" s="162"/>
      <c r="Y136" s="165"/>
      <c r="Z136" s="162"/>
      <c r="AA136" s="162"/>
      <c r="AB136" s="162"/>
      <c r="AC136" s="162"/>
      <c r="AD136" s="165"/>
      <c r="AE136" s="162"/>
      <c r="AF136" s="162"/>
      <c r="AG136" s="162"/>
      <c r="AH136" s="162"/>
      <c r="AI136" s="165"/>
      <c r="AJ136" s="162"/>
      <c r="AK136" s="162"/>
      <c r="AL136" s="162"/>
      <c r="AM136" s="162"/>
      <c r="AN136" s="165"/>
      <c r="AO136" s="162"/>
      <c r="AP136" s="162"/>
      <c r="AQ136" s="162"/>
      <c r="AR136" s="162"/>
      <c r="AS136" s="166"/>
    </row>
    <row r="137" spans="1:45" ht="12.75" customHeight="1">
      <c r="A137" s="145"/>
      <c r="B137" s="168"/>
      <c r="C137" s="169"/>
      <c r="D137" s="169"/>
      <c r="E137" s="170"/>
      <c r="F137" s="169"/>
      <c r="G137" s="169"/>
      <c r="H137" s="169"/>
      <c r="I137" s="169"/>
      <c r="J137" s="169"/>
      <c r="K137" s="169"/>
      <c r="L137" s="169"/>
      <c r="M137" s="169"/>
      <c r="N137" s="171"/>
      <c r="O137" s="169"/>
      <c r="P137" s="157">
        <v>1</v>
      </c>
      <c r="Q137" s="157">
        <v>2</v>
      </c>
      <c r="R137" s="157">
        <v>3</v>
      </c>
      <c r="S137" s="157">
        <v>4</v>
      </c>
      <c r="T137" s="157"/>
      <c r="U137" s="157">
        <v>5</v>
      </c>
      <c r="V137" s="157">
        <v>6</v>
      </c>
      <c r="W137" s="157">
        <v>7</v>
      </c>
      <c r="X137" s="157">
        <v>8</v>
      </c>
      <c r="Y137" s="157"/>
      <c r="Z137" s="157">
        <v>9</v>
      </c>
      <c r="AA137" s="157">
        <v>10</v>
      </c>
      <c r="AB137" s="157">
        <v>11</v>
      </c>
      <c r="AC137" s="157">
        <v>12</v>
      </c>
      <c r="AD137" s="157"/>
      <c r="AE137" s="157">
        <v>13</v>
      </c>
      <c r="AF137" s="157">
        <v>14</v>
      </c>
      <c r="AG137" s="157">
        <v>15</v>
      </c>
      <c r="AH137" s="157">
        <v>16</v>
      </c>
      <c r="AI137" s="157"/>
      <c r="AJ137" s="157">
        <v>17</v>
      </c>
      <c r="AK137" s="157">
        <v>18</v>
      </c>
      <c r="AL137" s="157">
        <v>19</v>
      </c>
      <c r="AM137" s="157">
        <v>20</v>
      </c>
      <c r="AN137" s="157"/>
      <c r="AO137" s="157">
        <v>21</v>
      </c>
      <c r="AP137" s="157">
        <v>22</v>
      </c>
      <c r="AQ137" s="157">
        <v>23</v>
      </c>
      <c r="AR137" s="157">
        <v>24</v>
      </c>
      <c r="AS137" s="160"/>
    </row>
    <row r="138" spans="1:45" ht="12" customHeight="1" thickBot="1">
      <c r="A138" s="145"/>
      <c r="B138" s="161" t="s">
        <v>118</v>
      </c>
      <c r="C138" s="162"/>
      <c r="D138" s="163" t="s">
        <v>276</v>
      </c>
      <c r="E138" s="162"/>
      <c r="F138" s="162">
        <v>24</v>
      </c>
      <c r="G138" s="162">
        <v>24</v>
      </c>
      <c r="H138" s="162" t="s">
        <v>12</v>
      </c>
      <c r="I138" s="161" t="s">
        <v>118</v>
      </c>
      <c r="J138" s="162"/>
      <c r="K138" s="162"/>
      <c r="L138" s="162">
        <f>COUNTIF(P138:AR138,"x")</f>
        <v>0</v>
      </c>
      <c r="M138" s="162">
        <f>F138-L138</f>
        <v>24</v>
      </c>
      <c r="N138" s="164"/>
      <c r="O138" s="165"/>
      <c r="P138" s="162"/>
      <c r="Q138" s="162"/>
      <c r="R138" s="162"/>
      <c r="S138" s="162"/>
      <c r="T138" s="165"/>
      <c r="U138" s="162"/>
      <c r="V138" s="162"/>
      <c r="W138" s="162"/>
      <c r="X138" s="162"/>
      <c r="Y138" s="165"/>
      <c r="Z138" s="162"/>
      <c r="AA138" s="162"/>
      <c r="AB138" s="162"/>
      <c r="AC138" s="162"/>
      <c r="AD138" s="165"/>
      <c r="AE138" s="162"/>
      <c r="AF138" s="162"/>
      <c r="AG138" s="162"/>
      <c r="AH138" s="162"/>
      <c r="AI138" s="165"/>
      <c r="AJ138" s="162"/>
      <c r="AK138" s="162"/>
      <c r="AL138" s="162"/>
      <c r="AM138" s="162"/>
      <c r="AN138" s="165"/>
      <c r="AO138" s="162"/>
      <c r="AP138" s="162"/>
      <c r="AQ138" s="162"/>
      <c r="AR138" s="162"/>
      <c r="AS138" s="166"/>
    </row>
    <row r="139" spans="1:45" ht="12" customHeight="1">
      <c r="A139" s="145"/>
      <c r="B139" s="156"/>
      <c r="C139" s="157"/>
      <c r="D139" s="157"/>
      <c r="E139" s="158"/>
      <c r="F139" s="157"/>
      <c r="G139" s="157"/>
      <c r="H139" s="157"/>
      <c r="I139" s="157"/>
      <c r="J139" s="157"/>
      <c r="K139" s="157"/>
      <c r="L139" s="157"/>
      <c r="M139" s="157"/>
      <c r="N139" s="159"/>
      <c r="O139" s="157"/>
      <c r="P139" s="157">
        <v>1</v>
      </c>
      <c r="Q139" s="157">
        <v>2</v>
      </c>
      <c r="R139" s="157">
        <v>3</v>
      </c>
      <c r="S139" s="157">
        <v>4</v>
      </c>
      <c r="T139" s="157"/>
      <c r="U139" s="157">
        <v>5</v>
      </c>
      <c r="V139" s="157">
        <v>6</v>
      </c>
      <c r="W139" s="157">
        <v>7</v>
      </c>
      <c r="X139" s="157">
        <v>8</v>
      </c>
      <c r="Y139" s="157"/>
      <c r="Z139" s="157">
        <v>9</v>
      </c>
      <c r="AA139" s="157">
        <v>10</v>
      </c>
      <c r="AB139" s="157">
        <v>11</v>
      </c>
      <c r="AC139" s="157">
        <v>12</v>
      </c>
      <c r="AD139" s="157"/>
      <c r="AE139" s="157">
        <v>13</v>
      </c>
      <c r="AF139" s="157">
        <v>14</v>
      </c>
      <c r="AG139" s="157">
        <v>15</v>
      </c>
      <c r="AH139" s="157">
        <v>16</v>
      </c>
      <c r="AI139" s="157"/>
      <c r="AJ139" s="157">
        <v>17</v>
      </c>
      <c r="AK139" s="157">
        <v>18</v>
      </c>
      <c r="AL139" s="157">
        <v>19</v>
      </c>
      <c r="AM139" s="157">
        <v>20</v>
      </c>
      <c r="AN139" s="157"/>
      <c r="AO139" s="157">
        <v>21</v>
      </c>
      <c r="AP139" s="157">
        <v>22</v>
      </c>
      <c r="AQ139" s="157">
        <v>23</v>
      </c>
      <c r="AR139" s="157">
        <v>24</v>
      </c>
      <c r="AS139" s="160"/>
    </row>
    <row r="140" spans="1:45" ht="12" customHeight="1" thickBot="1">
      <c r="A140" s="145"/>
      <c r="B140" s="161" t="s">
        <v>118</v>
      </c>
      <c r="C140" s="162"/>
      <c r="D140" s="163" t="s">
        <v>276</v>
      </c>
      <c r="E140" s="162"/>
      <c r="F140" s="162">
        <v>24</v>
      </c>
      <c r="G140" s="162">
        <v>24</v>
      </c>
      <c r="H140" s="162" t="s">
        <v>12</v>
      </c>
      <c r="I140" s="161" t="s">
        <v>118</v>
      </c>
      <c r="J140" s="162"/>
      <c r="K140" s="162"/>
      <c r="L140" s="162">
        <f>COUNTIF(P140:AR140,"x")</f>
        <v>0</v>
      </c>
      <c r="M140" s="162">
        <f>F140-L140</f>
        <v>24</v>
      </c>
      <c r="N140" s="164"/>
      <c r="O140" s="165"/>
      <c r="P140" s="162"/>
      <c r="Q140" s="162"/>
      <c r="R140" s="162"/>
      <c r="S140" s="162"/>
      <c r="T140" s="165"/>
      <c r="U140" s="162"/>
      <c r="V140" s="162"/>
      <c r="W140" s="162"/>
      <c r="X140" s="162"/>
      <c r="Y140" s="165"/>
      <c r="Z140" s="162"/>
      <c r="AA140" s="162"/>
      <c r="AB140" s="162"/>
      <c r="AC140" s="162"/>
      <c r="AD140" s="165"/>
      <c r="AE140" s="162"/>
      <c r="AF140" s="162"/>
      <c r="AG140" s="162"/>
      <c r="AH140" s="162"/>
      <c r="AI140" s="165"/>
      <c r="AJ140" s="162"/>
      <c r="AK140" s="162"/>
      <c r="AL140" s="162"/>
      <c r="AM140" s="162"/>
      <c r="AN140" s="165"/>
      <c r="AO140" s="162"/>
      <c r="AP140" s="162"/>
      <c r="AQ140" s="162"/>
      <c r="AR140" s="162"/>
      <c r="AS140" s="166"/>
    </row>
    <row r="141" spans="1:45" ht="12" customHeight="1">
      <c r="A141" s="145"/>
      <c r="B141" s="156"/>
      <c r="C141" s="157"/>
      <c r="D141" s="157"/>
      <c r="E141" s="158"/>
      <c r="F141" s="157"/>
      <c r="G141" s="157"/>
      <c r="H141" s="157"/>
      <c r="I141" s="157"/>
      <c r="J141" s="157"/>
      <c r="K141" s="157"/>
      <c r="L141" s="157"/>
      <c r="M141" s="157"/>
      <c r="N141" s="159"/>
      <c r="O141" s="157"/>
      <c r="P141" s="157">
        <v>1</v>
      </c>
      <c r="Q141" s="157">
        <v>2</v>
      </c>
      <c r="R141" s="157">
        <v>3</v>
      </c>
      <c r="S141" s="157">
        <v>4</v>
      </c>
      <c r="T141" s="157"/>
      <c r="U141" s="157">
        <v>5</v>
      </c>
      <c r="V141" s="157">
        <v>6</v>
      </c>
      <c r="W141" s="157">
        <v>7</v>
      </c>
      <c r="X141" s="157">
        <v>8</v>
      </c>
      <c r="Y141" s="157"/>
      <c r="Z141" s="157">
        <v>9</v>
      </c>
      <c r="AA141" s="157">
        <v>10</v>
      </c>
      <c r="AB141" s="157">
        <v>11</v>
      </c>
      <c r="AC141" s="157">
        <v>12</v>
      </c>
      <c r="AD141" s="157"/>
      <c r="AE141" s="157">
        <v>13</v>
      </c>
      <c r="AF141" s="157">
        <v>14</v>
      </c>
      <c r="AG141" s="157">
        <v>15</v>
      </c>
      <c r="AH141" s="157">
        <v>16</v>
      </c>
      <c r="AI141" s="157"/>
      <c r="AJ141" s="157">
        <v>17</v>
      </c>
      <c r="AK141" s="157">
        <v>18</v>
      </c>
      <c r="AL141" s="157">
        <v>19</v>
      </c>
      <c r="AM141" s="157">
        <v>20</v>
      </c>
      <c r="AN141" s="157"/>
      <c r="AO141" s="157">
        <v>21</v>
      </c>
      <c r="AP141" s="157">
        <v>22</v>
      </c>
      <c r="AQ141" s="157">
        <v>23</v>
      </c>
      <c r="AR141" s="157">
        <v>24</v>
      </c>
      <c r="AS141" s="160"/>
    </row>
    <row r="142" spans="1:45" ht="12" customHeight="1" thickBot="1">
      <c r="A142" s="145"/>
      <c r="B142" s="161" t="s">
        <v>118</v>
      </c>
      <c r="C142" s="162"/>
      <c r="D142" s="163" t="s">
        <v>276</v>
      </c>
      <c r="E142" s="162"/>
      <c r="F142" s="162">
        <v>24</v>
      </c>
      <c r="G142" s="162">
        <v>24</v>
      </c>
      <c r="H142" s="162" t="s">
        <v>12</v>
      </c>
      <c r="I142" s="161" t="s">
        <v>118</v>
      </c>
      <c r="J142" s="162"/>
      <c r="K142" s="162"/>
      <c r="L142" s="162">
        <f>COUNTIF(P142:AR142,"x")</f>
        <v>0</v>
      </c>
      <c r="M142" s="162">
        <f>F142-L142</f>
        <v>24</v>
      </c>
      <c r="N142" s="164"/>
      <c r="O142" s="165"/>
      <c r="P142" s="162"/>
      <c r="Q142" s="162"/>
      <c r="R142" s="162"/>
      <c r="S142" s="162"/>
      <c r="T142" s="165"/>
      <c r="U142" s="162"/>
      <c r="V142" s="162"/>
      <c r="W142" s="162"/>
      <c r="X142" s="162"/>
      <c r="Y142" s="165"/>
      <c r="Z142" s="162"/>
      <c r="AA142" s="162"/>
      <c r="AB142" s="162"/>
      <c r="AC142" s="162"/>
      <c r="AD142" s="165"/>
      <c r="AE142" s="162"/>
      <c r="AF142" s="162"/>
      <c r="AG142" s="162"/>
      <c r="AH142" s="162"/>
      <c r="AI142" s="165"/>
      <c r="AJ142" s="162"/>
      <c r="AK142" s="162"/>
      <c r="AL142" s="162"/>
      <c r="AM142" s="162"/>
      <c r="AN142" s="165"/>
      <c r="AO142" s="162"/>
      <c r="AP142" s="162"/>
      <c r="AQ142" s="162"/>
      <c r="AR142" s="162"/>
      <c r="AS142" s="166"/>
    </row>
    <row r="143" spans="1:45" ht="12" customHeight="1">
      <c r="A143" s="145"/>
      <c r="B143" s="156"/>
      <c r="C143" s="157"/>
      <c r="D143" s="157"/>
      <c r="E143" s="158"/>
      <c r="F143" s="157"/>
      <c r="G143" s="157"/>
      <c r="H143" s="157"/>
      <c r="I143" s="157"/>
      <c r="J143" s="157"/>
      <c r="K143" s="157"/>
      <c r="L143" s="157"/>
      <c r="M143" s="157"/>
      <c r="N143" s="159"/>
      <c r="O143" s="157"/>
      <c r="P143" s="157">
        <v>1</v>
      </c>
      <c r="Q143" s="157">
        <v>2</v>
      </c>
      <c r="R143" s="157">
        <v>3</v>
      </c>
      <c r="S143" s="157">
        <v>4</v>
      </c>
      <c r="T143" s="157"/>
      <c r="U143" s="157">
        <v>5</v>
      </c>
      <c r="V143" s="157">
        <v>6</v>
      </c>
      <c r="W143" s="157">
        <v>7</v>
      </c>
      <c r="X143" s="157">
        <v>8</v>
      </c>
      <c r="Y143" s="157"/>
      <c r="Z143" s="157">
        <v>9</v>
      </c>
      <c r="AA143" s="157">
        <v>10</v>
      </c>
      <c r="AB143" s="157">
        <v>11</v>
      </c>
      <c r="AC143" s="157">
        <v>12</v>
      </c>
      <c r="AD143" s="157"/>
      <c r="AE143" s="157">
        <v>13</v>
      </c>
      <c r="AF143" s="157">
        <v>14</v>
      </c>
      <c r="AG143" s="157">
        <v>15</v>
      </c>
      <c r="AH143" s="157">
        <v>16</v>
      </c>
      <c r="AI143" s="157"/>
      <c r="AJ143" s="157">
        <v>17</v>
      </c>
      <c r="AK143" s="157">
        <v>18</v>
      </c>
      <c r="AL143" s="157">
        <v>19</v>
      </c>
      <c r="AM143" s="157">
        <v>20</v>
      </c>
      <c r="AN143" s="157"/>
      <c r="AO143" s="157">
        <v>21</v>
      </c>
      <c r="AP143" s="157">
        <v>22</v>
      </c>
      <c r="AQ143" s="157">
        <v>23</v>
      </c>
      <c r="AR143" s="157">
        <v>24</v>
      </c>
      <c r="AS143" s="160"/>
    </row>
    <row r="144" spans="1:45" ht="12" customHeight="1" thickBot="1">
      <c r="A144" s="145"/>
      <c r="B144" s="161" t="s">
        <v>118</v>
      </c>
      <c r="C144" s="162"/>
      <c r="D144" s="163" t="s">
        <v>276</v>
      </c>
      <c r="E144" s="162"/>
      <c r="F144" s="162">
        <v>24</v>
      </c>
      <c r="G144" s="162">
        <v>24</v>
      </c>
      <c r="H144" s="162" t="s">
        <v>12</v>
      </c>
      <c r="I144" s="161" t="s">
        <v>118</v>
      </c>
      <c r="J144" s="162"/>
      <c r="K144" s="162"/>
      <c r="L144" s="162">
        <f>COUNTIF(P144:AR144,"x")</f>
        <v>0</v>
      </c>
      <c r="M144" s="162">
        <f>F144-L144</f>
        <v>24</v>
      </c>
      <c r="N144" s="164"/>
      <c r="O144" s="165"/>
      <c r="P144" s="162"/>
      <c r="Q144" s="162"/>
      <c r="R144" s="162"/>
      <c r="S144" s="162"/>
      <c r="T144" s="165"/>
      <c r="U144" s="162"/>
      <c r="V144" s="162"/>
      <c r="W144" s="162"/>
      <c r="X144" s="162"/>
      <c r="Y144" s="165"/>
      <c r="Z144" s="162"/>
      <c r="AA144" s="162"/>
      <c r="AB144" s="162"/>
      <c r="AC144" s="162"/>
      <c r="AD144" s="165"/>
      <c r="AE144" s="162"/>
      <c r="AF144" s="162"/>
      <c r="AG144" s="162"/>
      <c r="AH144" s="162"/>
      <c r="AI144" s="165"/>
      <c r="AJ144" s="162"/>
      <c r="AK144" s="162"/>
      <c r="AL144" s="162"/>
      <c r="AM144" s="162"/>
      <c r="AN144" s="165"/>
      <c r="AO144" s="162"/>
      <c r="AP144" s="162"/>
      <c r="AQ144" s="162"/>
      <c r="AR144" s="162"/>
      <c r="AS144" s="166"/>
    </row>
    <row r="145" spans="1:45" ht="12" customHeight="1">
      <c r="A145" s="145"/>
      <c r="B145" s="156"/>
      <c r="C145" s="157"/>
      <c r="D145" s="157"/>
      <c r="E145" s="158"/>
      <c r="F145" s="157"/>
      <c r="G145" s="157"/>
      <c r="H145" s="157"/>
      <c r="I145" s="157"/>
      <c r="J145" s="157"/>
      <c r="K145" s="157"/>
      <c r="L145" s="157"/>
      <c r="M145" s="157"/>
      <c r="N145" s="159"/>
      <c r="O145" s="157"/>
      <c r="P145" s="157">
        <v>1</v>
      </c>
      <c r="Q145" s="157">
        <v>2</v>
      </c>
      <c r="R145" s="157">
        <v>3</v>
      </c>
      <c r="S145" s="157">
        <v>4</v>
      </c>
      <c r="T145" s="157"/>
      <c r="U145" s="157">
        <v>5</v>
      </c>
      <c r="V145" s="157">
        <v>6</v>
      </c>
      <c r="W145" s="157">
        <v>7</v>
      </c>
      <c r="X145" s="157">
        <v>8</v>
      </c>
      <c r="Y145" s="157"/>
      <c r="Z145" s="157">
        <v>9</v>
      </c>
      <c r="AA145" s="157">
        <v>10</v>
      </c>
      <c r="AB145" s="157">
        <v>11</v>
      </c>
      <c r="AC145" s="157">
        <v>12</v>
      </c>
      <c r="AD145" s="157"/>
      <c r="AE145" s="157">
        <v>13</v>
      </c>
      <c r="AF145" s="157">
        <v>14</v>
      </c>
      <c r="AG145" s="157">
        <v>15</v>
      </c>
      <c r="AH145" s="157">
        <v>16</v>
      </c>
      <c r="AI145" s="157"/>
      <c r="AJ145" s="157">
        <v>17</v>
      </c>
      <c r="AK145" s="157">
        <v>18</v>
      </c>
      <c r="AL145" s="157">
        <v>19</v>
      </c>
      <c r="AM145" s="157">
        <v>20</v>
      </c>
      <c r="AN145" s="157"/>
      <c r="AO145" s="157">
        <v>21</v>
      </c>
      <c r="AP145" s="157">
        <v>22</v>
      </c>
      <c r="AQ145" s="157">
        <v>23</v>
      </c>
      <c r="AR145" s="157">
        <v>24</v>
      </c>
      <c r="AS145" s="160"/>
    </row>
    <row r="146" spans="1:45" ht="12" customHeight="1" thickBot="1">
      <c r="A146" s="145"/>
      <c r="B146" s="161" t="s">
        <v>118</v>
      </c>
      <c r="C146" s="162"/>
      <c r="D146" s="163" t="s">
        <v>276</v>
      </c>
      <c r="E146" s="162"/>
      <c r="F146" s="162">
        <v>24</v>
      </c>
      <c r="G146" s="162">
        <v>24</v>
      </c>
      <c r="H146" s="162" t="s">
        <v>12</v>
      </c>
      <c r="I146" s="161" t="s">
        <v>118</v>
      </c>
      <c r="J146" s="162"/>
      <c r="K146" s="162"/>
      <c r="L146" s="162">
        <f>COUNTIF(P146:AR146,"x")</f>
        <v>0</v>
      </c>
      <c r="M146" s="162">
        <f>F146-L146</f>
        <v>24</v>
      </c>
      <c r="N146" s="164"/>
      <c r="O146" s="165"/>
      <c r="P146" s="162"/>
      <c r="Q146" s="162"/>
      <c r="R146" s="162"/>
      <c r="S146" s="162"/>
      <c r="T146" s="165"/>
      <c r="U146" s="162"/>
      <c r="V146" s="162"/>
      <c r="W146" s="162"/>
      <c r="X146" s="162"/>
      <c r="Y146" s="165"/>
      <c r="Z146" s="162"/>
      <c r="AA146" s="162"/>
      <c r="AB146" s="162"/>
      <c r="AC146" s="162"/>
      <c r="AD146" s="165"/>
      <c r="AE146" s="162"/>
      <c r="AF146" s="162"/>
      <c r="AG146" s="162"/>
      <c r="AH146" s="162"/>
      <c r="AI146" s="165"/>
      <c r="AJ146" s="162"/>
      <c r="AK146" s="162"/>
      <c r="AL146" s="162"/>
      <c r="AM146" s="162"/>
      <c r="AN146" s="165"/>
      <c r="AO146" s="162"/>
      <c r="AP146" s="162"/>
      <c r="AQ146" s="162"/>
      <c r="AR146" s="162"/>
      <c r="AS146" s="166"/>
    </row>
    <row r="147" spans="1:45" ht="12" customHeight="1">
      <c r="A147" s="145"/>
      <c r="B147" s="156"/>
      <c r="C147" s="157"/>
      <c r="D147" s="157"/>
      <c r="E147" s="158"/>
      <c r="F147" s="157"/>
      <c r="G147" s="157"/>
      <c r="H147" s="157"/>
      <c r="I147" s="157"/>
      <c r="J147" s="157"/>
      <c r="K147" s="157"/>
      <c r="L147" s="157"/>
      <c r="M147" s="157"/>
      <c r="N147" s="159"/>
      <c r="O147" s="157"/>
      <c r="P147" s="157">
        <v>1</v>
      </c>
      <c r="Q147" s="157">
        <v>2</v>
      </c>
      <c r="R147" s="157">
        <v>3</v>
      </c>
      <c r="S147" s="157">
        <v>4</v>
      </c>
      <c r="T147" s="157"/>
      <c r="U147" s="157">
        <v>5</v>
      </c>
      <c r="V147" s="157">
        <v>6</v>
      </c>
      <c r="W147" s="157">
        <v>7</v>
      </c>
      <c r="X147" s="157">
        <v>8</v>
      </c>
      <c r="Y147" s="157"/>
      <c r="Z147" s="157">
        <v>9</v>
      </c>
      <c r="AA147" s="157">
        <v>10</v>
      </c>
      <c r="AB147" s="157">
        <v>11</v>
      </c>
      <c r="AC147" s="157">
        <v>12</v>
      </c>
      <c r="AD147" s="157"/>
      <c r="AE147" s="157">
        <v>13</v>
      </c>
      <c r="AF147" s="157">
        <v>14</v>
      </c>
      <c r="AG147" s="157">
        <v>15</v>
      </c>
      <c r="AH147" s="157">
        <v>16</v>
      </c>
      <c r="AI147" s="157"/>
      <c r="AJ147" s="157">
        <v>17</v>
      </c>
      <c r="AK147" s="157">
        <v>18</v>
      </c>
      <c r="AL147" s="157">
        <v>19</v>
      </c>
      <c r="AM147" s="157">
        <v>20</v>
      </c>
      <c r="AN147" s="157"/>
      <c r="AO147" s="157">
        <v>21</v>
      </c>
      <c r="AP147" s="157">
        <v>22</v>
      </c>
      <c r="AQ147" s="157">
        <v>23</v>
      </c>
      <c r="AR147" s="157">
        <v>24</v>
      </c>
      <c r="AS147" s="160"/>
    </row>
    <row r="148" spans="1:45" ht="12" customHeight="1" thickBot="1">
      <c r="A148" s="145"/>
      <c r="B148" s="161" t="s">
        <v>118</v>
      </c>
      <c r="C148" s="162"/>
      <c r="D148" s="163" t="s">
        <v>276</v>
      </c>
      <c r="E148" s="162"/>
      <c r="F148" s="162">
        <v>24</v>
      </c>
      <c r="G148" s="162">
        <v>24</v>
      </c>
      <c r="H148" s="162" t="s">
        <v>12</v>
      </c>
      <c r="I148" s="161" t="s">
        <v>118</v>
      </c>
      <c r="J148" s="162"/>
      <c r="K148" s="162"/>
      <c r="L148" s="162">
        <f>COUNTIF(P148:AR148,"x")</f>
        <v>0</v>
      </c>
      <c r="M148" s="162">
        <f>F148-L148</f>
        <v>24</v>
      </c>
      <c r="N148" s="164"/>
      <c r="O148" s="165"/>
      <c r="P148" s="162"/>
      <c r="Q148" s="162"/>
      <c r="R148" s="162"/>
      <c r="S148" s="162"/>
      <c r="T148" s="165"/>
      <c r="U148" s="162"/>
      <c r="V148" s="162"/>
      <c r="W148" s="162"/>
      <c r="X148" s="162"/>
      <c r="Y148" s="165"/>
      <c r="Z148" s="162"/>
      <c r="AA148" s="162"/>
      <c r="AB148" s="162"/>
      <c r="AC148" s="162"/>
      <c r="AD148" s="165"/>
      <c r="AE148" s="162"/>
      <c r="AF148" s="162"/>
      <c r="AG148" s="162"/>
      <c r="AH148" s="162"/>
      <c r="AI148" s="165"/>
      <c r="AJ148" s="162"/>
      <c r="AK148" s="162"/>
      <c r="AL148" s="162"/>
      <c r="AM148" s="162"/>
      <c r="AN148" s="165"/>
      <c r="AO148" s="162"/>
      <c r="AP148" s="162"/>
      <c r="AQ148" s="162"/>
      <c r="AR148" s="162"/>
      <c r="AS148" s="166"/>
    </row>
    <row r="149" spans="1:45" ht="12" customHeight="1">
      <c r="A149" s="145"/>
      <c r="B149" s="156"/>
      <c r="C149" s="157"/>
      <c r="D149" s="157"/>
      <c r="E149" s="158"/>
      <c r="F149" s="157"/>
      <c r="G149" s="157"/>
      <c r="H149" s="157"/>
      <c r="I149" s="157"/>
      <c r="J149" s="157"/>
      <c r="K149" s="157"/>
      <c r="L149" s="157"/>
      <c r="M149" s="157"/>
      <c r="N149" s="159"/>
      <c r="O149" s="157"/>
      <c r="P149" s="157">
        <v>1</v>
      </c>
      <c r="Q149" s="157">
        <v>2</v>
      </c>
      <c r="R149" s="157">
        <v>3</v>
      </c>
      <c r="S149" s="157">
        <v>4</v>
      </c>
      <c r="T149" s="157"/>
      <c r="U149" s="157">
        <v>5</v>
      </c>
      <c r="V149" s="157">
        <v>6</v>
      </c>
      <c r="W149" s="157">
        <v>7</v>
      </c>
      <c r="X149" s="157">
        <v>8</v>
      </c>
      <c r="Y149" s="157"/>
      <c r="Z149" s="157">
        <v>9</v>
      </c>
      <c r="AA149" s="157">
        <v>10</v>
      </c>
      <c r="AB149" s="157">
        <v>11</v>
      </c>
      <c r="AC149" s="157">
        <v>12</v>
      </c>
      <c r="AD149" s="157"/>
      <c r="AE149" s="157">
        <v>13</v>
      </c>
      <c r="AF149" s="157">
        <v>14</v>
      </c>
      <c r="AG149" s="157">
        <v>15</v>
      </c>
      <c r="AH149" s="157">
        <v>16</v>
      </c>
      <c r="AI149" s="157"/>
      <c r="AJ149" s="157">
        <v>17</v>
      </c>
      <c r="AK149" s="157">
        <v>18</v>
      </c>
      <c r="AL149" s="157">
        <v>19</v>
      </c>
      <c r="AM149" s="157">
        <v>20</v>
      </c>
      <c r="AN149" s="157"/>
      <c r="AO149" s="157">
        <v>21</v>
      </c>
      <c r="AP149" s="157">
        <v>22</v>
      </c>
      <c r="AQ149" s="157">
        <v>23</v>
      </c>
      <c r="AR149" s="157">
        <v>24</v>
      </c>
      <c r="AS149" s="160"/>
    </row>
    <row r="150" spans="1:45" ht="12" customHeight="1" thickBot="1">
      <c r="A150" s="145"/>
      <c r="B150" s="161" t="s">
        <v>118</v>
      </c>
      <c r="C150" s="162"/>
      <c r="D150" s="163" t="s">
        <v>276</v>
      </c>
      <c r="E150" s="162"/>
      <c r="F150" s="162">
        <v>24</v>
      </c>
      <c r="G150" s="162">
        <v>24</v>
      </c>
      <c r="H150" s="162" t="s">
        <v>12</v>
      </c>
      <c r="I150" s="161" t="s">
        <v>118</v>
      </c>
      <c r="J150" s="162"/>
      <c r="K150" s="162"/>
      <c r="L150" s="162">
        <f>COUNTIF(P150:AR150,"x")</f>
        <v>0</v>
      </c>
      <c r="M150" s="162">
        <f>F150-L150</f>
        <v>24</v>
      </c>
      <c r="N150" s="164"/>
      <c r="O150" s="165"/>
      <c r="P150" s="162"/>
      <c r="Q150" s="162"/>
      <c r="R150" s="162"/>
      <c r="S150" s="162"/>
      <c r="T150" s="165"/>
      <c r="U150" s="162"/>
      <c r="V150" s="162"/>
      <c r="W150" s="162"/>
      <c r="X150" s="162"/>
      <c r="Y150" s="165"/>
      <c r="Z150" s="162"/>
      <c r="AA150" s="162"/>
      <c r="AB150" s="162"/>
      <c r="AC150" s="162"/>
      <c r="AD150" s="165"/>
      <c r="AE150" s="162"/>
      <c r="AF150" s="162"/>
      <c r="AG150" s="162"/>
      <c r="AH150" s="162"/>
      <c r="AI150" s="165"/>
      <c r="AJ150" s="162"/>
      <c r="AK150" s="162"/>
      <c r="AL150" s="162"/>
      <c r="AM150" s="162"/>
      <c r="AN150" s="165"/>
      <c r="AO150" s="162"/>
      <c r="AP150" s="162"/>
      <c r="AQ150" s="162"/>
      <c r="AR150" s="162"/>
      <c r="AS150" s="166"/>
    </row>
    <row r="151" spans="1:45" ht="12" customHeight="1">
      <c r="A151" s="145"/>
      <c r="B151" s="156"/>
      <c r="C151" s="157"/>
      <c r="D151" s="157"/>
      <c r="E151" s="158"/>
      <c r="F151" s="157"/>
      <c r="G151" s="157"/>
      <c r="H151" s="157"/>
      <c r="I151" s="157"/>
      <c r="J151" s="157"/>
      <c r="K151" s="157"/>
      <c r="L151" s="157"/>
      <c r="M151" s="157"/>
      <c r="N151" s="159"/>
      <c r="O151" s="157"/>
      <c r="P151" s="157">
        <v>1</v>
      </c>
      <c r="Q151" s="157">
        <v>2</v>
      </c>
      <c r="R151" s="157">
        <v>3</v>
      </c>
      <c r="S151" s="157">
        <v>4</v>
      </c>
      <c r="T151" s="157"/>
      <c r="U151" s="157">
        <v>5</v>
      </c>
      <c r="V151" s="157">
        <v>6</v>
      </c>
      <c r="W151" s="157">
        <v>7</v>
      </c>
      <c r="X151" s="157">
        <v>8</v>
      </c>
      <c r="Y151" s="157"/>
      <c r="Z151" s="157">
        <v>9</v>
      </c>
      <c r="AA151" s="157">
        <v>10</v>
      </c>
      <c r="AB151" s="157">
        <v>11</v>
      </c>
      <c r="AC151" s="157">
        <v>12</v>
      </c>
      <c r="AD151" s="157"/>
      <c r="AE151" s="157">
        <v>13</v>
      </c>
      <c r="AF151" s="157">
        <v>14</v>
      </c>
      <c r="AG151" s="157">
        <v>15</v>
      </c>
      <c r="AH151" s="157">
        <v>16</v>
      </c>
      <c r="AI151" s="157"/>
      <c r="AJ151" s="157">
        <v>17</v>
      </c>
      <c r="AK151" s="157">
        <v>18</v>
      </c>
      <c r="AL151" s="157">
        <v>19</v>
      </c>
      <c r="AM151" s="157">
        <v>20</v>
      </c>
      <c r="AN151" s="157"/>
      <c r="AO151" s="157">
        <v>21</v>
      </c>
      <c r="AP151" s="157">
        <v>22</v>
      </c>
      <c r="AQ151" s="157">
        <v>23</v>
      </c>
      <c r="AR151" s="157">
        <v>24</v>
      </c>
      <c r="AS151" s="160"/>
    </row>
    <row r="152" spans="1:45" ht="12" customHeight="1" thickBot="1">
      <c r="A152" s="145"/>
      <c r="B152" s="161" t="s">
        <v>118</v>
      </c>
      <c r="C152" s="162"/>
      <c r="D152" s="163" t="s">
        <v>276</v>
      </c>
      <c r="E152" s="162"/>
      <c r="F152" s="162">
        <v>24</v>
      </c>
      <c r="G152" s="162">
        <v>24</v>
      </c>
      <c r="H152" s="162" t="s">
        <v>12</v>
      </c>
      <c r="I152" s="161" t="s">
        <v>118</v>
      </c>
      <c r="J152" s="162"/>
      <c r="K152" s="162"/>
      <c r="L152" s="162">
        <f>COUNTIF(P152:AR152,"x")</f>
        <v>0</v>
      </c>
      <c r="M152" s="162">
        <f>F152-L152</f>
        <v>24</v>
      </c>
      <c r="N152" s="164"/>
      <c r="O152" s="165"/>
      <c r="P152" s="162"/>
      <c r="Q152" s="162"/>
      <c r="R152" s="162"/>
      <c r="S152" s="162"/>
      <c r="T152" s="165"/>
      <c r="U152" s="162"/>
      <c r="V152" s="162"/>
      <c r="W152" s="162"/>
      <c r="X152" s="162"/>
      <c r="Y152" s="165"/>
      <c r="Z152" s="162"/>
      <c r="AA152" s="162"/>
      <c r="AB152" s="162"/>
      <c r="AC152" s="162"/>
      <c r="AD152" s="165"/>
      <c r="AE152" s="162"/>
      <c r="AF152" s="162"/>
      <c r="AG152" s="162"/>
      <c r="AH152" s="162"/>
      <c r="AI152" s="165"/>
      <c r="AJ152" s="162"/>
      <c r="AK152" s="162"/>
      <c r="AL152" s="162"/>
      <c r="AM152" s="162"/>
      <c r="AN152" s="165"/>
      <c r="AO152" s="162"/>
      <c r="AP152" s="162"/>
      <c r="AQ152" s="162"/>
      <c r="AR152" s="162"/>
      <c r="AS152" s="166"/>
    </row>
    <row r="153" spans="1:45" ht="12" customHeight="1">
      <c r="A153" s="145"/>
      <c r="B153" s="156"/>
      <c r="C153" s="157"/>
      <c r="D153" s="157"/>
      <c r="E153" s="158"/>
      <c r="F153" s="157"/>
      <c r="G153" s="157"/>
      <c r="H153" s="157"/>
      <c r="I153" s="157"/>
      <c r="J153" s="157"/>
      <c r="K153" s="157"/>
      <c r="L153" s="157"/>
      <c r="M153" s="157"/>
      <c r="N153" s="159"/>
      <c r="O153" s="157"/>
      <c r="P153" s="157">
        <v>1</v>
      </c>
      <c r="Q153" s="157">
        <v>2</v>
      </c>
      <c r="R153" s="157">
        <v>3</v>
      </c>
      <c r="S153" s="157">
        <v>4</v>
      </c>
      <c r="T153" s="157"/>
      <c r="U153" s="157">
        <v>5</v>
      </c>
      <c r="V153" s="157">
        <v>6</v>
      </c>
      <c r="W153" s="157">
        <v>7</v>
      </c>
      <c r="X153" s="157">
        <v>8</v>
      </c>
      <c r="Y153" s="157"/>
      <c r="Z153" s="157">
        <v>9</v>
      </c>
      <c r="AA153" s="157">
        <v>10</v>
      </c>
      <c r="AB153" s="157">
        <v>11</v>
      </c>
      <c r="AC153" s="157">
        <v>12</v>
      </c>
      <c r="AD153" s="157"/>
      <c r="AE153" s="157">
        <v>13</v>
      </c>
      <c r="AF153" s="157">
        <v>14</v>
      </c>
      <c r="AG153" s="157">
        <v>15</v>
      </c>
      <c r="AH153" s="157">
        <v>16</v>
      </c>
      <c r="AI153" s="157"/>
      <c r="AJ153" s="157">
        <v>17</v>
      </c>
      <c r="AK153" s="157">
        <v>18</v>
      </c>
      <c r="AL153" s="157">
        <v>19</v>
      </c>
      <c r="AM153" s="157">
        <v>20</v>
      </c>
      <c r="AN153" s="157"/>
      <c r="AO153" s="157">
        <v>21</v>
      </c>
      <c r="AP153" s="157">
        <v>22</v>
      </c>
      <c r="AQ153" s="157">
        <v>23</v>
      </c>
      <c r="AR153" s="157">
        <v>24</v>
      </c>
      <c r="AS153" s="160"/>
    </row>
    <row r="154" spans="1:45" ht="12" customHeight="1" thickBot="1">
      <c r="A154" s="145"/>
      <c r="B154" s="161" t="s">
        <v>118</v>
      </c>
      <c r="C154" s="162"/>
      <c r="D154" s="163" t="s">
        <v>276</v>
      </c>
      <c r="E154" s="162"/>
      <c r="F154" s="162">
        <v>24</v>
      </c>
      <c r="G154" s="162">
        <v>24</v>
      </c>
      <c r="H154" s="162" t="s">
        <v>12</v>
      </c>
      <c r="I154" s="161" t="s">
        <v>118</v>
      </c>
      <c r="J154" s="162"/>
      <c r="K154" s="162"/>
      <c r="L154" s="162">
        <f>COUNTIF(P154:AR154,"x")</f>
        <v>0</v>
      </c>
      <c r="M154" s="162">
        <f>F154-L154</f>
        <v>24</v>
      </c>
      <c r="N154" s="164"/>
      <c r="O154" s="165"/>
      <c r="P154" s="162"/>
      <c r="Q154" s="162"/>
      <c r="R154" s="162"/>
      <c r="S154" s="162"/>
      <c r="T154" s="165"/>
      <c r="U154" s="162"/>
      <c r="V154" s="162"/>
      <c r="W154" s="162"/>
      <c r="X154" s="162"/>
      <c r="Y154" s="165"/>
      <c r="Z154" s="162"/>
      <c r="AA154" s="162"/>
      <c r="AB154" s="162"/>
      <c r="AC154" s="162"/>
      <c r="AD154" s="165"/>
      <c r="AE154" s="162"/>
      <c r="AF154" s="162"/>
      <c r="AG154" s="162"/>
      <c r="AH154" s="162"/>
      <c r="AI154" s="165"/>
      <c r="AJ154" s="162"/>
      <c r="AK154" s="162"/>
      <c r="AL154" s="162"/>
      <c r="AM154" s="162"/>
      <c r="AN154" s="165"/>
      <c r="AO154" s="162"/>
      <c r="AP154" s="162"/>
      <c r="AQ154" s="162"/>
      <c r="AR154" s="162"/>
      <c r="AS154" s="166"/>
    </row>
    <row r="155" spans="1:45" ht="12" customHeight="1">
      <c r="A155" s="145"/>
      <c r="B155" s="156"/>
      <c r="C155" s="157"/>
      <c r="D155" s="157"/>
      <c r="E155" s="158"/>
      <c r="F155" s="157"/>
      <c r="G155" s="157"/>
      <c r="H155" s="157"/>
      <c r="I155" s="157"/>
      <c r="J155" s="157"/>
      <c r="K155" s="157"/>
      <c r="L155" s="157"/>
      <c r="M155" s="157"/>
      <c r="N155" s="159"/>
      <c r="O155" s="157"/>
      <c r="P155" s="157">
        <v>1</v>
      </c>
      <c r="Q155" s="157">
        <v>2</v>
      </c>
      <c r="R155" s="157">
        <v>3</v>
      </c>
      <c r="S155" s="157">
        <v>4</v>
      </c>
      <c r="T155" s="157"/>
      <c r="U155" s="157">
        <v>5</v>
      </c>
      <c r="V155" s="157">
        <v>6</v>
      </c>
      <c r="W155" s="157">
        <v>7</v>
      </c>
      <c r="X155" s="157">
        <v>8</v>
      </c>
      <c r="Y155" s="157"/>
      <c r="Z155" s="157">
        <v>9</v>
      </c>
      <c r="AA155" s="157">
        <v>10</v>
      </c>
      <c r="AB155" s="157">
        <v>11</v>
      </c>
      <c r="AC155" s="157">
        <v>12</v>
      </c>
      <c r="AD155" s="157"/>
      <c r="AE155" s="157">
        <v>13</v>
      </c>
      <c r="AF155" s="157">
        <v>14</v>
      </c>
      <c r="AG155" s="157">
        <v>15</v>
      </c>
      <c r="AH155" s="157">
        <v>16</v>
      </c>
      <c r="AI155" s="157"/>
      <c r="AJ155" s="157">
        <v>17</v>
      </c>
      <c r="AK155" s="157">
        <v>18</v>
      </c>
      <c r="AL155" s="157">
        <v>19</v>
      </c>
      <c r="AM155" s="157">
        <v>20</v>
      </c>
      <c r="AN155" s="157"/>
      <c r="AO155" s="157">
        <v>21</v>
      </c>
      <c r="AP155" s="157">
        <v>22</v>
      </c>
      <c r="AQ155" s="157">
        <v>23</v>
      </c>
      <c r="AR155" s="157">
        <v>24</v>
      </c>
      <c r="AS155" s="160"/>
    </row>
    <row r="156" spans="1:45" ht="12" customHeight="1" thickBot="1">
      <c r="A156" s="145"/>
      <c r="B156" s="161" t="s">
        <v>118</v>
      </c>
      <c r="C156" s="162"/>
      <c r="D156" s="163" t="s">
        <v>276</v>
      </c>
      <c r="E156" s="162"/>
      <c r="F156" s="162">
        <v>24</v>
      </c>
      <c r="G156" s="162">
        <v>24</v>
      </c>
      <c r="H156" s="162" t="s">
        <v>12</v>
      </c>
      <c r="I156" s="161" t="s">
        <v>118</v>
      </c>
      <c r="J156" s="162"/>
      <c r="K156" s="162"/>
      <c r="L156" s="162">
        <f>COUNTIF(P156:AR156,"x")</f>
        <v>0</v>
      </c>
      <c r="M156" s="162">
        <f>F156-L156</f>
        <v>24</v>
      </c>
      <c r="N156" s="164"/>
      <c r="O156" s="165"/>
      <c r="P156" s="162"/>
      <c r="Q156" s="162"/>
      <c r="R156" s="162"/>
      <c r="S156" s="162"/>
      <c r="T156" s="165"/>
      <c r="U156" s="162"/>
      <c r="V156" s="162"/>
      <c r="W156" s="162"/>
      <c r="X156" s="162"/>
      <c r="Y156" s="165"/>
      <c r="Z156" s="162"/>
      <c r="AA156" s="162"/>
      <c r="AB156" s="162"/>
      <c r="AC156" s="162"/>
      <c r="AD156" s="165"/>
      <c r="AE156" s="162"/>
      <c r="AF156" s="162"/>
      <c r="AG156" s="162"/>
      <c r="AH156" s="162"/>
      <c r="AI156" s="165"/>
      <c r="AJ156" s="162"/>
      <c r="AK156" s="162"/>
      <c r="AL156" s="162"/>
      <c r="AM156" s="162"/>
      <c r="AN156" s="165"/>
      <c r="AO156" s="162"/>
      <c r="AP156" s="162"/>
      <c r="AQ156" s="162"/>
      <c r="AR156" s="162"/>
      <c r="AS156" s="166"/>
    </row>
    <row r="157" spans="1:45" ht="12" customHeight="1">
      <c r="A157" s="145"/>
      <c r="B157" s="156"/>
      <c r="C157" s="157"/>
      <c r="D157" s="157"/>
      <c r="E157" s="158"/>
      <c r="F157" s="157"/>
      <c r="G157" s="157"/>
      <c r="H157" s="157"/>
      <c r="I157" s="157"/>
      <c r="J157" s="157"/>
      <c r="K157" s="157"/>
      <c r="L157" s="157"/>
      <c r="M157" s="157"/>
      <c r="N157" s="159"/>
      <c r="O157" s="157"/>
      <c r="P157" s="157">
        <v>1</v>
      </c>
      <c r="Q157" s="157">
        <v>2</v>
      </c>
      <c r="R157" s="157">
        <v>3</v>
      </c>
      <c r="S157" s="157">
        <v>4</v>
      </c>
      <c r="T157" s="157"/>
      <c r="U157" s="157">
        <v>5</v>
      </c>
      <c r="V157" s="157">
        <v>6</v>
      </c>
      <c r="W157" s="157">
        <v>7</v>
      </c>
      <c r="X157" s="157">
        <v>8</v>
      </c>
      <c r="Y157" s="157"/>
      <c r="Z157" s="157">
        <v>9</v>
      </c>
      <c r="AA157" s="157">
        <v>10</v>
      </c>
      <c r="AB157" s="157">
        <v>11</v>
      </c>
      <c r="AC157" s="157">
        <v>12</v>
      </c>
      <c r="AD157" s="157"/>
      <c r="AE157" s="157">
        <v>13</v>
      </c>
      <c r="AF157" s="157">
        <v>14</v>
      </c>
      <c r="AG157" s="157">
        <v>15</v>
      </c>
      <c r="AH157" s="157">
        <v>16</v>
      </c>
      <c r="AI157" s="157"/>
      <c r="AJ157" s="157">
        <v>17</v>
      </c>
      <c r="AK157" s="157">
        <v>18</v>
      </c>
      <c r="AL157" s="157">
        <v>19</v>
      </c>
      <c r="AM157" s="157">
        <v>20</v>
      </c>
      <c r="AN157" s="157"/>
      <c r="AO157" s="157">
        <v>21</v>
      </c>
      <c r="AP157" s="157">
        <v>22</v>
      </c>
      <c r="AQ157" s="157">
        <v>23</v>
      </c>
      <c r="AR157" s="157">
        <v>24</v>
      </c>
      <c r="AS157" s="160"/>
    </row>
    <row r="158" spans="1:45" ht="12" customHeight="1" thickBot="1">
      <c r="A158" s="145"/>
      <c r="B158" s="161" t="s">
        <v>118</v>
      </c>
      <c r="C158" s="162"/>
      <c r="D158" s="163" t="s">
        <v>276</v>
      </c>
      <c r="E158" s="162"/>
      <c r="F158" s="162">
        <v>24</v>
      </c>
      <c r="G158" s="162">
        <v>24</v>
      </c>
      <c r="H158" s="162" t="s">
        <v>12</v>
      </c>
      <c r="I158" s="161" t="s">
        <v>118</v>
      </c>
      <c r="J158" s="162"/>
      <c r="K158" s="162"/>
      <c r="L158" s="162">
        <f>COUNTIF(P158:AR158,"x")</f>
        <v>0</v>
      </c>
      <c r="M158" s="162">
        <f>F158-L158</f>
        <v>24</v>
      </c>
      <c r="N158" s="164"/>
      <c r="O158" s="165"/>
      <c r="P158" s="162"/>
      <c r="Q158" s="162"/>
      <c r="R158" s="162"/>
      <c r="S158" s="162"/>
      <c r="T158" s="165"/>
      <c r="U158" s="162"/>
      <c r="V158" s="162"/>
      <c r="W158" s="162"/>
      <c r="X158" s="162"/>
      <c r="Y158" s="165"/>
      <c r="Z158" s="162"/>
      <c r="AA158" s="162"/>
      <c r="AB158" s="162"/>
      <c r="AC158" s="162"/>
      <c r="AD158" s="165"/>
      <c r="AE158" s="162"/>
      <c r="AF158" s="162"/>
      <c r="AG158" s="162"/>
      <c r="AH158" s="162"/>
      <c r="AI158" s="165"/>
      <c r="AJ158" s="162"/>
      <c r="AK158" s="162"/>
      <c r="AL158" s="162"/>
      <c r="AM158" s="162"/>
      <c r="AN158" s="165"/>
      <c r="AO158" s="162"/>
      <c r="AP158" s="162"/>
      <c r="AQ158" s="162"/>
      <c r="AR158" s="162"/>
      <c r="AS158" s="166"/>
    </row>
    <row r="159" spans="1:45" ht="12" customHeight="1">
      <c r="A159" s="145"/>
      <c r="B159" s="156"/>
      <c r="C159" s="157"/>
      <c r="D159" s="157"/>
      <c r="E159" s="158"/>
      <c r="F159" s="157"/>
      <c r="G159" s="157"/>
      <c r="H159" s="157"/>
      <c r="I159" s="157"/>
      <c r="J159" s="157"/>
      <c r="K159" s="157"/>
      <c r="L159" s="157"/>
      <c r="M159" s="157"/>
      <c r="N159" s="159"/>
      <c r="O159" s="157"/>
      <c r="P159" s="157">
        <v>1</v>
      </c>
      <c r="Q159" s="157">
        <v>2</v>
      </c>
      <c r="R159" s="157">
        <v>3</v>
      </c>
      <c r="S159" s="157">
        <v>4</v>
      </c>
      <c r="T159" s="157"/>
      <c r="U159" s="157">
        <v>5</v>
      </c>
      <c r="V159" s="157">
        <v>6</v>
      </c>
      <c r="W159" s="157">
        <v>7</v>
      </c>
      <c r="X159" s="157">
        <v>8</v>
      </c>
      <c r="Y159" s="157"/>
      <c r="Z159" s="157">
        <v>9</v>
      </c>
      <c r="AA159" s="157">
        <v>10</v>
      </c>
      <c r="AB159" s="157">
        <v>11</v>
      </c>
      <c r="AC159" s="157">
        <v>12</v>
      </c>
      <c r="AD159" s="157"/>
      <c r="AE159" s="157">
        <v>13</v>
      </c>
      <c r="AF159" s="157">
        <v>14</v>
      </c>
      <c r="AG159" s="157">
        <v>15</v>
      </c>
      <c r="AH159" s="157">
        <v>16</v>
      </c>
      <c r="AI159" s="157"/>
      <c r="AJ159" s="157">
        <v>17</v>
      </c>
      <c r="AK159" s="157">
        <v>18</v>
      </c>
      <c r="AL159" s="157">
        <v>19</v>
      </c>
      <c r="AM159" s="157">
        <v>20</v>
      </c>
      <c r="AN159" s="157"/>
      <c r="AO159" s="157">
        <v>21</v>
      </c>
      <c r="AP159" s="157">
        <v>22</v>
      </c>
      <c r="AQ159" s="157">
        <v>23</v>
      </c>
      <c r="AR159" s="157">
        <v>24</v>
      </c>
      <c r="AS159" s="160"/>
    </row>
    <row r="160" spans="1:45" ht="12" customHeight="1" thickBot="1">
      <c r="A160" s="145"/>
      <c r="B160" s="161" t="s">
        <v>118</v>
      </c>
      <c r="C160" s="162"/>
      <c r="D160" s="163" t="s">
        <v>276</v>
      </c>
      <c r="E160" s="162"/>
      <c r="F160" s="162">
        <v>24</v>
      </c>
      <c r="G160" s="162">
        <v>24</v>
      </c>
      <c r="H160" s="162" t="s">
        <v>12</v>
      </c>
      <c r="I160" s="161" t="s">
        <v>118</v>
      </c>
      <c r="J160" s="162"/>
      <c r="K160" s="162"/>
      <c r="L160" s="162">
        <f>COUNTIF(P160:AR160,"x")</f>
        <v>0</v>
      </c>
      <c r="M160" s="162">
        <f>F160-L160</f>
        <v>24</v>
      </c>
      <c r="N160" s="164"/>
      <c r="O160" s="165"/>
      <c r="P160" s="162"/>
      <c r="Q160" s="162"/>
      <c r="R160" s="162"/>
      <c r="S160" s="162"/>
      <c r="T160" s="165"/>
      <c r="U160" s="162"/>
      <c r="V160" s="162"/>
      <c r="W160" s="162"/>
      <c r="X160" s="162"/>
      <c r="Y160" s="165"/>
      <c r="Z160" s="162"/>
      <c r="AA160" s="162"/>
      <c r="AB160" s="162"/>
      <c r="AC160" s="162"/>
      <c r="AD160" s="165"/>
      <c r="AE160" s="162"/>
      <c r="AF160" s="162"/>
      <c r="AG160" s="162"/>
      <c r="AH160" s="162"/>
      <c r="AI160" s="165"/>
      <c r="AJ160" s="162"/>
      <c r="AK160" s="162"/>
      <c r="AL160" s="162"/>
      <c r="AM160" s="162"/>
      <c r="AN160" s="165"/>
      <c r="AO160" s="162"/>
      <c r="AP160" s="162"/>
      <c r="AQ160" s="162"/>
      <c r="AR160" s="162"/>
      <c r="AS160" s="166"/>
    </row>
    <row r="161" spans="1:45" ht="12" customHeight="1">
      <c r="A161" s="145"/>
      <c r="B161" s="156"/>
      <c r="C161" s="157"/>
      <c r="D161" s="157"/>
      <c r="E161" s="158"/>
      <c r="F161" s="157"/>
      <c r="G161" s="157"/>
      <c r="H161" s="157"/>
      <c r="I161" s="157"/>
      <c r="J161" s="157"/>
      <c r="K161" s="157"/>
      <c r="L161" s="157"/>
      <c r="M161" s="157"/>
      <c r="N161" s="159"/>
      <c r="O161" s="157"/>
      <c r="P161" s="157">
        <v>1</v>
      </c>
      <c r="Q161" s="157">
        <v>2</v>
      </c>
      <c r="R161" s="157">
        <v>3</v>
      </c>
      <c r="S161" s="157">
        <v>4</v>
      </c>
      <c r="T161" s="157"/>
      <c r="U161" s="157">
        <v>5</v>
      </c>
      <c r="V161" s="157">
        <v>6</v>
      </c>
      <c r="W161" s="157">
        <v>7</v>
      </c>
      <c r="X161" s="157">
        <v>8</v>
      </c>
      <c r="Y161" s="157"/>
      <c r="Z161" s="157">
        <v>9</v>
      </c>
      <c r="AA161" s="157">
        <v>10</v>
      </c>
      <c r="AB161" s="157">
        <v>11</v>
      </c>
      <c r="AC161" s="157">
        <v>12</v>
      </c>
      <c r="AD161" s="157"/>
      <c r="AE161" s="157">
        <v>13</v>
      </c>
      <c r="AF161" s="157">
        <v>14</v>
      </c>
      <c r="AG161" s="157">
        <v>15</v>
      </c>
      <c r="AH161" s="157">
        <v>16</v>
      </c>
      <c r="AI161" s="157"/>
      <c r="AJ161" s="157">
        <v>17</v>
      </c>
      <c r="AK161" s="157">
        <v>18</v>
      </c>
      <c r="AL161" s="157">
        <v>19</v>
      </c>
      <c r="AM161" s="157">
        <v>20</v>
      </c>
      <c r="AN161" s="157"/>
      <c r="AO161" s="157">
        <v>21</v>
      </c>
      <c r="AP161" s="157">
        <v>22</v>
      </c>
      <c r="AQ161" s="157">
        <v>23</v>
      </c>
      <c r="AR161" s="157">
        <v>24</v>
      </c>
      <c r="AS161" s="160"/>
    </row>
    <row r="162" spans="1:45" ht="12" customHeight="1" thickBot="1">
      <c r="A162" s="145"/>
      <c r="B162" s="161" t="s">
        <v>118</v>
      </c>
      <c r="C162" s="162"/>
      <c r="D162" s="163" t="s">
        <v>276</v>
      </c>
      <c r="E162" s="162"/>
      <c r="F162" s="162">
        <v>24</v>
      </c>
      <c r="G162" s="162">
        <v>24</v>
      </c>
      <c r="H162" s="162" t="s">
        <v>12</v>
      </c>
      <c r="I162" s="161" t="s">
        <v>118</v>
      </c>
      <c r="J162" s="162"/>
      <c r="K162" s="162"/>
      <c r="L162" s="162">
        <f>COUNTIF(P162:AR162,"x")</f>
        <v>0</v>
      </c>
      <c r="M162" s="162">
        <f>F162-L162</f>
        <v>24</v>
      </c>
      <c r="N162" s="164"/>
      <c r="O162" s="165"/>
      <c r="P162" s="162"/>
      <c r="Q162" s="162"/>
      <c r="R162" s="162"/>
      <c r="S162" s="162"/>
      <c r="T162" s="165"/>
      <c r="U162" s="162"/>
      <c r="V162" s="162"/>
      <c r="W162" s="162"/>
      <c r="X162" s="162"/>
      <c r="Y162" s="165"/>
      <c r="Z162" s="162"/>
      <c r="AA162" s="162"/>
      <c r="AB162" s="162"/>
      <c r="AC162" s="162"/>
      <c r="AD162" s="165"/>
      <c r="AE162" s="162"/>
      <c r="AF162" s="162"/>
      <c r="AG162" s="162"/>
      <c r="AH162" s="162"/>
      <c r="AI162" s="165"/>
      <c r="AJ162" s="162"/>
      <c r="AK162" s="162"/>
      <c r="AL162" s="162"/>
      <c r="AM162" s="162"/>
      <c r="AN162" s="165"/>
      <c r="AO162" s="162"/>
      <c r="AP162" s="162"/>
      <c r="AQ162" s="162"/>
      <c r="AR162" s="162"/>
      <c r="AS162" s="166"/>
    </row>
    <row r="163" spans="1:45" ht="12" customHeight="1">
      <c r="A163" s="145"/>
      <c r="B163" s="156"/>
      <c r="C163" s="157"/>
      <c r="D163" s="157"/>
      <c r="E163" s="158"/>
      <c r="F163" s="157"/>
      <c r="G163" s="157"/>
      <c r="H163" s="157"/>
      <c r="I163" s="157"/>
      <c r="J163" s="157"/>
      <c r="K163" s="157"/>
      <c r="L163" s="157"/>
      <c r="M163" s="157"/>
      <c r="N163" s="159"/>
      <c r="O163" s="157"/>
      <c r="P163" s="157">
        <v>1</v>
      </c>
      <c r="Q163" s="157">
        <v>2</v>
      </c>
      <c r="R163" s="157">
        <v>3</v>
      </c>
      <c r="S163" s="157">
        <v>4</v>
      </c>
      <c r="T163" s="157"/>
      <c r="U163" s="157">
        <v>5</v>
      </c>
      <c r="V163" s="157">
        <v>6</v>
      </c>
      <c r="W163" s="157">
        <v>7</v>
      </c>
      <c r="X163" s="157">
        <v>8</v>
      </c>
      <c r="Y163" s="157"/>
      <c r="Z163" s="157">
        <v>9</v>
      </c>
      <c r="AA163" s="157">
        <v>10</v>
      </c>
      <c r="AB163" s="157">
        <v>11</v>
      </c>
      <c r="AC163" s="157">
        <v>12</v>
      </c>
      <c r="AD163" s="157"/>
      <c r="AE163" s="157">
        <v>13</v>
      </c>
      <c r="AF163" s="157">
        <v>14</v>
      </c>
      <c r="AG163" s="157">
        <v>15</v>
      </c>
      <c r="AH163" s="157">
        <v>16</v>
      </c>
      <c r="AI163" s="157"/>
      <c r="AJ163" s="157">
        <v>17</v>
      </c>
      <c r="AK163" s="157">
        <v>18</v>
      </c>
      <c r="AL163" s="157">
        <v>19</v>
      </c>
      <c r="AM163" s="157">
        <v>20</v>
      </c>
      <c r="AN163" s="157"/>
      <c r="AO163" s="157">
        <v>21</v>
      </c>
      <c r="AP163" s="157">
        <v>22</v>
      </c>
      <c r="AQ163" s="157">
        <v>23</v>
      </c>
      <c r="AR163" s="157">
        <v>24</v>
      </c>
      <c r="AS163" s="160"/>
    </row>
    <row r="164" spans="1:45" ht="12" customHeight="1" thickBot="1">
      <c r="A164" s="145"/>
      <c r="B164" s="161" t="s">
        <v>118</v>
      </c>
      <c r="C164" s="162"/>
      <c r="D164" s="163" t="s">
        <v>276</v>
      </c>
      <c r="E164" s="162"/>
      <c r="F164" s="162">
        <v>24</v>
      </c>
      <c r="G164" s="162">
        <v>24</v>
      </c>
      <c r="H164" s="162" t="s">
        <v>12</v>
      </c>
      <c r="I164" s="161" t="s">
        <v>118</v>
      </c>
      <c r="J164" s="162"/>
      <c r="K164" s="162"/>
      <c r="L164" s="162">
        <f>COUNTIF(P164:AR164,"x")</f>
        <v>0</v>
      </c>
      <c r="M164" s="162">
        <f>F164-L164</f>
        <v>24</v>
      </c>
      <c r="N164" s="164"/>
      <c r="O164" s="165"/>
      <c r="P164" s="162"/>
      <c r="Q164" s="162"/>
      <c r="R164" s="162"/>
      <c r="S164" s="162"/>
      <c r="T164" s="165"/>
      <c r="U164" s="162"/>
      <c r="V164" s="162"/>
      <c r="W164" s="162"/>
      <c r="X164" s="162"/>
      <c r="Y164" s="165"/>
      <c r="Z164" s="162"/>
      <c r="AA164" s="162"/>
      <c r="AB164" s="162"/>
      <c r="AC164" s="162"/>
      <c r="AD164" s="165"/>
      <c r="AE164" s="162"/>
      <c r="AF164" s="162"/>
      <c r="AG164" s="162"/>
      <c r="AH164" s="162"/>
      <c r="AI164" s="165"/>
      <c r="AJ164" s="162"/>
      <c r="AK164" s="162"/>
      <c r="AL164" s="162"/>
      <c r="AM164" s="162"/>
      <c r="AN164" s="165"/>
      <c r="AO164" s="162"/>
      <c r="AP164" s="162"/>
      <c r="AQ164" s="162"/>
      <c r="AR164" s="162"/>
      <c r="AS164" s="166"/>
    </row>
    <row r="165" spans="1:45" ht="12" customHeight="1">
      <c r="A165" s="145"/>
      <c r="B165" s="156"/>
      <c r="C165" s="157"/>
      <c r="D165" s="157"/>
      <c r="E165" s="158"/>
      <c r="F165" s="157"/>
      <c r="G165" s="157"/>
      <c r="H165" s="157"/>
      <c r="I165" s="157"/>
      <c r="J165" s="157"/>
      <c r="K165" s="157"/>
      <c r="L165" s="157"/>
      <c r="M165" s="157"/>
      <c r="N165" s="159"/>
      <c r="O165" s="157"/>
      <c r="P165" s="157">
        <v>1</v>
      </c>
      <c r="Q165" s="157">
        <v>2</v>
      </c>
      <c r="R165" s="157">
        <v>3</v>
      </c>
      <c r="S165" s="157">
        <v>4</v>
      </c>
      <c r="T165" s="157"/>
      <c r="U165" s="157">
        <v>5</v>
      </c>
      <c r="V165" s="157">
        <v>6</v>
      </c>
      <c r="W165" s="157">
        <v>7</v>
      </c>
      <c r="X165" s="157">
        <v>8</v>
      </c>
      <c r="Y165" s="157"/>
      <c r="Z165" s="157">
        <v>9</v>
      </c>
      <c r="AA165" s="157">
        <v>10</v>
      </c>
      <c r="AB165" s="157">
        <v>11</v>
      </c>
      <c r="AC165" s="157">
        <v>12</v>
      </c>
      <c r="AD165" s="157"/>
      <c r="AE165" s="157">
        <v>13</v>
      </c>
      <c r="AF165" s="157">
        <v>14</v>
      </c>
      <c r="AG165" s="157">
        <v>15</v>
      </c>
      <c r="AH165" s="157">
        <v>16</v>
      </c>
      <c r="AI165" s="157"/>
      <c r="AJ165" s="157">
        <v>17</v>
      </c>
      <c r="AK165" s="157">
        <v>18</v>
      </c>
      <c r="AL165" s="157">
        <v>19</v>
      </c>
      <c r="AM165" s="157">
        <v>20</v>
      </c>
      <c r="AN165" s="157"/>
      <c r="AO165" s="157">
        <v>21</v>
      </c>
      <c r="AP165" s="157">
        <v>22</v>
      </c>
      <c r="AQ165" s="157">
        <v>23</v>
      </c>
      <c r="AR165" s="157">
        <v>24</v>
      </c>
      <c r="AS165" s="160"/>
    </row>
    <row r="166" spans="1:45" ht="12" customHeight="1" thickBot="1">
      <c r="A166" s="145"/>
      <c r="B166" s="161" t="s">
        <v>118</v>
      </c>
      <c r="C166" s="162"/>
      <c r="D166" s="163" t="s">
        <v>276</v>
      </c>
      <c r="E166" s="162"/>
      <c r="F166" s="162">
        <v>24</v>
      </c>
      <c r="G166" s="162">
        <v>24</v>
      </c>
      <c r="H166" s="162" t="s">
        <v>12</v>
      </c>
      <c r="I166" s="161" t="s">
        <v>118</v>
      </c>
      <c r="J166" s="162"/>
      <c r="K166" s="162"/>
      <c r="L166" s="162">
        <f>COUNTIF(P166:AR166,"x")</f>
        <v>0</v>
      </c>
      <c r="M166" s="162">
        <f>F166-L166</f>
        <v>24</v>
      </c>
      <c r="N166" s="164"/>
      <c r="O166" s="165"/>
      <c r="P166" s="162"/>
      <c r="Q166" s="162"/>
      <c r="R166" s="162"/>
      <c r="S166" s="162"/>
      <c r="T166" s="165"/>
      <c r="U166" s="162"/>
      <c r="V166" s="162"/>
      <c r="W166" s="162"/>
      <c r="X166" s="162"/>
      <c r="Y166" s="165"/>
      <c r="Z166" s="162"/>
      <c r="AA166" s="162"/>
      <c r="AB166" s="162"/>
      <c r="AC166" s="162"/>
      <c r="AD166" s="165"/>
      <c r="AE166" s="162"/>
      <c r="AF166" s="162"/>
      <c r="AG166" s="162"/>
      <c r="AH166" s="162"/>
      <c r="AI166" s="165"/>
      <c r="AJ166" s="162"/>
      <c r="AK166" s="162"/>
      <c r="AL166" s="162"/>
      <c r="AM166" s="162"/>
      <c r="AN166" s="165"/>
      <c r="AO166" s="162"/>
      <c r="AP166" s="162"/>
      <c r="AQ166" s="162"/>
      <c r="AR166" s="162"/>
      <c r="AS166" s="166"/>
    </row>
    <row r="167" spans="1:45" ht="12" customHeight="1">
      <c r="A167" s="145"/>
      <c r="B167" s="156"/>
      <c r="C167" s="157"/>
      <c r="D167" s="157"/>
      <c r="E167" s="158"/>
      <c r="F167" s="157"/>
      <c r="G167" s="157"/>
      <c r="H167" s="157"/>
      <c r="I167" s="157"/>
      <c r="J167" s="157"/>
      <c r="K167" s="157"/>
      <c r="L167" s="157"/>
      <c r="M167" s="157"/>
      <c r="N167" s="159"/>
      <c r="O167" s="157"/>
      <c r="P167" s="157">
        <v>1</v>
      </c>
      <c r="Q167" s="157">
        <v>2</v>
      </c>
      <c r="R167" s="157">
        <v>3</v>
      </c>
      <c r="S167" s="157">
        <v>4</v>
      </c>
      <c r="T167" s="157"/>
      <c r="U167" s="157">
        <v>5</v>
      </c>
      <c r="V167" s="157">
        <v>6</v>
      </c>
      <c r="W167" s="157">
        <v>7</v>
      </c>
      <c r="X167" s="157">
        <v>8</v>
      </c>
      <c r="Y167" s="157"/>
      <c r="Z167" s="157">
        <v>9</v>
      </c>
      <c r="AA167" s="157">
        <v>10</v>
      </c>
      <c r="AB167" s="157">
        <v>11</v>
      </c>
      <c r="AC167" s="157">
        <v>12</v>
      </c>
      <c r="AD167" s="157"/>
      <c r="AE167" s="157">
        <v>13</v>
      </c>
      <c r="AF167" s="157">
        <v>14</v>
      </c>
      <c r="AG167" s="157">
        <v>15</v>
      </c>
      <c r="AH167" s="157">
        <v>16</v>
      </c>
      <c r="AI167" s="157"/>
      <c r="AJ167" s="157">
        <v>17</v>
      </c>
      <c r="AK167" s="157">
        <v>18</v>
      </c>
      <c r="AL167" s="157">
        <v>19</v>
      </c>
      <c r="AM167" s="157">
        <v>20</v>
      </c>
      <c r="AN167" s="157"/>
      <c r="AO167" s="157">
        <v>21</v>
      </c>
      <c r="AP167" s="157">
        <v>22</v>
      </c>
      <c r="AQ167" s="157">
        <v>23</v>
      </c>
      <c r="AR167" s="157">
        <v>24</v>
      </c>
      <c r="AS167" s="160"/>
    </row>
    <row r="168" spans="1:45" ht="12" customHeight="1" thickBot="1">
      <c r="A168" s="145"/>
      <c r="B168" s="161" t="s">
        <v>118</v>
      </c>
      <c r="C168" s="162"/>
      <c r="D168" s="163" t="s">
        <v>276</v>
      </c>
      <c r="E168" s="162"/>
      <c r="F168" s="162">
        <v>24</v>
      </c>
      <c r="G168" s="162">
        <v>24</v>
      </c>
      <c r="H168" s="162" t="s">
        <v>12</v>
      </c>
      <c r="I168" s="161" t="s">
        <v>118</v>
      </c>
      <c r="J168" s="162"/>
      <c r="K168" s="162"/>
      <c r="L168" s="162">
        <f>COUNTIF(P168:AR168,"x")</f>
        <v>0</v>
      </c>
      <c r="M168" s="162">
        <f>F168-L168</f>
        <v>24</v>
      </c>
      <c r="N168" s="164"/>
      <c r="O168" s="165"/>
      <c r="P168" s="162"/>
      <c r="Q168" s="162"/>
      <c r="R168" s="162"/>
      <c r="S168" s="162"/>
      <c r="T168" s="165"/>
      <c r="U168" s="162"/>
      <c r="V168" s="162"/>
      <c r="W168" s="162"/>
      <c r="X168" s="162"/>
      <c r="Y168" s="165"/>
      <c r="Z168" s="162"/>
      <c r="AA168" s="162"/>
      <c r="AB168" s="162"/>
      <c r="AC168" s="162"/>
      <c r="AD168" s="165"/>
      <c r="AE168" s="162"/>
      <c r="AF168" s="162"/>
      <c r="AG168" s="162"/>
      <c r="AH168" s="162"/>
      <c r="AI168" s="165"/>
      <c r="AJ168" s="162"/>
      <c r="AK168" s="162"/>
      <c r="AL168" s="162"/>
      <c r="AM168" s="162"/>
      <c r="AN168" s="165"/>
      <c r="AO168" s="162"/>
      <c r="AP168" s="162"/>
      <c r="AQ168" s="162"/>
      <c r="AR168" s="162"/>
      <c r="AS168" s="166"/>
    </row>
    <row r="169" spans="1:45" ht="12" customHeight="1">
      <c r="A169" s="145"/>
      <c r="B169" s="156"/>
      <c r="C169" s="157"/>
      <c r="D169" s="157"/>
      <c r="E169" s="158"/>
      <c r="F169" s="157"/>
      <c r="G169" s="157"/>
      <c r="H169" s="157"/>
      <c r="I169" s="157"/>
      <c r="J169" s="157"/>
      <c r="K169" s="157"/>
      <c r="L169" s="157"/>
      <c r="M169" s="157"/>
      <c r="N169" s="159"/>
      <c r="O169" s="157"/>
      <c r="P169" s="157">
        <v>1</v>
      </c>
      <c r="Q169" s="157">
        <v>2</v>
      </c>
      <c r="R169" s="157">
        <v>3</v>
      </c>
      <c r="S169" s="157">
        <v>4</v>
      </c>
      <c r="T169" s="157"/>
      <c r="U169" s="157">
        <v>5</v>
      </c>
      <c r="V169" s="157">
        <v>6</v>
      </c>
      <c r="W169" s="157">
        <v>7</v>
      </c>
      <c r="X169" s="157">
        <v>8</v>
      </c>
      <c r="Y169" s="157"/>
      <c r="Z169" s="157">
        <v>9</v>
      </c>
      <c r="AA169" s="157">
        <v>10</v>
      </c>
      <c r="AB169" s="157">
        <v>11</v>
      </c>
      <c r="AC169" s="157">
        <v>12</v>
      </c>
      <c r="AD169" s="157"/>
      <c r="AE169" s="157">
        <v>13</v>
      </c>
      <c r="AF169" s="157">
        <v>14</v>
      </c>
      <c r="AG169" s="157">
        <v>15</v>
      </c>
      <c r="AH169" s="157">
        <v>16</v>
      </c>
      <c r="AI169" s="157"/>
      <c r="AJ169" s="157">
        <v>17</v>
      </c>
      <c r="AK169" s="157">
        <v>18</v>
      </c>
      <c r="AL169" s="157">
        <v>19</v>
      </c>
      <c r="AM169" s="157">
        <v>20</v>
      </c>
      <c r="AN169" s="157"/>
      <c r="AO169" s="157">
        <v>21</v>
      </c>
      <c r="AP169" s="157">
        <v>22</v>
      </c>
      <c r="AQ169" s="157">
        <v>23</v>
      </c>
      <c r="AR169" s="157">
        <v>24</v>
      </c>
      <c r="AS169" s="160"/>
    </row>
    <row r="170" spans="1:45" ht="12" customHeight="1" thickBot="1">
      <c r="A170" s="145"/>
      <c r="B170" s="161" t="s">
        <v>118</v>
      </c>
      <c r="C170" s="162"/>
      <c r="D170" s="163" t="s">
        <v>276</v>
      </c>
      <c r="E170" s="162"/>
      <c r="F170" s="162">
        <v>24</v>
      </c>
      <c r="G170" s="162">
        <v>24</v>
      </c>
      <c r="H170" s="162" t="s">
        <v>12</v>
      </c>
      <c r="I170" s="161" t="s">
        <v>118</v>
      </c>
      <c r="J170" s="162"/>
      <c r="K170" s="162"/>
      <c r="L170" s="162">
        <f>COUNTIF(P170:AR170,"x")</f>
        <v>0</v>
      </c>
      <c r="M170" s="162">
        <f>F170-L170</f>
        <v>24</v>
      </c>
      <c r="N170" s="164"/>
      <c r="O170" s="165"/>
      <c r="P170" s="162"/>
      <c r="Q170" s="162"/>
      <c r="R170" s="162"/>
      <c r="S170" s="162"/>
      <c r="T170" s="165"/>
      <c r="U170" s="162"/>
      <c r="V170" s="162"/>
      <c r="W170" s="162"/>
      <c r="X170" s="162"/>
      <c r="Y170" s="165"/>
      <c r="Z170" s="162"/>
      <c r="AA170" s="162"/>
      <c r="AB170" s="162"/>
      <c r="AC170" s="162"/>
      <c r="AD170" s="165"/>
      <c r="AE170" s="162"/>
      <c r="AF170" s="162"/>
      <c r="AG170" s="162"/>
      <c r="AH170" s="162"/>
      <c r="AI170" s="165"/>
      <c r="AJ170" s="162"/>
      <c r="AK170" s="162"/>
      <c r="AL170" s="162"/>
      <c r="AM170" s="162"/>
      <c r="AN170" s="165"/>
      <c r="AO170" s="162"/>
      <c r="AP170" s="162"/>
      <c r="AQ170" s="162"/>
      <c r="AR170" s="162"/>
      <c r="AS170" s="166"/>
    </row>
    <row r="171" spans="1:45" ht="12" customHeight="1">
      <c r="A171" s="145"/>
      <c r="B171" s="156"/>
      <c r="C171" s="157"/>
      <c r="D171" s="157"/>
      <c r="E171" s="158"/>
      <c r="F171" s="157"/>
      <c r="G171" s="157"/>
      <c r="H171" s="157"/>
      <c r="I171" s="157"/>
      <c r="J171" s="157"/>
      <c r="K171" s="157"/>
      <c r="L171" s="157"/>
      <c r="M171" s="157"/>
      <c r="N171" s="159"/>
      <c r="O171" s="157"/>
      <c r="P171" s="157">
        <v>1</v>
      </c>
      <c r="Q171" s="157">
        <v>2</v>
      </c>
      <c r="R171" s="157">
        <v>3</v>
      </c>
      <c r="S171" s="157">
        <v>4</v>
      </c>
      <c r="T171" s="157"/>
      <c r="U171" s="157">
        <v>5</v>
      </c>
      <c r="V171" s="157">
        <v>6</v>
      </c>
      <c r="W171" s="157">
        <v>7</v>
      </c>
      <c r="X171" s="157">
        <v>8</v>
      </c>
      <c r="Y171" s="157"/>
      <c r="Z171" s="157">
        <v>9</v>
      </c>
      <c r="AA171" s="157">
        <v>10</v>
      </c>
      <c r="AB171" s="157">
        <v>11</v>
      </c>
      <c r="AC171" s="157">
        <v>12</v>
      </c>
      <c r="AD171" s="157"/>
      <c r="AE171" s="157">
        <v>13</v>
      </c>
      <c r="AF171" s="157">
        <v>14</v>
      </c>
      <c r="AG171" s="157">
        <v>15</v>
      </c>
      <c r="AH171" s="157">
        <v>16</v>
      </c>
      <c r="AI171" s="157"/>
      <c r="AJ171" s="157">
        <v>17</v>
      </c>
      <c r="AK171" s="157">
        <v>18</v>
      </c>
      <c r="AL171" s="157">
        <v>19</v>
      </c>
      <c r="AM171" s="157">
        <v>20</v>
      </c>
      <c r="AN171" s="157"/>
      <c r="AO171" s="157">
        <v>21</v>
      </c>
      <c r="AP171" s="157">
        <v>22</v>
      </c>
      <c r="AQ171" s="157">
        <v>23</v>
      </c>
      <c r="AR171" s="157">
        <v>24</v>
      </c>
      <c r="AS171" s="160"/>
    </row>
    <row r="172" spans="1:45" ht="12" customHeight="1" thickBot="1">
      <c r="A172" s="145"/>
      <c r="B172" s="161" t="s">
        <v>118</v>
      </c>
      <c r="C172" s="162"/>
      <c r="D172" s="163" t="s">
        <v>276</v>
      </c>
      <c r="E172" s="162"/>
      <c r="F172" s="162">
        <v>24</v>
      </c>
      <c r="G172" s="162">
        <v>24</v>
      </c>
      <c r="H172" s="162" t="s">
        <v>12</v>
      </c>
      <c r="I172" s="161" t="s">
        <v>118</v>
      </c>
      <c r="J172" s="162"/>
      <c r="K172" s="162"/>
      <c r="L172" s="162">
        <f>COUNTIF(P172:AR172,"x")</f>
        <v>0</v>
      </c>
      <c r="M172" s="162">
        <f>F172-L172</f>
        <v>24</v>
      </c>
      <c r="N172" s="164"/>
      <c r="O172" s="165"/>
      <c r="P172" s="162"/>
      <c r="Q172" s="162"/>
      <c r="R172" s="162"/>
      <c r="S172" s="162"/>
      <c r="T172" s="165"/>
      <c r="U172" s="162"/>
      <c r="V172" s="162"/>
      <c r="W172" s="162"/>
      <c r="X172" s="162"/>
      <c r="Y172" s="165"/>
      <c r="Z172" s="162"/>
      <c r="AA172" s="162"/>
      <c r="AB172" s="162"/>
      <c r="AC172" s="162"/>
      <c r="AD172" s="165"/>
      <c r="AE172" s="162"/>
      <c r="AF172" s="162"/>
      <c r="AG172" s="162"/>
      <c r="AH172" s="162"/>
      <c r="AI172" s="165"/>
      <c r="AJ172" s="162"/>
      <c r="AK172" s="162"/>
      <c r="AL172" s="162"/>
      <c r="AM172" s="162"/>
      <c r="AN172" s="165"/>
      <c r="AO172" s="162"/>
      <c r="AP172" s="162"/>
      <c r="AQ172" s="162"/>
      <c r="AR172" s="162"/>
      <c r="AS172" s="166"/>
    </row>
    <row r="173" spans="1:45" ht="12" customHeight="1">
      <c r="A173" s="145"/>
      <c r="B173" s="156"/>
      <c r="C173" s="157"/>
      <c r="D173" s="157"/>
      <c r="E173" s="158"/>
      <c r="F173" s="157"/>
      <c r="G173" s="157"/>
      <c r="H173" s="157"/>
      <c r="I173" s="157"/>
      <c r="J173" s="157"/>
      <c r="K173" s="157"/>
      <c r="L173" s="157"/>
      <c r="M173" s="157"/>
      <c r="N173" s="159"/>
      <c r="O173" s="157"/>
      <c r="P173" s="157">
        <v>1</v>
      </c>
      <c r="Q173" s="157">
        <v>2</v>
      </c>
      <c r="R173" s="157">
        <v>3</v>
      </c>
      <c r="S173" s="157">
        <v>4</v>
      </c>
      <c r="T173" s="157"/>
      <c r="U173" s="157">
        <v>5</v>
      </c>
      <c r="V173" s="157">
        <v>6</v>
      </c>
      <c r="W173" s="157">
        <v>7</v>
      </c>
      <c r="X173" s="157">
        <v>8</v>
      </c>
      <c r="Y173" s="157"/>
      <c r="Z173" s="157">
        <v>9</v>
      </c>
      <c r="AA173" s="157">
        <v>10</v>
      </c>
      <c r="AB173" s="157">
        <v>11</v>
      </c>
      <c r="AC173" s="157">
        <v>12</v>
      </c>
      <c r="AD173" s="157"/>
      <c r="AE173" s="157">
        <v>13</v>
      </c>
      <c r="AF173" s="157">
        <v>14</v>
      </c>
      <c r="AG173" s="157">
        <v>15</v>
      </c>
      <c r="AH173" s="157">
        <v>16</v>
      </c>
      <c r="AI173" s="157"/>
      <c r="AJ173" s="157">
        <v>17</v>
      </c>
      <c r="AK173" s="157">
        <v>18</v>
      </c>
      <c r="AL173" s="157">
        <v>19</v>
      </c>
      <c r="AM173" s="157">
        <v>20</v>
      </c>
      <c r="AN173" s="157"/>
      <c r="AO173" s="157">
        <v>21</v>
      </c>
      <c r="AP173" s="157">
        <v>22</v>
      </c>
      <c r="AQ173" s="157">
        <v>23</v>
      </c>
      <c r="AR173" s="157">
        <v>24</v>
      </c>
      <c r="AS173" s="160"/>
    </row>
    <row r="174" spans="1:45" ht="12" customHeight="1" thickBot="1">
      <c r="A174" s="145"/>
      <c r="B174" s="161" t="s">
        <v>118</v>
      </c>
      <c r="C174" s="162"/>
      <c r="D174" s="163" t="s">
        <v>276</v>
      </c>
      <c r="E174" s="162"/>
      <c r="F174" s="162">
        <v>24</v>
      </c>
      <c r="G174" s="162">
        <v>24</v>
      </c>
      <c r="H174" s="162" t="s">
        <v>12</v>
      </c>
      <c r="I174" s="161" t="s">
        <v>118</v>
      </c>
      <c r="J174" s="162"/>
      <c r="K174" s="162"/>
      <c r="L174" s="162">
        <f>COUNTIF(P174:AR174,"x")</f>
        <v>0</v>
      </c>
      <c r="M174" s="162">
        <f>F174-L174</f>
        <v>24</v>
      </c>
      <c r="N174" s="164"/>
      <c r="O174" s="165"/>
      <c r="P174" s="162"/>
      <c r="Q174" s="162"/>
      <c r="R174" s="162"/>
      <c r="S174" s="162"/>
      <c r="T174" s="165"/>
      <c r="U174" s="162"/>
      <c r="V174" s="162"/>
      <c r="W174" s="162"/>
      <c r="X174" s="162"/>
      <c r="Y174" s="165"/>
      <c r="Z174" s="162"/>
      <c r="AA174" s="162"/>
      <c r="AB174" s="162"/>
      <c r="AC174" s="162"/>
      <c r="AD174" s="165"/>
      <c r="AE174" s="162"/>
      <c r="AF174" s="162"/>
      <c r="AG174" s="162"/>
      <c r="AH174" s="162"/>
      <c r="AI174" s="165"/>
      <c r="AJ174" s="162"/>
      <c r="AK174" s="162"/>
      <c r="AL174" s="162"/>
      <c r="AM174" s="162"/>
      <c r="AN174" s="165"/>
      <c r="AO174" s="162"/>
      <c r="AP174" s="162"/>
      <c r="AQ174" s="162"/>
      <c r="AR174" s="162"/>
      <c r="AS174" s="166"/>
    </row>
    <row r="175" spans="1:45" ht="12" customHeight="1">
      <c r="A175" s="145"/>
      <c r="B175" s="156"/>
      <c r="C175" s="157"/>
      <c r="D175" s="157"/>
      <c r="E175" s="158"/>
      <c r="F175" s="157"/>
      <c r="G175" s="157"/>
      <c r="H175" s="157"/>
      <c r="I175" s="157"/>
      <c r="J175" s="157"/>
      <c r="K175" s="157"/>
      <c r="L175" s="157"/>
      <c r="M175" s="157"/>
      <c r="N175" s="159"/>
      <c r="O175" s="157"/>
      <c r="P175" s="157">
        <v>1</v>
      </c>
      <c r="Q175" s="157">
        <v>2</v>
      </c>
      <c r="R175" s="157">
        <v>3</v>
      </c>
      <c r="S175" s="157">
        <v>4</v>
      </c>
      <c r="T175" s="157"/>
      <c r="U175" s="157">
        <v>5</v>
      </c>
      <c r="V175" s="157">
        <v>6</v>
      </c>
      <c r="W175" s="157">
        <v>7</v>
      </c>
      <c r="X175" s="157">
        <v>8</v>
      </c>
      <c r="Y175" s="157"/>
      <c r="Z175" s="157">
        <v>9</v>
      </c>
      <c r="AA175" s="157">
        <v>10</v>
      </c>
      <c r="AB175" s="157">
        <v>11</v>
      </c>
      <c r="AC175" s="157">
        <v>12</v>
      </c>
      <c r="AD175" s="157"/>
      <c r="AE175" s="157">
        <v>13</v>
      </c>
      <c r="AF175" s="157">
        <v>14</v>
      </c>
      <c r="AG175" s="157">
        <v>15</v>
      </c>
      <c r="AH175" s="157">
        <v>16</v>
      </c>
      <c r="AI175" s="157"/>
      <c r="AJ175" s="157">
        <v>17</v>
      </c>
      <c r="AK175" s="157">
        <v>18</v>
      </c>
      <c r="AL175" s="157">
        <v>19</v>
      </c>
      <c r="AM175" s="157">
        <v>20</v>
      </c>
      <c r="AN175" s="157"/>
      <c r="AO175" s="157">
        <v>21</v>
      </c>
      <c r="AP175" s="157">
        <v>22</v>
      </c>
      <c r="AQ175" s="157">
        <v>23</v>
      </c>
      <c r="AR175" s="157">
        <v>24</v>
      </c>
      <c r="AS175" s="160"/>
    </row>
    <row r="176" spans="1:45" ht="12" customHeight="1" thickBot="1">
      <c r="A176" s="145"/>
      <c r="B176" s="161" t="s">
        <v>118</v>
      </c>
      <c r="C176" s="162"/>
      <c r="D176" s="163" t="s">
        <v>276</v>
      </c>
      <c r="E176" s="162"/>
      <c r="F176" s="162">
        <v>24</v>
      </c>
      <c r="G176" s="162">
        <v>24</v>
      </c>
      <c r="H176" s="162" t="s">
        <v>12</v>
      </c>
      <c r="I176" s="161" t="s">
        <v>118</v>
      </c>
      <c r="J176" s="162"/>
      <c r="K176" s="162"/>
      <c r="L176" s="162">
        <f>COUNTIF(P176:AR176,"x")</f>
        <v>0</v>
      </c>
      <c r="M176" s="162">
        <f>F176-L176</f>
        <v>24</v>
      </c>
      <c r="N176" s="164"/>
      <c r="O176" s="165"/>
      <c r="P176" s="162"/>
      <c r="Q176" s="162"/>
      <c r="R176" s="162"/>
      <c r="S176" s="162"/>
      <c r="T176" s="165"/>
      <c r="U176" s="162"/>
      <c r="V176" s="162"/>
      <c r="W176" s="162"/>
      <c r="X176" s="162"/>
      <c r="Y176" s="165"/>
      <c r="Z176" s="162"/>
      <c r="AA176" s="162"/>
      <c r="AB176" s="162"/>
      <c r="AC176" s="162"/>
      <c r="AD176" s="165"/>
      <c r="AE176" s="162"/>
      <c r="AF176" s="162"/>
      <c r="AG176" s="162"/>
      <c r="AH176" s="162"/>
      <c r="AI176" s="165"/>
      <c r="AJ176" s="162"/>
      <c r="AK176" s="162"/>
      <c r="AL176" s="162"/>
      <c r="AM176" s="162"/>
      <c r="AN176" s="165"/>
      <c r="AO176" s="162"/>
      <c r="AP176" s="162"/>
      <c r="AQ176" s="162"/>
      <c r="AR176" s="162"/>
      <c r="AS176" s="166"/>
    </row>
    <row r="177" spans="1:45" ht="12" customHeight="1">
      <c r="A177" s="145"/>
      <c r="B177" s="156"/>
      <c r="C177" s="157"/>
      <c r="D177" s="157"/>
      <c r="E177" s="158"/>
      <c r="F177" s="157"/>
      <c r="G177" s="157"/>
      <c r="H177" s="157"/>
      <c r="I177" s="157"/>
      <c r="J177" s="157"/>
      <c r="K177" s="157"/>
      <c r="L177" s="157"/>
      <c r="M177" s="157"/>
      <c r="N177" s="159"/>
      <c r="O177" s="157"/>
      <c r="P177" s="157">
        <v>1</v>
      </c>
      <c r="Q177" s="157">
        <v>2</v>
      </c>
      <c r="R177" s="157">
        <v>3</v>
      </c>
      <c r="S177" s="157">
        <v>4</v>
      </c>
      <c r="T177" s="157"/>
      <c r="U177" s="157">
        <v>5</v>
      </c>
      <c r="V177" s="157">
        <v>6</v>
      </c>
      <c r="W177" s="157">
        <v>7</v>
      </c>
      <c r="X177" s="157">
        <v>8</v>
      </c>
      <c r="Y177" s="157"/>
      <c r="Z177" s="157">
        <v>9</v>
      </c>
      <c r="AA177" s="157">
        <v>10</v>
      </c>
      <c r="AB177" s="157">
        <v>11</v>
      </c>
      <c r="AC177" s="157">
        <v>12</v>
      </c>
      <c r="AD177" s="157"/>
      <c r="AE177" s="157">
        <v>13</v>
      </c>
      <c r="AF177" s="157">
        <v>14</v>
      </c>
      <c r="AG177" s="157">
        <v>15</v>
      </c>
      <c r="AH177" s="157">
        <v>16</v>
      </c>
      <c r="AI177" s="157"/>
      <c r="AJ177" s="157">
        <v>17</v>
      </c>
      <c r="AK177" s="157">
        <v>18</v>
      </c>
      <c r="AL177" s="157">
        <v>19</v>
      </c>
      <c r="AM177" s="157">
        <v>20</v>
      </c>
      <c r="AN177" s="157"/>
      <c r="AO177" s="157">
        <v>21</v>
      </c>
      <c r="AP177" s="157">
        <v>22</v>
      </c>
      <c r="AQ177" s="157">
        <v>23</v>
      </c>
      <c r="AR177" s="157">
        <v>24</v>
      </c>
      <c r="AS177" s="160"/>
    </row>
    <row r="178" spans="1:45" ht="12" customHeight="1" thickBot="1">
      <c r="A178" s="145"/>
      <c r="B178" s="161" t="s">
        <v>118</v>
      </c>
      <c r="C178" s="162"/>
      <c r="D178" s="163" t="s">
        <v>276</v>
      </c>
      <c r="E178" s="162"/>
      <c r="F178" s="162">
        <v>24</v>
      </c>
      <c r="G178" s="162">
        <v>24</v>
      </c>
      <c r="H178" s="162" t="s">
        <v>12</v>
      </c>
      <c r="I178" s="161" t="s">
        <v>118</v>
      </c>
      <c r="J178" s="162"/>
      <c r="K178" s="162"/>
      <c r="L178" s="162">
        <f>COUNTIF(P178:AR178,"x")</f>
        <v>0</v>
      </c>
      <c r="M178" s="162">
        <f>F178-L178</f>
        <v>24</v>
      </c>
      <c r="N178" s="164"/>
      <c r="O178" s="165"/>
      <c r="P178" s="162"/>
      <c r="Q178" s="162"/>
      <c r="R178" s="162"/>
      <c r="S178" s="162"/>
      <c r="T178" s="165"/>
      <c r="U178" s="162"/>
      <c r="V178" s="162"/>
      <c r="W178" s="162"/>
      <c r="X178" s="162"/>
      <c r="Y178" s="165"/>
      <c r="Z178" s="162"/>
      <c r="AA178" s="162"/>
      <c r="AB178" s="162"/>
      <c r="AC178" s="162"/>
      <c r="AD178" s="165"/>
      <c r="AE178" s="162"/>
      <c r="AF178" s="162"/>
      <c r="AG178" s="162"/>
      <c r="AH178" s="162"/>
      <c r="AI178" s="165"/>
      <c r="AJ178" s="162"/>
      <c r="AK178" s="162"/>
      <c r="AL178" s="162"/>
      <c r="AM178" s="162"/>
      <c r="AN178" s="165"/>
      <c r="AO178" s="162"/>
      <c r="AP178" s="162"/>
      <c r="AQ178" s="162"/>
      <c r="AR178" s="162"/>
      <c r="AS178" s="166"/>
    </row>
    <row r="179" spans="1:45" ht="12" customHeight="1">
      <c r="A179" s="145"/>
      <c r="B179" s="156"/>
      <c r="C179" s="157"/>
      <c r="D179" s="157"/>
      <c r="E179" s="158"/>
      <c r="F179" s="157"/>
      <c r="G179" s="157"/>
      <c r="H179" s="157"/>
      <c r="I179" s="157"/>
      <c r="J179" s="157"/>
      <c r="K179" s="157"/>
      <c r="L179" s="157"/>
      <c r="M179" s="157"/>
      <c r="N179" s="159"/>
      <c r="O179" s="157"/>
      <c r="P179" s="157">
        <v>1</v>
      </c>
      <c r="Q179" s="157">
        <v>2</v>
      </c>
      <c r="R179" s="157">
        <v>3</v>
      </c>
      <c r="S179" s="157">
        <v>4</v>
      </c>
      <c r="T179" s="157"/>
      <c r="U179" s="157">
        <v>5</v>
      </c>
      <c r="V179" s="157">
        <v>6</v>
      </c>
      <c r="W179" s="157">
        <v>7</v>
      </c>
      <c r="X179" s="157">
        <v>8</v>
      </c>
      <c r="Y179" s="157"/>
      <c r="Z179" s="157">
        <v>9</v>
      </c>
      <c r="AA179" s="157">
        <v>10</v>
      </c>
      <c r="AB179" s="157">
        <v>11</v>
      </c>
      <c r="AC179" s="157">
        <v>12</v>
      </c>
      <c r="AD179" s="157"/>
      <c r="AE179" s="157">
        <v>13</v>
      </c>
      <c r="AF179" s="157">
        <v>14</v>
      </c>
      <c r="AG179" s="157">
        <v>15</v>
      </c>
      <c r="AH179" s="157">
        <v>16</v>
      </c>
      <c r="AI179" s="157"/>
      <c r="AJ179" s="157">
        <v>17</v>
      </c>
      <c r="AK179" s="157">
        <v>18</v>
      </c>
      <c r="AL179" s="157">
        <v>19</v>
      </c>
      <c r="AM179" s="157">
        <v>20</v>
      </c>
      <c r="AN179" s="157"/>
      <c r="AO179" s="157">
        <v>21</v>
      </c>
      <c r="AP179" s="157">
        <v>22</v>
      </c>
      <c r="AQ179" s="157">
        <v>23</v>
      </c>
      <c r="AR179" s="157">
        <v>24</v>
      </c>
      <c r="AS179" s="160"/>
    </row>
    <row r="180" spans="1:45" ht="12" customHeight="1" thickBot="1">
      <c r="A180" s="145"/>
      <c r="B180" s="161" t="s">
        <v>118</v>
      </c>
      <c r="C180" s="162"/>
      <c r="D180" s="163" t="s">
        <v>276</v>
      </c>
      <c r="E180" s="162"/>
      <c r="F180" s="162">
        <v>24</v>
      </c>
      <c r="G180" s="162">
        <v>24</v>
      </c>
      <c r="H180" s="162" t="s">
        <v>12</v>
      </c>
      <c r="I180" s="161" t="s">
        <v>118</v>
      </c>
      <c r="J180" s="162"/>
      <c r="K180" s="162"/>
      <c r="L180" s="162">
        <f>COUNTIF(P180:AR180,"x")</f>
        <v>0</v>
      </c>
      <c r="M180" s="162">
        <f>F180-L180</f>
        <v>24</v>
      </c>
      <c r="N180" s="164"/>
      <c r="O180" s="165"/>
      <c r="P180" s="162"/>
      <c r="Q180" s="162"/>
      <c r="R180" s="162"/>
      <c r="S180" s="162"/>
      <c r="T180" s="165"/>
      <c r="U180" s="162"/>
      <c r="V180" s="162"/>
      <c r="W180" s="162"/>
      <c r="X180" s="162"/>
      <c r="Y180" s="165"/>
      <c r="Z180" s="162"/>
      <c r="AA180" s="162"/>
      <c r="AB180" s="162"/>
      <c r="AC180" s="162"/>
      <c r="AD180" s="165"/>
      <c r="AE180" s="162"/>
      <c r="AF180" s="162"/>
      <c r="AG180" s="162"/>
      <c r="AH180" s="162"/>
      <c r="AI180" s="165"/>
      <c r="AJ180" s="162"/>
      <c r="AK180" s="162"/>
      <c r="AL180" s="162"/>
      <c r="AM180" s="162"/>
      <c r="AN180" s="165"/>
      <c r="AO180" s="162"/>
      <c r="AP180" s="162"/>
      <c r="AQ180" s="162"/>
      <c r="AR180" s="162"/>
      <c r="AS180" s="166"/>
    </row>
    <row r="181" spans="1:45" ht="12" customHeight="1">
      <c r="A181" s="145"/>
      <c r="B181" s="156"/>
      <c r="C181" s="157"/>
      <c r="D181" s="157"/>
      <c r="E181" s="158"/>
      <c r="F181" s="157"/>
      <c r="G181" s="157"/>
      <c r="H181" s="157"/>
      <c r="I181" s="157"/>
      <c r="J181" s="157"/>
      <c r="K181" s="157"/>
      <c r="L181" s="157"/>
      <c r="M181" s="157"/>
      <c r="N181" s="159"/>
      <c r="O181" s="157"/>
      <c r="P181" s="157">
        <v>1</v>
      </c>
      <c r="Q181" s="157">
        <v>2</v>
      </c>
      <c r="R181" s="157">
        <v>3</v>
      </c>
      <c r="S181" s="157">
        <v>4</v>
      </c>
      <c r="T181" s="157"/>
      <c r="U181" s="157">
        <v>5</v>
      </c>
      <c r="V181" s="157">
        <v>6</v>
      </c>
      <c r="W181" s="157">
        <v>7</v>
      </c>
      <c r="X181" s="157">
        <v>8</v>
      </c>
      <c r="Y181" s="157"/>
      <c r="Z181" s="157">
        <v>9</v>
      </c>
      <c r="AA181" s="157">
        <v>10</v>
      </c>
      <c r="AB181" s="157">
        <v>11</v>
      </c>
      <c r="AC181" s="157">
        <v>12</v>
      </c>
      <c r="AD181" s="157"/>
      <c r="AE181" s="157">
        <v>13</v>
      </c>
      <c r="AF181" s="157">
        <v>14</v>
      </c>
      <c r="AG181" s="157">
        <v>15</v>
      </c>
      <c r="AH181" s="157">
        <v>16</v>
      </c>
      <c r="AI181" s="157"/>
      <c r="AJ181" s="157">
        <v>17</v>
      </c>
      <c r="AK181" s="157">
        <v>18</v>
      </c>
      <c r="AL181" s="157">
        <v>19</v>
      </c>
      <c r="AM181" s="157">
        <v>20</v>
      </c>
      <c r="AN181" s="157"/>
      <c r="AO181" s="157">
        <v>21</v>
      </c>
      <c r="AP181" s="157">
        <v>22</v>
      </c>
      <c r="AQ181" s="157">
        <v>23</v>
      </c>
      <c r="AR181" s="157">
        <v>24</v>
      </c>
      <c r="AS181" s="160"/>
    </row>
    <row r="182" spans="1:45" ht="12" customHeight="1" thickBot="1">
      <c r="A182" s="145"/>
      <c r="B182" s="161" t="s">
        <v>118</v>
      </c>
      <c r="C182" s="162"/>
      <c r="D182" s="163" t="s">
        <v>276</v>
      </c>
      <c r="E182" s="162"/>
      <c r="F182" s="162">
        <v>24</v>
      </c>
      <c r="G182" s="162">
        <v>24</v>
      </c>
      <c r="H182" s="162" t="s">
        <v>12</v>
      </c>
      <c r="I182" s="161" t="s">
        <v>118</v>
      </c>
      <c r="J182" s="162"/>
      <c r="K182" s="162"/>
      <c r="L182" s="162">
        <f>COUNTIF(P182:AR182,"x")</f>
        <v>0</v>
      </c>
      <c r="M182" s="162">
        <f>F182-L182</f>
        <v>24</v>
      </c>
      <c r="N182" s="164"/>
      <c r="O182" s="165"/>
      <c r="P182" s="162"/>
      <c r="Q182" s="162"/>
      <c r="R182" s="162"/>
      <c r="S182" s="162"/>
      <c r="T182" s="165"/>
      <c r="U182" s="162"/>
      <c r="V182" s="162"/>
      <c r="W182" s="162"/>
      <c r="X182" s="162"/>
      <c r="Y182" s="165"/>
      <c r="Z182" s="162"/>
      <c r="AA182" s="162"/>
      <c r="AB182" s="162"/>
      <c r="AC182" s="162"/>
      <c r="AD182" s="165"/>
      <c r="AE182" s="162"/>
      <c r="AF182" s="162"/>
      <c r="AG182" s="162"/>
      <c r="AH182" s="162"/>
      <c r="AI182" s="165"/>
      <c r="AJ182" s="162"/>
      <c r="AK182" s="162"/>
      <c r="AL182" s="162"/>
      <c r="AM182" s="162"/>
      <c r="AN182" s="165"/>
      <c r="AO182" s="162"/>
      <c r="AP182" s="162"/>
      <c r="AQ182" s="162"/>
      <c r="AR182" s="162"/>
      <c r="AS182" s="166"/>
    </row>
    <row r="183" spans="1:45" ht="12" customHeight="1">
      <c r="A183" s="145"/>
      <c r="B183" s="156"/>
      <c r="C183" s="157"/>
      <c r="D183" s="157"/>
      <c r="E183" s="158"/>
      <c r="F183" s="157"/>
      <c r="G183" s="157"/>
      <c r="H183" s="157"/>
      <c r="I183" s="157"/>
      <c r="J183" s="157"/>
      <c r="K183" s="157"/>
      <c r="L183" s="157"/>
      <c r="M183" s="157"/>
      <c r="N183" s="159"/>
      <c r="O183" s="157"/>
      <c r="P183" s="157">
        <v>1</v>
      </c>
      <c r="Q183" s="157">
        <v>2</v>
      </c>
      <c r="R183" s="157">
        <v>3</v>
      </c>
      <c r="S183" s="157">
        <v>4</v>
      </c>
      <c r="T183" s="157"/>
      <c r="U183" s="157">
        <v>5</v>
      </c>
      <c r="V183" s="157">
        <v>6</v>
      </c>
      <c r="W183" s="157">
        <v>7</v>
      </c>
      <c r="X183" s="157">
        <v>8</v>
      </c>
      <c r="Y183" s="157"/>
      <c r="Z183" s="157">
        <v>9</v>
      </c>
      <c r="AA183" s="157">
        <v>10</v>
      </c>
      <c r="AB183" s="157">
        <v>11</v>
      </c>
      <c r="AC183" s="157">
        <v>12</v>
      </c>
      <c r="AD183" s="157"/>
      <c r="AE183" s="157">
        <v>13</v>
      </c>
      <c r="AF183" s="157">
        <v>14</v>
      </c>
      <c r="AG183" s="157">
        <v>15</v>
      </c>
      <c r="AH183" s="157">
        <v>16</v>
      </c>
      <c r="AI183" s="157"/>
      <c r="AJ183" s="157">
        <v>17</v>
      </c>
      <c r="AK183" s="157">
        <v>18</v>
      </c>
      <c r="AL183" s="157">
        <v>19</v>
      </c>
      <c r="AM183" s="157">
        <v>20</v>
      </c>
      <c r="AN183" s="157"/>
      <c r="AO183" s="157">
        <v>21</v>
      </c>
      <c r="AP183" s="157">
        <v>22</v>
      </c>
      <c r="AQ183" s="157">
        <v>23</v>
      </c>
      <c r="AR183" s="157">
        <v>24</v>
      </c>
      <c r="AS183" s="160"/>
    </row>
    <row r="184" spans="1:45" ht="12" customHeight="1" thickBot="1">
      <c r="A184" s="145"/>
      <c r="B184" s="161" t="s">
        <v>118</v>
      </c>
      <c r="C184" s="162"/>
      <c r="D184" s="163" t="s">
        <v>276</v>
      </c>
      <c r="E184" s="162"/>
      <c r="F184" s="162">
        <v>24</v>
      </c>
      <c r="G184" s="162">
        <v>24</v>
      </c>
      <c r="H184" s="162" t="s">
        <v>12</v>
      </c>
      <c r="I184" s="161" t="s">
        <v>118</v>
      </c>
      <c r="J184" s="162"/>
      <c r="K184" s="162"/>
      <c r="L184" s="162">
        <f>COUNTIF(P184:AR184,"x")</f>
        <v>0</v>
      </c>
      <c r="M184" s="162">
        <f>F184-L184</f>
        <v>24</v>
      </c>
      <c r="N184" s="164"/>
      <c r="O184" s="165"/>
      <c r="P184" s="162"/>
      <c r="Q184" s="162"/>
      <c r="R184" s="162"/>
      <c r="S184" s="162"/>
      <c r="T184" s="165"/>
      <c r="U184" s="162"/>
      <c r="V184" s="162"/>
      <c r="W184" s="162"/>
      <c r="X184" s="162"/>
      <c r="Y184" s="165"/>
      <c r="Z184" s="162"/>
      <c r="AA184" s="162"/>
      <c r="AB184" s="162"/>
      <c r="AC184" s="162"/>
      <c r="AD184" s="165"/>
      <c r="AE184" s="162"/>
      <c r="AF184" s="162"/>
      <c r="AG184" s="162"/>
      <c r="AH184" s="162"/>
      <c r="AI184" s="165"/>
      <c r="AJ184" s="162"/>
      <c r="AK184" s="162"/>
      <c r="AL184" s="162"/>
      <c r="AM184" s="162"/>
      <c r="AN184" s="165"/>
      <c r="AO184" s="162"/>
      <c r="AP184" s="162"/>
      <c r="AQ184" s="162"/>
      <c r="AR184" s="162"/>
      <c r="AS184" s="166"/>
    </row>
    <row r="185" spans="1:45" ht="12" customHeight="1">
      <c r="A185" s="145"/>
      <c r="B185" s="156"/>
      <c r="C185" s="157"/>
      <c r="D185" s="157"/>
      <c r="E185" s="158"/>
      <c r="F185" s="157"/>
      <c r="G185" s="157"/>
      <c r="H185" s="157"/>
      <c r="I185" s="157"/>
      <c r="J185" s="157"/>
      <c r="K185" s="157"/>
      <c r="L185" s="157"/>
      <c r="M185" s="157"/>
      <c r="N185" s="159"/>
      <c r="O185" s="157"/>
      <c r="P185" s="157">
        <v>1</v>
      </c>
      <c r="Q185" s="157">
        <v>2</v>
      </c>
      <c r="R185" s="157">
        <v>3</v>
      </c>
      <c r="S185" s="157">
        <v>4</v>
      </c>
      <c r="T185" s="157"/>
      <c r="U185" s="157">
        <v>5</v>
      </c>
      <c r="V185" s="157">
        <v>6</v>
      </c>
      <c r="W185" s="157">
        <v>7</v>
      </c>
      <c r="X185" s="157">
        <v>8</v>
      </c>
      <c r="Y185" s="157"/>
      <c r="Z185" s="157">
        <v>9</v>
      </c>
      <c r="AA185" s="157">
        <v>10</v>
      </c>
      <c r="AB185" s="157">
        <v>11</v>
      </c>
      <c r="AC185" s="157">
        <v>12</v>
      </c>
      <c r="AD185" s="157"/>
      <c r="AE185" s="157">
        <v>13</v>
      </c>
      <c r="AF185" s="157">
        <v>14</v>
      </c>
      <c r="AG185" s="157">
        <v>15</v>
      </c>
      <c r="AH185" s="157">
        <v>16</v>
      </c>
      <c r="AI185" s="157"/>
      <c r="AJ185" s="157">
        <v>17</v>
      </c>
      <c r="AK185" s="157">
        <v>18</v>
      </c>
      <c r="AL185" s="157">
        <v>19</v>
      </c>
      <c r="AM185" s="157">
        <v>20</v>
      </c>
      <c r="AN185" s="157"/>
      <c r="AO185" s="157">
        <v>21</v>
      </c>
      <c r="AP185" s="157">
        <v>22</v>
      </c>
      <c r="AQ185" s="157">
        <v>23</v>
      </c>
      <c r="AR185" s="157">
        <v>24</v>
      </c>
      <c r="AS185" s="160"/>
    </row>
    <row r="186" spans="1:45" ht="12" customHeight="1" thickBot="1">
      <c r="A186" s="145"/>
      <c r="B186" s="161" t="s">
        <v>118</v>
      </c>
      <c r="C186" s="162"/>
      <c r="D186" s="163" t="s">
        <v>276</v>
      </c>
      <c r="E186" s="162"/>
      <c r="F186" s="162">
        <v>24</v>
      </c>
      <c r="G186" s="162">
        <v>24</v>
      </c>
      <c r="H186" s="162" t="s">
        <v>12</v>
      </c>
      <c r="I186" s="161" t="s">
        <v>118</v>
      </c>
      <c r="J186" s="162"/>
      <c r="K186" s="162"/>
      <c r="L186" s="162">
        <f>COUNTIF(P186:AR186,"x")</f>
        <v>0</v>
      </c>
      <c r="M186" s="162">
        <f>F186-L186</f>
        <v>24</v>
      </c>
      <c r="N186" s="164"/>
      <c r="O186" s="165"/>
      <c r="P186" s="162"/>
      <c r="Q186" s="162"/>
      <c r="R186" s="162"/>
      <c r="S186" s="162"/>
      <c r="T186" s="165"/>
      <c r="U186" s="162"/>
      <c r="V186" s="162"/>
      <c r="W186" s="162"/>
      <c r="X186" s="162"/>
      <c r="Y186" s="165"/>
      <c r="Z186" s="162"/>
      <c r="AA186" s="162"/>
      <c r="AB186" s="162"/>
      <c r="AC186" s="162"/>
      <c r="AD186" s="165"/>
      <c r="AE186" s="162"/>
      <c r="AF186" s="162"/>
      <c r="AG186" s="162"/>
      <c r="AH186" s="162"/>
      <c r="AI186" s="165"/>
      <c r="AJ186" s="162"/>
      <c r="AK186" s="162"/>
      <c r="AL186" s="162"/>
      <c r="AM186" s="162"/>
      <c r="AN186" s="165"/>
      <c r="AO186" s="162"/>
      <c r="AP186" s="162"/>
      <c r="AQ186" s="162"/>
      <c r="AR186" s="162"/>
      <c r="AS186" s="166"/>
    </row>
    <row r="187" spans="1:45" ht="12" customHeight="1">
      <c r="A187" s="145"/>
      <c r="B187" s="156"/>
      <c r="C187" s="157"/>
      <c r="D187" s="157"/>
      <c r="E187" s="158"/>
      <c r="F187" s="157"/>
      <c r="G187" s="157"/>
      <c r="H187" s="157"/>
      <c r="I187" s="157"/>
      <c r="J187" s="157"/>
      <c r="K187" s="157"/>
      <c r="L187" s="157"/>
      <c r="M187" s="157"/>
      <c r="N187" s="159"/>
      <c r="O187" s="157"/>
      <c r="P187" s="157">
        <v>1</v>
      </c>
      <c r="Q187" s="157">
        <v>2</v>
      </c>
      <c r="R187" s="157">
        <v>3</v>
      </c>
      <c r="S187" s="157">
        <v>4</v>
      </c>
      <c r="T187" s="157"/>
      <c r="U187" s="157">
        <v>5</v>
      </c>
      <c r="V187" s="157">
        <v>6</v>
      </c>
      <c r="W187" s="157">
        <v>7</v>
      </c>
      <c r="X187" s="157">
        <v>8</v>
      </c>
      <c r="Y187" s="157"/>
      <c r="Z187" s="157">
        <v>9</v>
      </c>
      <c r="AA187" s="157">
        <v>10</v>
      </c>
      <c r="AB187" s="157">
        <v>11</v>
      </c>
      <c r="AC187" s="157">
        <v>12</v>
      </c>
      <c r="AD187" s="157"/>
      <c r="AE187" s="157">
        <v>13</v>
      </c>
      <c r="AF187" s="157">
        <v>14</v>
      </c>
      <c r="AG187" s="157">
        <v>15</v>
      </c>
      <c r="AH187" s="157">
        <v>16</v>
      </c>
      <c r="AI187" s="157"/>
      <c r="AJ187" s="157">
        <v>17</v>
      </c>
      <c r="AK187" s="157">
        <v>18</v>
      </c>
      <c r="AL187" s="157">
        <v>19</v>
      </c>
      <c r="AM187" s="157">
        <v>20</v>
      </c>
      <c r="AN187" s="157"/>
      <c r="AO187" s="157">
        <v>21</v>
      </c>
      <c r="AP187" s="157">
        <v>22</v>
      </c>
      <c r="AQ187" s="157">
        <v>23</v>
      </c>
      <c r="AR187" s="157">
        <v>24</v>
      </c>
      <c r="AS187" s="160"/>
    </row>
    <row r="188" spans="1:45" ht="12" customHeight="1" thickBot="1">
      <c r="A188" s="145"/>
      <c r="B188" s="161" t="s">
        <v>118</v>
      </c>
      <c r="C188" s="162"/>
      <c r="D188" s="163" t="s">
        <v>276</v>
      </c>
      <c r="E188" s="162"/>
      <c r="F188" s="162">
        <v>24</v>
      </c>
      <c r="G188" s="162">
        <v>24</v>
      </c>
      <c r="H188" s="162" t="s">
        <v>12</v>
      </c>
      <c r="I188" s="161" t="s">
        <v>118</v>
      </c>
      <c r="J188" s="162"/>
      <c r="K188" s="162"/>
      <c r="L188" s="162">
        <f>COUNTIF(P188:AR188,"x")</f>
        <v>0</v>
      </c>
      <c r="M188" s="162">
        <f>F188-L188</f>
        <v>24</v>
      </c>
      <c r="N188" s="164"/>
      <c r="O188" s="165"/>
      <c r="P188" s="162"/>
      <c r="Q188" s="162"/>
      <c r="R188" s="162"/>
      <c r="S188" s="162"/>
      <c r="T188" s="165"/>
      <c r="U188" s="162"/>
      <c r="V188" s="162"/>
      <c r="W188" s="162"/>
      <c r="X188" s="162"/>
      <c r="Y188" s="165"/>
      <c r="Z188" s="162"/>
      <c r="AA188" s="162"/>
      <c r="AB188" s="162"/>
      <c r="AC188" s="162"/>
      <c r="AD188" s="165"/>
      <c r="AE188" s="162"/>
      <c r="AF188" s="162"/>
      <c r="AG188" s="162"/>
      <c r="AH188" s="162"/>
      <c r="AI188" s="165"/>
      <c r="AJ188" s="162"/>
      <c r="AK188" s="162"/>
      <c r="AL188" s="162"/>
      <c r="AM188" s="162"/>
      <c r="AN188" s="165"/>
      <c r="AO188" s="162"/>
      <c r="AP188" s="162"/>
      <c r="AQ188" s="162"/>
      <c r="AR188" s="162"/>
      <c r="AS188" s="166"/>
    </row>
    <row r="189" spans="1:45" ht="12" customHeight="1">
      <c r="A189" s="145"/>
      <c r="B189" s="156"/>
      <c r="C189" s="157"/>
      <c r="D189" s="157"/>
      <c r="E189" s="158"/>
      <c r="F189" s="157"/>
      <c r="G189" s="157"/>
      <c r="H189" s="157"/>
      <c r="I189" s="157"/>
      <c r="J189" s="157"/>
      <c r="K189" s="157"/>
      <c r="L189" s="157"/>
      <c r="M189" s="157"/>
      <c r="N189" s="159"/>
      <c r="O189" s="157"/>
      <c r="P189" s="157">
        <v>1</v>
      </c>
      <c r="Q189" s="157">
        <v>2</v>
      </c>
      <c r="R189" s="157">
        <v>3</v>
      </c>
      <c r="S189" s="157">
        <v>4</v>
      </c>
      <c r="T189" s="157"/>
      <c r="U189" s="157">
        <v>5</v>
      </c>
      <c r="V189" s="157">
        <v>6</v>
      </c>
      <c r="W189" s="157">
        <v>7</v>
      </c>
      <c r="X189" s="157">
        <v>8</v>
      </c>
      <c r="Y189" s="157"/>
      <c r="Z189" s="157">
        <v>9</v>
      </c>
      <c r="AA189" s="157">
        <v>10</v>
      </c>
      <c r="AB189" s="157">
        <v>11</v>
      </c>
      <c r="AC189" s="157">
        <v>12</v>
      </c>
      <c r="AD189" s="157"/>
      <c r="AE189" s="157">
        <v>13</v>
      </c>
      <c r="AF189" s="157">
        <v>14</v>
      </c>
      <c r="AG189" s="157">
        <v>15</v>
      </c>
      <c r="AH189" s="157">
        <v>16</v>
      </c>
      <c r="AI189" s="157"/>
      <c r="AJ189" s="157">
        <v>17</v>
      </c>
      <c r="AK189" s="157">
        <v>18</v>
      </c>
      <c r="AL189" s="157">
        <v>19</v>
      </c>
      <c r="AM189" s="157">
        <v>20</v>
      </c>
      <c r="AN189" s="157"/>
      <c r="AO189" s="157">
        <v>21</v>
      </c>
      <c r="AP189" s="157">
        <v>22</v>
      </c>
      <c r="AQ189" s="157">
        <v>23</v>
      </c>
      <c r="AR189" s="157">
        <v>24</v>
      </c>
      <c r="AS189" s="160"/>
    </row>
    <row r="190" spans="1:45" ht="12" customHeight="1" thickBot="1">
      <c r="A190" s="145"/>
      <c r="B190" s="161" t="s">
        <v>118</v>
      </c>
      <c r="C190" s="162"/>
      <c r="D190" s="163" t="s">
        <v>276</v>
      </c>
      <c r="E190" s="162"/>
      <c r="F190" s="162">
        <v>24</v>
      </c>
      <c r="G190" s="162">
        <v>24</v>
      </c>
      <c r="H190" s="162" t="s">
        <v>12</v>
      </c>
      <c r="I190" s="161" t="s">
        <v>118</v>
      </c>
      <c r="J190" s="162"/>
      <c r="K190" s="162"/>
      <c r="L190" s="162">
        <f>COUNTIF(P190:AR190,"x")</f>
        <v>0</v>
      </c>
      <c r="M190" s="162">
        <f>F190-L190</f>
        <v>24</v>
      </c>
      <c r="N190" s="164"/>
      <c r="O190" s="165"/>
      <c r="P190" s="162"/>
      <c r="Q190" s="162"/>
      <c r="R190" s="162"/>
      <c r="S190" s="162"/>
      <c r="T190" s="165"/>
      <c r="U190" s="162"/>
      <c r="V190" s="162"/>
      <c r="W190" s="162"/>
      <c r="X190" s="162"/>
      <c r="Y190" s="165"/>
      <c r="Z190" s="162"/>
      <c r="AA190" s="162"/>
      <c r="AB190" s="162"/>
      <c r="AC190" s="162"/>
      <c r="AD190" s="165"/>
      <c r="AE190" s="162"/>
      <c r="AF190" s="162"/>
      <c r="AG190" s="162"/>
      <c r="AH190" s="162"/>
      <c r="AI190" s="165"/>
      <c r="AJ190" s="162"/>
      <c r="AK190" s="162"/>
      <c r="AL190" s="162"/>
      <c r="AM190" s="162"/>
      <c r="AN190" s="165"/>
      <c r="AO190" s="162"/>
      <c r="AP190" s="162"/>
      <c r="AQ190" s="162"/>
      <c r="AR190" s="162"/>
      <c r="AS190" s="166"/>
    </row>
    <row r="191" spans="1:45" ht="12" customHeight="1">
      <c r="A191" s="145"/>
      <c r="B191" s="156"/>
      <c r="C191" s="157"/>
      <c r="D191" s="157"/>
      <c r="E191" s="158"/>
      <c r="F191" s="157"/>
      <c r="G191" s="157"/>
      <c r="H191" s="157"/>
      <c r="I191" s="157"/>
      <c r="J191" s="157"/>
      <c r="K191" s="157"/>
      <c r="L191" s="157"/>
      <c r="M191" s="157"/>
      <c r="N191" s="159"/>
      <c r="O191" s="157"/>
      <c r="P191" s="157">
        <v>1</v>
      </c>
      <c r="Q191" s="157">
        <v>2</v>
      </c>
      <c r="R191" s="157">
        <v>3</v>
      </c>
      <c r="S191" s="157">
        <v>4</v>
      </c>
      <c r="T191" s="157"/>
      <c r="U191" s="157">
        <v>5</v>
      </c>
      <c r="V191" s="157">
        <v>6</v>
      </c>
      <c r="W191" s="157">
        <v>7</v>
      </c>
      <c r="X191" s="157">
        <v>8</v>
      </c>
      <c r="Y191" s="157"/>
      <c r="Z191" s="157">
        <v>9</v>
      </c>
      <c r="AA191" s="157">
        <v>10</v>
      </c>
      <c r="AB191" s="157">
        <v>11</v>
      </c>
      <c r="AC191" s="157">
        <v>12</v>
      </c>
      <c r="AD191" s="157"/>
      <c r="AE191" s="157">
        <v>13</v>
      </c>
      <c r="AF191" s="157">
        <v>14</v>
      </c>
      <c r="AG191" s="157">
        <v>15</v>
      </c>
      <c r="AH191" s="157">
        <v>16</v>
      </c>
      <c r="AI191" s="157"/>
      <c r="AJ191" s="157">
        <v>17</v>
      </c>
      <c r="AK191" s="157">
        <v>18</v>
      </c>
      <c r="AL191" s="157">
        <v>19</v>
      </c>
      <c r="AM191" s="157">
        <v>20</v>
      </c>
      <c r="AN191" s="157"/>
      <c r="AO191" s="157">
        <v>21</v>
      </c>
      <c r="AP191" s="157">
        <v>22</v>
      </c>
      <c r="AQ191" s="157">
        <v>23</v>
      </c>
      <c r="AR191" s="157">
        <v>24</v>
      </c>
      <c r="AS191" s="160"/>
    </row>
    <row r="192" spans="1:45" ht="12" customHeight="1" thickBot="1">
      <c r="A192" s="145"/>
      <c r="B192" s="161" t="s">
        <v>118</v>
      </c>
      <c r="C192" s="162"/>
      <c r="D192" s="163" t="s">
        <v>276</v>
      </c>
      <c r="E192" s="162"/>
      <c r="F192" s="162">
        <v>24</v>
      </c>
      <c r="G192" s="162">
        <v>24</v>
      </c>
      <c r="H192" s="162" t="s">
        <v>12</v>
      </c>
      <c r="I192" s="161" t="s">
        <v>118</v>
      </c>
      <c r="J192" s="162"/>
      <c r="K192" s="162"/>
      <c r="L192" s="162">
        <f>COUNTIF(P192:AR192,"x")</f>
        <v>0</v>
      </c>
      <c r="M192" s="162">
        <f>F192-L192</f>
        <v>24</v>
      </c>
      <c r="N192" s="164"/>
      <c r="O192" s="165"/>
      <c r="P192" s="162"/>
      <c r="Q192" s="162"/>
      <c r="R192" s="162"/>
      <c r="S192" s="162"/>
      <c r="T192" s="165"/>
      <c r="U192" s="162"/>
      <c r="V192" s="162"/>
      <c r="W192" s="162"/>
      <c r="X192" s="162"/>
      <c r="Y192" s="165"/>
      <c r="Z192" s="162"/>
      <c r="AA192" s="162"/>
      <c r="AB192" s="162"/>
      <c r="AC192" s="162"/>
      <c r="AD192" s="165"/>
      <c r="AE192" s="162"/>
      <c r="AF192" s="162"/>
      <c r="AG192" s="162"/>
      <c r="AH192" s="162"/>
      <c r="AI192" s="165"/>
      <c r="AJ192" s="162"/>
      <c r="AK192" s="162"/>
      <c r="AL192" s="162"/>
      <c r="AM192" s="162"/>
      <c r="AN192" s="165"/>
      <c r="AO192" s="162"/>
      <c r="AP192" s="162"/>
      <c r="AQ192" s="162"/>
      <c r="AR192" s="162"/>
      <c r="AS192" s="166"/>
    </row>
    <row r="193" spans="1:45" ht="12" customHeight="1">
      <c r="A193" s="145"/>
      <c r="B193" s="156"/>
      <c r="C193" s="157"/>
      <c r="D193" s="157"/>
      <c r="E193" s="158"/>
      <c r="F193" s="157"/>
      <c r="G193" s="157"/>
      <c r="H193" s="157"/>
      <c r="I193" s="157"/>
      <c r="J193" s="157"/>
      <c r="K193" s="157"/>
      <c r="L193" s="157"/>
      <c r="M193" s="157"/>
      <c r="N193" s="159"/>
      <c r="O193" s="157"/>
      <c r="P193" s="157">
        <v>1</v>
      </c>
      <c r="Q193" s="157">
        <v>2</v>
      </c>
      <c r="R193" s="157">
        <v>3</v>
      </c>
      <c r="S193" s="157">
        <v>4</v>
      </c>
      <c r="T193" s="157"/>
      <c r="U193" s="157">
        <v>5</v>
      </c>
      <c r="V193" s="157">
        <v>6</v>
      </c>
      <c r="W193" s="157">
        <v>7</v>
      </c>
      <c r="X193" s="157">
        <v>8</v>
      </c>
      <c r="Y193" s="157"/>
      <c r="Z193" s="157">
        <v>9</v>
      </c>
      <c r="AA193" s="157">
        <v>10</v>
      </c>
      <c r="AB193" s="157">
        <v>11</v>
      </c>
      <c r="AC193" s="157">
        <v>12</v>
      </c>
      <c r="AD193" s="157"/>
      <c r="AE193" s="157">
        <v>13</v>
      </c>
      <c r="AF193" s="157">
        <v>14</v>
      </c>
      <c r="AG193" s="157">
        <v>15</v>
      </c>
      <c r="AH193" s="157">
        <v>16</v>
      </c>
      <c r="AI193" s="157"/>
      <c r="AJ193" s="157">
        <v>17</v>
      </c>
      <c r="AK193" s="157">
        <v>18</v>
      </c>
      <c r="AL193" s="157">
        <v>19</v>
      </c>
      <c r="AM193" s="157">
        <v>20</v>
      </c>
      <c r="AN193" s="157"/>
      <c r="AO193" s="157">
        <v>21</v>
      </c>
      <c r="AP193" s="157">
        <v>22</v>
      </c>
      <c r="AQ193" s="157">
        <v>23</v>
      </c>
      <c r="AR193" s="157">
        <v>24</v>
      </c>
      <c r="AS193" s="160"/>
    </row>
    <row r="194" spans="1:45" ht="12" customHeight="1" thickBot="1">
      <c r="A194" s="145"/>
      <c r="B194" s="161" t="s">
        <v>118</v>
      </c>
      <c r="C194" s="162"/>
      <c r="D194" s="163" t="s">
        <v>276</v>
      </c>
      <c r="E194" s="162"/>
      <c r="F194" s="162">
        <v>24</v>
      </c>
      <c r="G194" s="162">
        <v>24</v>
      </c>
      <c r="H194" s="162" t="s">
        <v>12</v>
      </c>
      <c r="I194" s="161" t="s">
        <v>118</v>
      </c>
      <c r="J194" s="162"/>
      <c r="K194" s="162"/>
      <c r="L194" s="162">
        <f>COUNTIF(P194:AR194,"x")</f>
        <v>0</v>
      </c>
      <c r="M194" s="162">
        <f>F194-L194</f>
        <v>24</v>
      </c>
      <c r="N194" s="164"/>
      <c r="O194" s="165"/>
      <c r="P194" s="162"/>
      <c r="Q194" s="162"/>
      <c r="R194" s="162"/>
      <c r="S194" s="162"/>
      <c r="T194" s="165"/>
      <c r="U194" s="162"/>
      <c r="V194" s="162"/>
      <c r="W194" s="162"/>
      <c r="X194" s="162"/>
      <c r="Y194" s="165"/>
      <c r="Z194" s="162"/>
      <c r="AA194" s="162"/>
      <c r="AB194" s="162"/>
      <c r="AC194" s="162"/>
      <c r="AD194" s="165"/>
      <c r="AE194" s="162"/>
      <c r="AF194" s="162"/>
      <c r="AG194" s="162"/>
      <c r="AH194" s="162"/>
      <c r="AI194" s="165"/>
      <c r="AJ194" s="162"/>
      <c r="AK194" s="162"/>
      <c r="AL194" s="162"/>
      <c r="AM194" s="162"/>
      <c r="AN194" s="165"/>
      <c r="AO194" s="162"/>
      <c r="AP194" s="162"/>
      <c r="AQ194" s="162"/>
      <c r="AR194" s="162"/>
      <c r="AS194" s="166"/>
    </row>
    <row r="195" spans="1:45" ht="12" customHeight="1">
      <c r="A195" s="145"/>
      <c r="B195" s="156"/>
      <c r="C195" s="157"/>
      <c r="D195" s="157"/>
      <c r="E195" s="158"/>
      <c r="F195" s="157"/>
      <c r="G195" s="157"/>
      <c r="H195" s="157"/>
      <c r="I195" s="157"/>
      <c r="J195" s="157"/>
      <c r="K195" s="157"/>
      <c r="L195" s="157"/>
      <c r="M195" s="157"/>
      <c r="N195" s="159"/>
      <c r="O195" s="157"/>
      <c r="P195" s="157">
        <v>1</v>
      </c>
      <c r="Q195" s="157">
        <v>2</v>
      </c>
      <c r="R195" s="157">
        <v>3</v>
      </c>
      <c r="S195" s="157">
        <v>4</v>
      </c>
      <c r="T195" s="157"/>
      <c r="U195" s="157">
        <v>5</v>
      </c>
      <c r="V195" s="157">
        <v>6</v>
      </c>
      <c r="W195" s="157">
        <v>7</v>
      </c>
      <c r="X195" s="157">
        <v>8</v>
      </c>
      <c r="Y195" s="157"/>
      <c r="Z195" s="157">
        <v>9</v>
      </c>
      <c r="AA195" s="157">
        <v>10</v>
      </c>
      <c r="AB195" s="157">
        <v>11</v>
      </c>
      <c r="AC195" s="157">
        <v>12</v>
      </c>
      <c r="AD195" s="157"/>
      <c r="AE195" s="157">
        <v>13</v>
      </c>
      <c r="AF195" s="157">
        <v>14</v>
      </c>
      <c r="AG195" s="157">
        <v>15</v>
      </c>
      <c r="AH195" s="157">
        <v>16</v>
      </c>
      <c r="AI195" s="157"/>
      <c r="AJ195" s="157">
        <v>17</v>
      </c>
      <c r="AK195" s="157">
        <v>18</v>
      </c>
      <c r="AL195" s="157">
        <v>19</v>
      </c>
      <c r="AM195" s="157">
        <v>20</v>
      </c>
      <c r="AN195" s="157"/>
      <c r="AO195" s="157">
        <v>21</v>
      </c>
      <c r="AP195" s="157">
        <v>22</v>
      </c>
      <c r="AQ195" s="157">
        <v>23</v>
      </c>
      <c r="AR195" s="157">
        <v>24</v>
      </c>
      <c r="AS195" s="160"/>
    </row>
    <row r="196" spans="1:45" ht="12" customHeight="1" thickBot="1">
      <c r="A196" s="145"/>
      <c r="B196" s="161" t="s">
        <v>118</v>
      </c>
      <c r="C196" s="162"/>
      <c r="D196" s="163" t="s">
        <v>276</v>
      </c>
      <c r="E196" s="162"/>
      <c r="F196" s="162">
        <v>24</v>
      </c>
      <c r="G196" s="162">
        <v>24</v>
      </c>
      <c r="H196" s="162" t="s">
        <v>12</v>
      </c>
      <c r="I196" s="161" t="s">
        <v>118</v>
      </c>
      <c r="J196" s="162"/>
      <c r="K196" s="162"/>
      <c r="L196" s="162">
        <f>COUNTIF(P196:AR196,"x")</f>
        <v>0</v>
      </c>
      <c r="M196" s="162">
        <f>F196-L196</f>
        <v>24</v>
      </c>
      <c r="N196" s="164"/>
      <c r="O196" s="165"/>
      <c r="P196" s="162"/>
      <c r="Q196" s="162"/>
      <c r="R196" s="162"/>
      <c r="S196" s="162"/>
      <c r="T196" s="165"/>
      <c r="U196" s="162"/>
      <c r="V196" s="162"/>
      <c r="W196" s="162"/>
      <c r="X196" s="162"/>
      <c r="Y196" s="165"/>
      <c r="Z196" s="162"/>
      <c r="AA196" s="162"/>
      <c r="AB196" s="162"/>
      <c r="AC196" s="162"/>
      <c r="AD196" s="165"/>
      <c r="AE196" s="162"/>
      <c r="AF196" s="162"/>
      <c r="AG196" s="162"/>
      <c r="AH196" s="162"/>
      <c r="AI196" s="165"/>
      <c r="AJ196" s="162"/>
      <c r="AK196" s="162"/>
      <c r="AL196" s="162"/>
      <c r="AM196" s="162"/>
      <c r="AN196" s="165"/>
      <c r="AO196" s="162"/>
      <c r="AP196" s="162"/>
      <c r="AQ196" s="162"/>
      <c r="AR196" s="162"/>
      <c r="AS196" s="166"/>
    </row>
    <row r="197" spans="1:45" ht="12" customHeight="1">
      <c r="A197" s="145"/>
      <c r="B197" s="156"/>
      <c r="C197" s="157"/>
      <c r="D197" s="157"/>
      <c r="E197" s="158"/>
      <c r="F197" s="157"/>
      <c r="G197" s="157"/>
      <c r="H197" s="157"/>
      <c r="I197" s="157"/>
      <c r="J197" s="157"/>
      <c r="K197" s="157"/>
      <c r="L197" s="157"/>
      <c r="M197" s="157"/>
      <c r="N197" s="159"/>
      <c r="O197" s="157"/>
      <c r="P197" s="157">
        <v>1</v>
      </c>
      <c r="Q197" s="157">
        <v>2</v>
      </c>
      <c r="R197" s="157">
        <v>3</v>
      </c>
      <c r="S197" s="157">
        <v>4</v>
      </c>
      <c r="T197" s="157"/>
      <c r="U197" s="157">
        <v>5</v>
      </c>
      <c r="V197" s="157">
        <v>6</v>
      </c>
      <c r="W197" s="157">
        <v>7</v>
      </c>
      <c r="X197" s="157">
        <v>8</v>
      </c>
      <c r="Y197" s="157"/>
      <c r="Z197" s="157">
        <v>9</v>
      </c>
      <c r="AA197" s="157">
        <v>10</v>
      </c>
      <c r="AB197" s="157">
        <v>11</v>
      </c>
      <c r="AC197" s="157">
        <v>12</v>
      </c>
      <c r="AD197" s="157"/>
      <c r="AE197" s="157">
        <v>13</v>
      </c>
      <c r="AF197" s="157">
        <v>14</v>
      </c>
      <c r="AG197" s="157">
        <v>15</v>
      </c>
      <c r="AH197" s="157">
        <v>16</v>
      </c>
      <c r="AI197" s="157"/>
      <c r="AJ197" s="157">
        <v>17</v>
      </c>
      <c r="AK197" s="157">
        <v>18</v>
      </c>
      <c r="AL197" s="157">
        <v>19</v>
      </c>
      <c r="AM197" s="157">
        <v>20</v>
      </c>
      <c r="AN197" s="157"/>
      <c r="AO197" s="157">
        <v>21</v>
      </c>
      <c r="AP197" s="157">
        <v>22</v>
      </c>
      <c r="AQ197" s="157">
        <v>23</v>
      </c>
      <c r="AR197" s="157">
        <v>24</v>
      </c>
      <c r="AS197" s="160"/>
    </row>
    <row r="198" spans="1:45" ht="12" customHeight="1">
      <c r="A198" s="145"/>
      <c r="B198" s="173"/>
      <c r="C198" s="174"/>
      <c r="D198" s="174"/>
      <c r="E198" s="175"/>
      <c r="F198" s="174"/>
      <c r="G198" s="174"/>
      <c r="H198" s="174"/>
      <c r="I198" s="1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6"/>
    </row>
    <row r="199" spans="1:45" ht="12" customHeight="1">
      <c r="A199" s="145"/>
      <c r="B199" s="173"/>
      <c r="C199" s="174"/>
      <c r="D199" s="174"/>
      <c r="E199" s="175"/>
      <c r="F199" s="174"/>
      <c r="G199" s="174"/>
      <c r="H199" s="174"/>
      <c r="I199" s="1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6"/>
    </row>
    <row r="200" spans="1:45" ht="12.75" customHeight="1">
      <c r="A200" s="145"/>
      <c r="B200" s="168"/>
      <c r="C200" s="169"/>
      <c r="D200" s="169"/>
      <c r="E200" s="170"/>
      <c r="F200" s="169"/>
      <c r="G200" s="169"/>
      <c r="H200" s="169"/>
      <c r="I200" s="169"/>
      <c r="J200" s="169"/>
      <c r="K200" s="169"/>
      <c r="L200" s="169"/>
      <c r="M200" s="169"/>
      <c r="N200" s="171"/>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72"/>
    </row>
    <row r="201" spans="1:45" ht="12" customHeight="1" thickBot="1">
      <c r="A201" s="145"/>
      <c r="B201" s="161" t="s">
        <v>118</v>
      </c>
      <c r="C201" s="162"/>
      <c r="D201" s="163" t="s">
        <v>276</v>
      </c>
      <c r="E201" s="162"/>
      <c r="F201" s="162">
        <v>24</v>
      </c>
      <c r="G201" s="162">
        <v>24</v>
      </c>
      <c r="H201" s="162" t="s">
        <v>12</v>
      </c>
      <c r="I201" s="161" t="s">
        <v>118</v>
      </c>
      <c r="J201" s="162"/>
      <c r="K201" s="162"/>
      <c r="L201" s="162">
        <f>COUNTIF(P201:AR201,"x")</f>
        <v>0</v>
      </c>
      <c r="M201" s="162">
        <f>F201-L201</f>
        <v>24</v>
      </c>
      <c r="N201" s="164"/>
      <c r="O201" s="165"/>
      <c r="P201" s="162"/>
      <c r="Q201" s="162"/>
      <c r="R201" s="162"/>
      <c r="S201" s="162"/>
      <c r="T201" s="165"/>
      <c r="U201" s="162"/>
      <c r="V201" s="162"/>
      <c r="W201" s="162"/>
      <c r="X201" s="162"/>
      <c r="Y201" s="165"/>
      <c r="Z201" s="162"/>
      <c r="AA201" s="162"/>
      <c r="AB201" s="162"/>
      <c r="AC201" s="162"/>
      <c r="AD201" s="165"/>
      <c r="AE201" s="162"/>
      <c r="AF201" s="162"/>
      <c r="AG201" s="162"/>
      <c r="AH201" s="162"/>
      <c r="AI201" s="165"/>
      <c r="AJ201" s="162"/>
      <c r="AK201" s="162"/>
      <c r="AL201" s="162"/>
      <c r="AM201" s="162"/>
      <c r="AN201" s="165"/>
      <c r="AO201" s="162"/>
      <c r="AP201" s="162"/>
      <c r="AQ201" s="162"/>
      <c r="AR201" s="162"/>
      <c r="AS201" s="166"/>
    </row>
    <row r="202" spans="1:45" ht="12" customHeight="1">
      <c r="A202" s="145"/>
      <c r="B202" s="156"/>
      <c r="C202" s="157"/>
      <c r="D202" s="157"/>
      <c r="E202" s="158"/>
      <c r="F202" s="157"/>
      <c r="G202" s="157"/>
      <c r="H202" s="157"/>
      <c r="I202" s="157"/>
      <c r="J202" s="157"/>
      <c r="K202" s="157"/>
      <c r="L202" s="157"/>
      <c r="M202" s="157"/>
      <c r="N202" s="159"/>
      <c r="O202" s="157"/>
      <c r="P202" s="157">
        <v>1</v>
      </c>
      <c r="Q202" s="157">
        <v>2</v>
      </c>
      <c r="R202" s="157">
        <v>3</v>
      </c>
      <c r="S202" s="157">
        <v>4</v>
      </c>
      <c r="T202" s="157"/>
      <c r="U202" s="157">
        <v>5</v>
      </c>
      <c r="V202" s="157">
        <v>6</v>
      </c>
      <c r="W202" s="157">
        <v>7</v>
      </c>
      <c r="X202" s="157">
        <v>8</v>
      </c>
      <c r="Y202" s="157"/>
      <c r="Z202" s="157">
        <v>9</v>
      </c>
      <c r="AA202" s="157">
        <v>10</v>
      </c>
      <c r="AB202" s="157">
        <v>11</v>
      </c>
      <c r="AC202" s="157">
        <v>12</v>
      </c>
      <c r="AD202" s="157"/>
      <c r="AE202" s="157">
        <v>13</v>
      </c>
      <c r="AF202" s="157">
        <v>14</v>
      </c>
      <c r="AG202" s="157">
        <v>15</v>
      </c>
      <c r="AH202" s="157">
        <v>16</v>
      </c>
      <c r="AI202" s="157"/>
      <c r="AJ202" s="157">
        <v>17</v>
      </c>
      <c r="AK202" s="157">
        <v>18</v>
      </c>
      <c r="AL202" s="157">
        <v>19</v>
      </c>
      <c r="AM202" s="157">
        <v>20</v>
      </c>
      <c r="AN202" s="157"/>
      <c r="AO202" s="157">
        <v>21</v>
      </c>
      <c r="AP202" s="157">
        <v>22</v>
      </c>
      <c r="AQ202" s="157">
        <v>23</v>
      </c>
      <c r="AR202" s="157">
        <v>24</v>
      </c>
      <c r="AS202" s="160"/>
    </row>
    <row r="203" spans="1:45" ht="12" customHeight="1" thickBot="1">
      <c r="A203" s="145"/>
      <c r="B203" s="161" t="s">
        <v>118</v>
      </c>
      <c r="C203" s="162"/>
      <c r="D203" s="163" t="s">
        <v>276</v>
      </c>
      <c r="E203" s="162"/>
      <c r="F203" s="162">
        <v>24</v>
      </c>
      <c r="G203" s="162">
        <v>24</v>
      </c>
      <c r="H203" s="162" t="s">
        <v>12</v>
      </c>
      <c r="I203" s="161" t="s">
        <v>118</v>
      </c>
      <c r="J203" s="162"/>
      <c r="K203" s="162"/>
      <c r="L203" s="162">
        <f>COUNTIF(P203:AR203,"x")</f>
        <v>0</v>
      </c>
      <c r="M203" s="162">
        <f>F203-L203</f>
        <v>24</v>
      </c>
      <c r="N203" s="164"/>
      <c r="O203" s="165"/>
      <c r="P203" s="162"/>
      <c r="Q203" s="162"/>
      <c r="R203" s="162"/>
      <c r="S203" s="162"/>
      <c r="T203" s="165"/>
      <c r="U203" s="162"/>
      <c r="V203" s="162"/>
      <c r="W203" s="162"/>
      <c r="X203" s="162"/>
      <c r="Y203" s="165"/>
      <c r="Z203" s="162"/>
      <c r="AA203" s="162"/>
      <c r="AB203" s="162"/>
      <c r="AC203" s="162"/>
      <c r="AD203" s="165"/>
      <c r="AE203" s="162"/>
      <c r="AF203" s="162"/>
      <c r="AG203" s="162"/>
      <c r="AH203" s="162"/>
      <c r="AI203" s="165"/>
      <c r="AJ203" s="162"/>
      <c r="AK203" s="162"/>
      <c r="AL203" s="162"/>
      <c r="AM203" s="162"/>
      <c r="AN203" s="165"/>
      <c r="AO203" s="162"/>
      <c r="AP203" s="162"/>
      <c r="AQ203" s="162"/>
      <c r="AR203" s="162"/>
      <c r="AS203" s="166"/>
    </row>
    <row r="204" spans="1:45" ht="12" customHeight="1">
      <c r="A204" s="145"/>
      <c r="B204" s="156"/>
      <c r="C204" s="157"/>
      <c r="D204" s="157"/>
      <c r="E204" s="158"/>
      <c r="F204" s="157"/>
      <c r="G204" s="157"/>
      <c r="H204" s="157"/>
      <c r="I204" s="157"/>
      <c r="J204" s="157"/>
      <c r="K204" s="157"/>
      <c r="L204" s="157"/>
      <c r="M204" s="157"/>
      <c r="N204" s="159"/>
      <c r="O204" s="157"/>
      <c r="P204" s="157">
        <v>1</v>
      </c>
      <c r="Q204" s="157">
        <v>2</v>
      </c>
      <c r="R204" s="157">
        <v>3</v>
      </c>
      <c r="S204" s="157">
        <v>4</v>
      </c>
      <c r="T204" s="157"/>
      <c r="U204" s="157">
        <v>5</v>
      </c>
      <c r="V204" s="157">
        <v>6</v>
      </c>
      <c r="W204" s="157">
        <v>7</v>
      </c>
      <c r="X204" s="157">
        <v>8</v>
      </c>
      <c r="Y204" s="157"/>
      <c r="Z204" s="157">
        <v>9</v>
      </c>
      <c r="AA204" s="157">
        <v>10</v>
      </c>
      <c r="AB204" s="157">
        <v>11</v>
      </c>
      <c r="AC204" s="157">
        <v>12</v>
      </c>
      <c r="AD204" s="157"/>
      <c r="AE204" s="157">
        <v>13</v>
      </c>
      <c r="AF204" s="157">
        <v>14</v>
      </c>
      <c r="AG204" s="157">
        <v>15</v>
      </c>
      <c r="AH204" s="157">
        <v>16</v>
      </c>
      <c r="AI204" s="157"/>
      <c r="AJ204" s="157">
        <v>17</v>
      </c>
      <c r="AK204" s="157">
        <v>18</v>
      </c>
      <c r="AL204" s="157">
        <v>19</v>
      </c>
      <c r="AM204" s="157">
        <v>20</v>
      </c>
      <c r="AN204" s="157"/>
      <c r="AO204" s="157">
        <v>21</v>
      </c>
      <c r="AP204" s="157">
        <v>22</v>
      </c>
      <c r="AQ204" s="157">
        <v>23</v>
      </c>
      <c r="AR204" s="157">
        <v>24</v>
      </c>
      <c r="AS204" s="160"/>
    </row>
    <row r="205" spans="1:45" ht="12" customHeight="1" thickBot="1">
      <c r="A205" s="145"/>
      <c r="B205" s="161" t="s">
        <v>118</v>
      </c>
      <c r="C205" s="162"/>
      <c r="D205" s="163" t="s">
        <v>276</v>
      </c>
      <c r="E205" s="162"/>
      <c r="F205" s="162">
        <v>24</v>
      </c>
      <c r="G205" s="162">
        <v>24</v>
      </c>
      <c r="H205" s="162" t="s">
        <v>12</v>
      </c>
      <c r="I205" s="161" t="s">
        <v>118</v>
      </c>
      <c r="J205" s="162"/>
      <c r="K205" s="162"/>
      <c r="L205" s="162">
        <f>COUNTIF(P205:AR205,"x")</f>
        <v>0</v>
      </c>
      <c r="M205" s="162">
        <f>F205-L205</f>
        <v>24</v>
      </c>
      <c r="N205" s="164"/>
      <c r="O205" s="165"/>
      <c r="P205" s="162"/>
      <c r="Q205" s="162"/>
      <c r="R205" s="162"/>
      <c r="S205" s="162"/>
      <c r="T205" s="165"/>
      <c r="U205" s="162"/>
      <c r="V205" s="162"/>
      <c r="W205" s="162"/>
      <c r="X205" s="162"/>
      <c r="Y205" s="165"/>
      <c r="Z205" s="162"/>
      <c r="AA205" s="162"/>
      <c r="AB205" s="162"/>
      <c r="AC205" s="162"/>
      <c r="AD205" s="165"/>
      <c r="AE205" s="162"/>
      <c r="AF205" s="162"/>
      <c r="AG205" s="162"/>
      <c r="AH205" s="162"/>
      <c r="AI205" s="165"/>
      <c r="AJ205" s="162"/>
      <c r="AK205" s="162"/>
      <c r="AL205" s="162"/>
      <c r="AM205" s="162"/>
      <c r="AN205" s="165"/>
      <c r="AO205" s="162"/>
      <c r="AP205" s="162"/>
      <c r="AQ205" s="162"/>
      <c r="AR205" s="162"/>
      <c r="AS205" s="166"/>
    </row>
    <row r="206" spans="1:45" ht="12" customHeight="1">
      <c r="A206" s="145"/>
      <c r="B206" s="156"/>
      <c r="C206" s="157"/>
      <c r="D206" s="157"/>
      <c r="E206" s="158"/>
      <c r="F206" s="157"/>
      <c r="G206" s="157"/>
      <c r="H206" s="157"/>
      <c r="I206" s="157"/>
      <c r="J206" s="157"/>
      <c r="K206" s="157"/>
      <c r="L206" s="157"/>
      <c r="M206" s="157"/>
      <c r="N206" s="159"/>
      <c r="O206" s="157"/>
      <c r="P206" s="157">
        <v>1</v>
      </c>
      <c r="Q206" s="157">
        <v>2</v>
      </c>
      <c r="R206" s="157">
        <v>3</v>
      </c>
      <c r="S206" s="157">
        <v>4</v>
      </c>
      <c r="T206" s="157"/>
      <c r="U206" s="157">
        <v>5</v>
      </c>
      <c r="V206" s="157">
        <v>6</v>
      </c>
      <c r="W206" s="157">
        <v>7</v>
      </c>
      <c r="X206" s="157">
        <v>8</v>
      </c>
      <c r="Y206" s="157"/>
      <c r="Z206" s="157">
        <v>9</v>
      </c>
      <c r="AA206" s="157">
        <v>10</v>
      </c>
      <c r="AB206" s="157">
        <v>11</v>
      </c>
      <c r="AC206" s="157">
        <v>12</v>
      </c>
      <c r="AD206" s="157"/>
      <c r="AE206" s="157">
        <v>13</v>
      </c>
      <c r="AF206" s="157">
        <v>14</v>
      </c>
      <c r="AG206" s="157">
        <v>15</v>
      </c>
      <c r="AH206" s="157">
        <v>16</v>
      </c>
      <c r="AI206" s="157"/>
      <c r="AJ206" s="157">
        <v>17</v>
      </c>
      <c r="AK206" s="157">
        <v>18</v>
      </c>
      <c r="AL206" s="157">
        <v>19</v>
      </c>
      <c r="AM206" s="157">
        <v>20</v>
      </c>
      <c r="AN206" s="157"/>
      <c r="AO206" s="157">
        <v>21</v>
      </c>
      <c r="AP206" s="157">
        <v>22</v>
      </c>
      <c r="AQ206" s="157">
        <v>23</v>
      </c>
      <c r="AR206" s="157">
        <v>24</v>
      </c>
      <c r="AS206" s="160"/>
    </row>
    <row r="207" spans="1:45" ht="12" customHeight="1" thickBot="1">
      <c r="A207" s="145"/>
      <c r="B207" s="161" t="s">
        <v>118</v>
      </c>
      <c r="C207" s="162"/>
      <c r="D207" s="163" t="s">
        <v>276</v>
      </c>
      <c r="E207" s="162"/>
      <c r="F207" s="162">
        <v>24</v>
      </c>
      <c r="G207" s="162">
        <v>24</v>
      </c>
      <c r="H207" s="162" t="s">
        <v>12</v>
      </c>
      <c r="I207" s="161" t="s">
        <v>118</v>
      </c>
      <c r="J207" s="162"/>
      <c r="K207" s="162"/>
      <c r="L207" s="162">
        <f>COUNTIF(P207:AR207,"x")</f>
        <v>0</v>
      </c>
      <c r="M207" s="162">
        <f>F207-L207</f>
        <v>24</v>
      </c>
      <c r="N207" s="164"/>
      <c r="O207" s="165"/>
      <c r="P207" s="162"/>
      <c r="Q207" s="162"/>
      <c r="R207" s="162"/>
      <c r="S207" s="162"/>
      <c r="T207" s="165"/>
      <c r="U207" s="162"/>
      <c r="V207" s="162"/>
      <c r="W207" s="162"/>
      <c r="X207" s="162"/>
      <c r="Y207" s="165"/>
      <c r="Z207" s="162"/>
      <c r="AA207" s="162"/>
      <c r="AB207" s="162"/>
      <c r="AC207" s="162"/>
      <c r="AD207" s="165"/>
      <c r="AE207" s="162"/>
      <c r="AF207" s="162"/>
      <c r="AG207" s="162"/>
      <c r="AH207" s="162"/>
      <c r="AI207" s="165"/>
      <c r="AJ207" s="162"/>
      <c r="AK207" s="162"/>
      <c r="AL207" s="162"/>
      <c r="AM207" s="162"/>
      <c r="AN207" s="165"/>
      <c r="AO207" s="162"/>
      <c r="AP207" s="162"/>
      <c r="AQ207" s="162"/>
      <c r="AR207" s="162"/>
      <c r="AS207" s="166"/>
    </row>
    <row r="208" spans="1:45" ht="12" customHeight="1">
      <c r="A208" s="145"/>
      <c r="B208" s="156"/>
      <c r="C208" s="157"/>
      <c r="D208" s="157"/>
      <c r="E208" s="158"/>
      <c r="F208" s="157"/>
      <c r="G208" s="157"/>
      <c r="H208" s="157"/>
      <c r="I208" s="157"/>
      <c r="J208" s="157"/>
      <c r="K208" s="157"/>
      <c r="L208" s="157"/>
      <c r="M208" s="157"/>
      <c r="N208" s="159"/>
      <c r="O208" s="157"/>
      <c r="P208" s="157">
        <v>1</v>
      </c>
      <c r="Q208" s="157">
        <v>2</v>
      </c>
      <c r="R208" s="157">
        <v>3</v>
      </c>
      <c r="S208" s="157">
        <v>4</v>
      </c>
      <c r="T208" s="157"/>
      <c r="U208" s="157">
        <v>5</v>
      </c>
      <c r="V208" s="157">
        <v>6</v>
      </c>
      <c r="W208" s="157">
        <v>7</v>
      </c>
      <c r="X208" s="157">
        <v>8</v>
      </c>
      <c r="Y208" s="157"/>
      <c r="Z208" s="157">
        <v>9</v>
      </c>
      <c r="AA208" s="157">
        <v>10</v>
      </c>
      <c r="AB208" s="157">
        <v>11</v>
      </c>
      <c r="AC208" s="157">
        <v>12</v>
      </c>
      <c r="AD208" s="157"/>
      <c r="AE208" s="157">
        <v>13</v>
      </c>
      <c r="AF208" s="157">
        <v>14</v>
      </c>
      <c r="AG208" s="157">
        <v>15</v>
      </c>
      <c r="AH208" s="157">
        <v>16</v>
      </c>
      <c r="AI208" s="157"/>
      <c r="AJ208" s="157">
        <v>17</v>
      </c>
      <c r="AK208" s="157">
        <v>18</v>
      </c>
      <c r="AL208" s="157">
        <v>19</v>
      </c>
      <c r="AM208" s="157">
        <v>20</v>
      </c>
      <c r="AN208" s="157"/>
      <c r="AO208" s="157">
        <v>21</v>
      </c>
      <c r="AP208" s="157">
        <v>22</v>
      </c>
      <c r="AQ208" s="157">
        <v>23</v>
      </c>
      <c r="AR208" s="157">
        <v>24</v>
      </c>
      <c r="AS208" s="160"/>
    </row>
    <row r="209" spans="1:45" ht="12" customHeight="1" thickBot="1">
      <c r="A209" s="145"/>
      <c r="B209" s="161" t="s">
        <v>118</v>
      </c>
      <c r="C209" s="162"/>
      <c r="D209" s="163" t="s">
        <v>276</v>
      </c>
      <c r="E209" s="162"/>
      <c r="F209" s="162">
        <v>24</v>
      </c>
      <c r="G209" s="162">
        <v>24</v>
      </c>
      <c r="H209" s="162" t="s">
        <v>12</v>
      </c>
      <c r="I209" s="161" t="s">
        <v>118</v>
      </c>
      <c r="J209" s="162"/>
      <c r="K209" s="162"/>
      <c r="L209" s="162">
        <f>COUNTIF(P209:AR209,"x")</f>
        <v>0</v>
      </c>
      <c r="M209" s="162">
        <f>F209-L209</f>
        <v>24</v>
      </c>
      <c r="N209" s="164"/>
      <c r="O209" s="165"/>
      <c r="P209" s="162"/>
      <c r="Q209" s="162"/>
      <c r="R209" s="162"/>
      <c r="S209" s="162"/>
      <c r="T209" s="165"/>
      <c r="U209" s="162"/>
      <c r="V209" s="162"/>
      <c r="W209" s="162"/>
      <c r="X209" s="162"/>
      <c r="Y209" s="165"/>
      <c r="Z209" s="162"/>
      <c r="AA209" s="162"/>
      <c r="AB209" s="162"/>
      <c r="AC209" s="162"/>
      <c r="AD209" s="165"/>
      <c r="AE209" s="162"/>
      <c r="AF209" s="162"/>
      <c r="AG209" s="162"/>
      <c r="AH209" s="162"/>
      <c r="AI209" s="165"/>
      <c r="AJ209" s="162"/>
      <c r="AK209" s="162"/>
      <c r="AL209" s="162"/>
      <c r="AM209" s="162"/>
      <c r="AN209" s="165"/>
      <c r="AO209" s="162"/>
      <c r="AP209" s="162"/>
      <c r="AQ209" s="162"/>
      <c r="AR209" s="162"/>
      <c r="AS209" s="166"/>
    </row>
    <row r="210" spans="1:45" ht="12" customHeight="1">
      <c r="A210" s="145"/>
      <c r="B210" s="156"/>
      <c r="C210" s="157"/>
      <c r="D210" s="157"/>
      <c r="E210" s="158"/>
      <c r="F210" s="157"/>
      <c r="G210" s="157"/>
      <c r="H210" s="157"/>
      <c r="I210" s="157"/>
      <c r="J210" s="157"/>
      <c r="K210" s="157"/>
      <c r="L210" s="157"/>
      <c r="M210" s="157"/>
      <c r="N210" s="159"/>
      <c r="O210" s="157"/>
      <c r="P210" s="157">
        <v>1</v>
      </c>
      <c r="Q210" s="157">
        <v>2</v>
      </c>
      <c r="R210" s="157">
        <v>3</v>
      </c>
      <c r="S210" s="157">
        <v>4</v>
      </c>
      <c r="T210" s="157"/>
      <c r="U210" s="157">
        <v>5</v>
      </c>
      <c r="V210" s="157">
        <v>6</v>
      </c>
      <c r="W210" s="157">
        <v>7</v>
      </c>
      <c r="X210" s="157">
        <v>8</v>
      </c>
      <c r="Y210" s="157"/>
      <c r="Z210" s="157">
        <v>9</v>
      </c>
      <c r="AA210" s="157">
        <v>10</v>
      </c>
      <c r="AB210" s="157">
        <v>11</v>
      </c>
      <c r="AC210" s="157">
        <v>12</v>
      </c>
      <c r="AD210" s="157"/>
      <c r="AE210" s="157">
        <v>13</v>
      </c>
      <c r="AF210" s="157">
        <v>14</v>
      </c>
      <c r="AG210" s="157">
        <v>15</v>
      </c>
      <c r="AH210" s="157">
        <v>16</v>
      </c>
      <c r="AI210" s="157"/>
      <c r="AJ210" s="157">
        <v>17</v>
      </c>
      <c r="AK210" s="157">
        <v>18</v>
      </c>
      <c r="AL210" s="157">
        <v>19</v>
      </c>
      <c r="AM210" s="157">
        <v>20</v>
      </c>
      <c r="AN210" s="157"/>
      <c r="AO210" s="157">
        <v>21</v>
      </c>
      <c r="AP210" s="157">
        <v>22</v>
      </c>
      <c r="AQ210" s="157">
        <v>23</v>
      </c>
      <c r="AR210" s="157">
        <v>24</v>
      </c>
      <c r="AS210" s="160"/>
    </row>
    <row r="211" spans="1:45" ht="12" customHeight="1" thickBot="1">
      <c r="A211" s="145"/>
      <c r="B211" s="161" t="s">
        <v>118</v>
      </c>
      <c r="C211" s="162"/>
      <c r="D211" s="163" t="s">
        <v>276</v>
      </c>
      <c r="E211" s="162"/>
      <c r="F211" s="162">
        <v>24</v>
      </c>
      <c r="G211" s="162">
        <v>24</v>
      </c>
      <c r="H211" s="162" t="s">
        <v>12</v>
      </c>
      <c r="I211" s="161" t="s">
        <v>118</v>
      </c>
      <c r="J211" s="162"/>
      <c r="K211" s="162"/>
      <c r="L211" s="162">
        <f>COUNTIF(P211:AR211,"x")</f>
        <v>0</v>
      </c>
      <c r="M211" s="162">
        <f>F211-L211</f>
        <v>24</v>
      </c>
      <c r="N211" s="164"/>
      <c r="O211" s="165"/>
      <c r="P211" s="162"/>
      <c r="Q211" s="162"/>
      <c r="R211" s="162"/>
      <c r="S211" s="162"/>
      <c r="T211" s="165"/>
      <c r="U211" s="162"/>
      <c r="V211" s="162"/>
      <c r="W211" s="162"/>
      <c r="X211" s="162"/>
      <c r="Y211" s="165"/>
      <c r="Z211" s="162"/>
      <c r="AA211" s="162"/>
      <c r="AB211" s="162"/>
      <c r="AC211" s="162"/>
      <c r="AD211" s="165"/>
      <c r="AE211" s="162"/>
      <c r="AF211" s="162"/>
      <c r="AG211" s="162"/>
      <c r="AH211" s="162"/>
      <c r="AI211" s="165"/>
      <c r="AJ211" s="162"/>
      <c r="AK211" s="162"/>
      <c r="AL211" s="162"/>
      <c r="AM211" s="162"/>
      <c r="AN211" s="165"/>
      <c r="AO211" s="162"/>
      <c r="AP211" s="162"/>
      <c r="AQ211" s="162"/>
      <c r="AR211" s="162"/>
      <c r="AS211" s="166"/>
    </row>
    <row r="212" spans="1:45" ht="12" customHeight="1">
      <c r="A212" s="145"/>
      <c r="B212" s="156"/>
      <c r="C212" s="157"/>
      <c r="D212" s="157"/>
      <c r="E212" s="158"/>
      <c r="F212" s="157"/>
      <c r="G212" s="157"/>
      <c r="H212" s="157"/>
      <c r="I212" s="157"/>
      <c r="J212" s="157"/>
      <c r="K212" s="157"/>
      <c r="L212" s="157"/>
      <c r="M212" s="157"/>
      <c r="N212" s="159"/>
      <c r="O212" s="157"/>
      <c r="P212" s="157">
        <v>1</v>
      </c>
      <c r="Q212" s="157">
        <v>2</v>
      </c>
      <c r="R212" s="157">
        <v>3</v>
      </c>
      <c r="S212" s="157">
        <v>4</v>
      </c>
      <c r="T212" s="157"/>
      <c r="U212" s="157">
        <v>5</v>
      </c>
      <c r="V212" s="157">
        <v>6</v>
      </c>
      <c r="W212" s="157">
        <v>7</v>
      </c>
      <c r="X212" s="157">
        <v>8</v>
      </c>
      <c r="Y212" s="157"/>
      <c r="Z212" s="157">
        <v>9</v>
      </c>
      <c r="AA212" s="157">
        <v>10</v>
      </c>
      <c r="AB212" s="157">
        <v>11</v>
      </c>
      <c r="AC212" s="157">
        <v>12</v>
      </c>
      <c r="AD212" s="157"/>
      <c r="AE212" s="157">
        <v>13</v>
      </c>
      <c r="AF212" s="157">
        <v>14</v>
      </c>
      <c r="AG212" s="157">
        <v>15</v>
      </c>
      <c r="AH212" s="157">
        <v>16</v>
      </c>
      <c r="AI212" s="157"/>
      <c r="AJ212" s="157">
        <v>17</v>
      </c>
      <c r="AK212" s="157">
        <v>18</v>
      </c>
      <c r="AL212" s="157">
        <v>19</v>
      </c>
      <c r="AM212" s="157">
        <v>20</v>
      </c>
      <c r="AN212" s="157"/>
      <c r="AO212" s="157">
        <v>21</v>
      </c>
      <c r="AP212" s="157">
        <v>22</v>
      </c>
      <c r="AQ212" s="157">
        <v>23</v>
      </c>
      <c r="AR212" s="157">
        <v>24</v>
      </c>
      <c r="AS212" s="160"/>
    </row>
    <row r="213" spans="1:45" ht="12" customHeight="1" thickBot="1">
      <c r="A213" s="145"/>
      <c r="B213" s="161" t="s">
        <v>118</v>
      </c>
      <c r="C213" s="162"/>
      <c r="D213" s="163" t="s">
        <v>276</v>
      </c>
      <c r="E213" s="162"/>
      <c r="F213" s="162">
        <v>24</v>
      </c>
      <c r="G213" s="162">
        <v>24</v>
      </c>
      <c r="H213" s="162" t="s">
        <v>12</v>
      </c>
      <c r="I213" s="161" t="s">
        <v>118</v>
      </c>
      <c r="J213" s="162"/>
      <c r="K213" s="162"/>
      <c r="L213" s="162">
        <f>COUNTIF(P213:AR213,"x")</f>
        <v>0</v>
      </c>
      <c r="M213" s="162">
        <f>F213-L213</f>
        <v>24</v>
      </c>
      <c r="N213" s="164"/>
      <c r="O213" s="165"/>
      <c r="P213" s="162"/>
      <c r="Q213" s="162"/>
      <c r="R213" s="162"/>
      <c r="S213" s="162"/>
      <c r="T213" s="165"/>
      <c r="U213" s="162"/>
      <c r="V213" s="162"/>
      <c r="W213" s="162"/>
      <c r="X213" s="162"/>
      <c r="Y213" s="165"/>
      <c r="Z213" s="162"/>
      <c r="AA213" s="162"/>
      <c r="AB213" s="162"/>
      <c r="AC213" s="162"/>
      <c r="AD213" s="165"/>
      <c r="AE213" s="162"/>
      <c r="AF213" s="162"/>
      <c r="AG213" s="162"/>
      <c r="AH213" s="162"/>
      <c r="AI213" s="165"/>
      <c r="AJ213" s="162"/>
      <c r="AK213" s="162"/>
      <c r="AL213" s="162"/>
      <c r="AM213" s="162"/>
      <c r="AN213" s="165"/>
      <c r="AO213" s="162"/>
      <c r="AP213" s="162"/>
      <c r="AQ213" s="162"/>
      <c r="AR213" s="162"/>
      <c r="AS213" s="166"/>
    </row>
    <row r="214" spans="1:45" ht="12" customHeight="1">
      <c r="A214" s="145"/>
      <c r="B214" s="156"/>
      <c r="C214" s="157"/>
      <c r="D214" s="157"/>
      <c r="E214" s="158"/>
      <c r="F214" s="157"/>
      <c r="G214" s="157"/>
      <c r="H214" s="157"/>
      <c r="I214" s="157"/>
      <c r="J214" s="157"/>
      <c r="K214" s="157"/>
      <c r="L214" s="157"/>
      <c r="M214" s="157"/>
      <c r="N214" s="159"/>
      <c r="O214" s="157"/>
      <c r="P214" s="157">
        <v>1</v>
      </c>
      <c r="Q214" s="157">
        <v>2</v>
      </c>
      <c r="R214" s="157">
        <v>3</v>
      </c>
      <c r="S214" s="157">
        <v>4</v>
      </c>
      <c r="T214" s="157"/>
      <c r="U214" s="157">
        <v>5</v>
      </c>
      <c r="V214" s="157">
        <v>6</v>
      </c>
      <c r="W214" s="157">
        <v>7</v>
      </c>
      <c r="X214" s="157">
        <v>8</v>
      </c>
      <c r="Y214" s="157"/>
      <c r="Z214" s="157">
        <v>9</v>
      </c>
      <c r="AA214" s="157">
        <v>10</v>
      </c>
      <c r="AB214" s="157">
        <v>11</v>
      </c>
      <c r="AC214" s="157">
        <v>12</v>
      </c>
      <c r="AD214" s="157"/>
      <c r="AE214" s="157">
        <v>13</v>
      </c>
      <c r="AF214" s="157">
        <v>14</v>
      </c>
      <c r="AG214" s="157">
        <v>15</v>
      </c>
      <c r="AH214" s="157">
        <v>16</v>
      </c>
      <c r="AI214" s="157"/>
      <c r="AJ214" s="157">
        <v>17</v>
      </c>
      <c r="AK214" s="157">
        <v>18</v>
      </c>
      <c r="AL214" s="157">
        <v>19</v>
      </c>
      <c r="AM214" s="157">
        <v>20</v>
      </c>
      <c r="AN214" s="157"/>
      <c r="AO214" s="157">
        <v>21</v>
      </c>
      <c r="AP214" s="157">
        <v>22</v>
      </c>
      <c r="AQ214" s="157">
        <v>23</v>
      </c>
      <c r="AR214" s="157">
        <v>24</v>
      </c>
      <c r="AS214" s="160"/>
    </row>
    <row r="215" spans="1:45" ht="12" customHeight="1" thickBot="1">
      <c r="A215" s="145"/>
      <c r="B215" s="161" t="s">
        <v>118</v>
      </c>
      <c r="C215" s="162"/>
      <c r="D215" s="163" t="s">
        <v>276</v>
      </c>
      <c r="E215" s="162"/>
      <c r="F215" s="162">
        <v>24</v>
      </c>
      <c r="G215" s="162">
        <v>24</v>
      </c>
      <c r="H215" s="162" t="s">
        <v>12</v>
      </c>
      <c r="I215" s="161" t="s">
        <v>118</v>
      </c>
      <c r="J215" s="162"/>
      <c r="K215" s="162"/>
      <c r="L215" s="162">
        <f>COUNTIF(P215:AR215,"x")</f>
        <v>0</v>
      </c>
      <c r="M215" s="162">
        <f>F215-L215</f>
        <v>24</v>
      </c>
      <c r="N215" s="164"/>
      <c r="O215" s="165"/>
      <c r="P215" s="162"/>
      <c r="Q215" s="162"/>
      <c r="R215" s="162"/>
      <c r="S215" s="162"/>
      <c r="T215" s="165"/>
      <c r="U215" s="162"/>
      <c r="V215" s="162"/>
      <c r="W215" s="162"/>
      <c r="X215" s="162"/>
      <c r="Y215" s="165"/>
      <c r="Z215" s="162"/>
      <c r="AA215" s="162"/>
      <c r="AB215" s="162"/>
      <c r="AC215" s="162"/>
      <c r="AD215" s="165"/>
      <c r="AE215" s="162"/>
      <c r="AF215" s="162"/>
      <c r="AG215" s="162"/>
      <c r="AH215" s="162"/>
      <c r="AI215" s="165"/>
      <c r="AJ215" s="162"/>
      <c r="AK215" s="162"/>
      <c r="AL215" s="162"/>
      <c r="AM215" s="162"/>
      <c r="AN215" s="165"/>
      <c r="AO215" s="162"/>
      <c r="AP215" s="162"/>
      <c r="AQ215" s="162"/>
      <c r="AR215" s="162"/>
      <c r="AS215" s="166"/>
    </row>
    <row r="216" spans="1:45" ht="12" customHeight="1">
      <c r="A216" s="145"/>
      <c r="B216" s="156"/>
      <c r="C216" s="157"/>
      <c r="D216" s="157"/>
      <c r="E216" s="158"/>
      <c r="F216" s="157"/>
      <c r="G216" s="157"/>
      <c r="H216" s="157"/>
      <c r="I216" s="157"/>
      <c r="J216" s="157"/>
      <c r="K216" s="157"/>
      <c r="L216" s="157"/>
      <c r="M216" s="157"/>
      <c r="N216" s="159"/>
      <c r="O216" s="157"/>
      <c r="P216" s="157">
        <v>1</v>
      </c>
      <c r="Q216" s="157">
        <v>2</v>
      </c>
      <c r="R216" s="157">
        <v>3</v>
      </c>
      <c r="S216" s="157">
        <v>4</v>
      </c>
      <c r="T216" s="157"/>
      <c r="U216" s="157">
        <v>5</v>
      </c>
      <c r="V216" s="157">
        <v>6</v>
      </c>
      <c r="W216" s="157">
        <v>7</v>
      </c>
      <c r="X216" s="157">
        <v>8</v>
      </c>
      <c r="Y216" s="157"/>
      <c r="Z216" s="157">
        <v>9</v>
      </c>
      <c r="AA216" s="157">
        <v>10</v>
      </c>
      <c r="AB216" s="157">
        <v>11</v>
      </c>
      <c r="AC216" s="157">
        <v>12</v>
      </c>
      <c r="AD216" s="157"/>
      <c r="AE216" s="157">
        <v>13</v>
      </c>
      <c r="AF216" s="157">
        <v>14</v>
      </c>
      <c r="AG216" s="157">
        <v>15</v>
      </c>
      <c r="AH216" s="157">
        <v>16</v>
      </c>
      <c r="AI216" s="157"/>
      <c r="AJ216" s="157">
        <v>17</v>
      </c>
      <c r="AK216" s="157">
        <v>18</v>
      </c>
      <c r="AL216" s="157">
        <v>19</v>
      </c>
      <c r="AM216" s="157">
        <v>20</v>
      </c>
      <c r="AN216" s="157"/>
      <c r="AO216" s="157">
        <v>21</v>
      </c>
      <c r="AP216" s="157">
        <v>22</v>
      </c>
      <c r="AQ216" s="157">
        <v>23</v>
      </c>
      <c r="AR216" s="157">
        <v>24</v>
      </c>
      <c r="AS216" s="160"/>
    </row>
    <row r="217" spans="1:45" ht="12" customHeight="1" thickBot="1">
      <c r="A217" s="145"/>
      <c r="B217" s="161" t="s">
        <v>118</v>
      </c>
      <c r="C217" s="162"/>
      <c r="D217" s="163" t="s">
        <v>276</v>
      </c>
      <c r="E217" s="162"/>
      <c r="F217" s="162">
        <v>24</v>
      </c>
      <c r="G217" s="162">
        <v>24</v>
      </c>
      <c r="H217" s="162" t="s">
        <v>12</v>
      </c>
      <c r="I217" s="161" t="s">
        <v>118</v>
      </c>
      <c r="J217" s="162"/>
      <c r="K217" s="162"/>
      <c r="L217" s="162">
        <f>COUNTIF(P217:AR217,"x")</f>
        <v>0</v>
      </c>
      <c r="M217" s="162">
        <f>F217-L217</f>
        <v>24</v>
      </c>
      <c r="N217" s="164"/>
      <c r="O217" s="165"/>
      <c r="P217" s="162"/>
      <c r="Q217" s="162"/>
      <c r="R217" s="162"/>
      <c r="S217" s="162"/>
      <c r="T217" s="165"/>
      <c r="U217" s="162"/>
      <c r="V217" s="162"/>
      <c r="W217" s="162"/>
      <c r="X217" s="162"/>
      <c r="Y217" s="165"/>
      <c r="Z217" s="162"/>
      <c r="AA217" s="162"/>
      <c r="AB217" s="162"/>
      <c r="AC217" s="162"/>
      <c r="AD217" s="165"/>
      <c r="AE217" s="162"/>
      <c r="AF217" s="162"/>
      <c r="AG217" s="162"/>
      <c r="AH217" s="162"/>
      <c r="AI217" s="165"/>
      <c r="AJ217" s="162"/>
      <c r="AK217" s="162"/>
      <c r="AL217" s="162"/>
      <c r="AM217" s="162"/>
      <c r="AN217" s="165"/>
      <c r="AO217" s="162"/>
      <c r="AP217" s="162"/>
      <c r="AQ217" s="162"/>
      <c r="AR217" s="162"/>
      <c r="AS217" s="166"/>
    </row>
    <row r="218" spans="1:45" ht="12.75" customHeight="1">
      <c r="A218" s="145"/>
      <c r="B218" s="168"/>
      <c r="C218" s="169"/>
      <c r="D218" s="169"/>
      <c r="E218" s="170"/>
      <c r="F218" s="169"/>
      <c r="G218" s="169"/>
      <c r="H218" s="169"/>
      <c r="I218" s="169"/>
      <c r="J218" s="169"/>
      <c r="K218" s="169"/>
      <c r="L218" s="169"/>
      <c r="M218" s="169"/>
      <c r="N218" s="171"/>
      <c r="O218" s="169"/>
      <c r="P218" s="157">
        <v>1</v>
      </c>
      <c r="Q218" s="157">
        <v>2</v>
      </c>
      <c r="R218" s="157">
        <v>3</v>
      </c>
      <c r="S218" s="157">
        <v>4</v>
      </c>
      <c r="T218" s="157"/>
      <c r="U218" s="157">
        <v>5</v>
      </c>
      <c r="V218" s="157">
        <v>6</v>
      </c>
      <c r="W218" s="157">
        <v>7</v>
      </c>
      <c r="X218" s="157">
        <v>8</v>
      </c>
      <c r="Y218" s="157"/>
      <c r="Z218" s="157">
        <v>9</v>
      </c>
      <c r="AA218" s="157">
        <v>10</v>
      </c>
      <c r="AB218" s="157">
        <v>11</v>
      </c>
      <c r="AC218" s="157">
        <v>12</v>
      </c>
      <c r="AD218" s="157"/>
      <c r="AE218" s="157">
        <v>13</v>
      </c>
      <c r="AF218" s="157">
        <v>14</v>
      </c>
      <c r="AG218" s="157">
        <v>15</v>
      </c>
      <c r="AH218" s="157">
        <v>16</v>
      </c>
      <c r="AI218" s="157"/>
      <c r="AJ218" s="157">
        <v>17</v>
      </c>
      <c r="AK218" s="157">
        <v>18</v>
      </c>
      <c r="AL218" s="157">
        <v>19</v>
      </c>
      <c r="AM218" s="157">
        <v>20</v>
      </c>
      <c r="AN218" s="157"/>
      <c r="AO218" s="157">
        <v>21</v>
      </c>
      <c r="AP218" s="157">
        <v>22</v>
      </c>
      <c r="AQ218" s="157">
        <v>23</v>
      </c>
      <c r="AR218" s="157">
        <v>24</v>
      </c>
      <c r="AS218" s="160"/>
    </row>
    <row r="219" spans="1:45" ht="12" customHeight="1" thickBot="1">
      <c r="A219" s="145"/>
      <c r="B219" s="161" t="s">
        <v>118</v>
      </c>
      <c r="C219" s="162"/>
      <c r="D219" s="163" t="s">
        <v>276</v>
      </c>
      <c r="E219" s="162"/>
      <c r="F219" s="162">
        <v>24</v>
      </c>
      <c r="G219" s="162">
        <v>24</v>
      </c>
      <c r="H219" s="162" t="s">
        <v>12</v>
      </c>
      <c r="I219" s="161" t="s">
        <v>118</v>
      </c>
      <c r="J219" s="162"/>
      <c r="K219" s="162"/>
      <c r="L219" s="162">
        <f>COUNTIF(P219:AR219,"x")</f>
        <v>0</v>
      </c>
      <c r="M219" s="162">
        <f>F219-L219</f>
        <v>24</v>
      </c>
      <c r="N219" s="164"/>
      <c r="O219" s="165"/>
      <c r="P219" s="162"/>
      <c r="Q219" s="162"/>
      <c r="R219" s="162"/>
      <c r="S219" s="162"/>
      <c r="T219" s="165"/>
      <c r="U219" s="162"/>
      <c r="V219" s="162"/>
      <c r="W219" s="162"/>
      <c r="X219" s="162"/>
      <c r="Y219" s="165"/>
      <c r="Z219" s="162"/>
      <c r="AA219" s="162"/>
      <c r="AB219" s="162"/>
      <c r="AC219" s="162"/>
      <c r="AD219" s="165"/>
      <c r="AE219" s="162"/>
      <c r="AF219" s="162"/>
      <c r="AG219" s="162"/>
      <c r="AH219" s="162"/>
      <c r="AI219" s="165"/>
      <c r="AJ219" s="162"/>
      <c r="AK219" s="162"/>
      <c r="AL219" s="162"/>
      <c r="AM219" s="162"/>
      <c r="AN219" s="165"/>
      <c r="AO219" s="162"/>
      <c r="AP219" s="162"/>
      <c r="AQ219" s="162"/>
      <c r="AR219" s="162"/>
      <c r="AS219" s="166"/>
    </row>
    <row r="220" spans="1:45" ht="12" customHeight="1">
      <c r="A220" s="145"/>
      <c r="B220" s="156"/>
      <c r="C220" s="157"/>
      <c r="D220" s="157"/>
      <c r="E220" s="158"/>
      <c r="F220" s="157"/>
      <c r="G220" s="157"/>
      <c r="H220" s="157"/>
      <c r="I220" s="157"/>
      <c r="J220" s="157"/>
      <c r="K220" s="157"/>
      <c r="L220" s="157"/>
      <c r="M220" s="157"/>
      <c r="N220" s="159"/>
      <c r="O220" s="157"/>
      <c r="P220" s="157">
        <v>1</v>
      </c>
      <c r="Q220" s="157">
        <v>2</v>
      </c>
      <c r="R220" s="157">
        <v>3</v>
      </c>
      <c r="S220" s="157">
        <v>4</v>
      </c>
      <c r="T220" s="157"/>
      <c r="U220" s="157">
        <v>5</v>
      </c>
      <c r="V220" s="157">
        <v>6</v>
      </c>
      <c r="W220" s="157">
        <v>7</v>
      </c>
      <c r="X220" s="157">
        <v>8</v>
      </c>
      <c r="Y220" s="157"/>
      <c r="Z220" s="157">
        <v>9</v>
      </c>
      <c r="AA220" s="157">
        <v>10</v>
      </c>
      <c r="AB220" s="157">
        <v>11</v>
      </c>
      <c r="AC220" s="157">
        <v>12</v>
      </c>
      <c r="AD220" s="157"/>
      <c r="AE220" s="157">
        <v>13</v>
      </c>
      <c r="AF220" s="157">
        <v>14</v>
      </c>
      <c r="AG220" s="157">
        <v>15</v>
      </c>
      <c r="AH220" s="157">
        <v>16</v>
      </c>
      <c r="AI220" s="157"/>
      <c r="AJ220" s="157">
        <v>17</v>
      </c>
      <c r="AK220" s="157">
        <v>18</v>
      </c>
      <c r="AL220" s="157">
        <v>19</v>
      </c>
      <c r="AM220" s="157">
        <v>20</v>
      </c>
      <c r="AN220" s="157"/>
      <c r="AO220" s="157">
        <v>21</v>
      </c>
      <c r="AP220" s="157">
        <v>22</v>
      </c>
      <c r="AQ220" s="157">
        <v>23</v>
      </c>
      <c r="AR220" s="157">
        <v>24</v>
      </c>
      <c r="AS220" s="160"/>
    </row>
    <row r="221" spans="1:45" ht="12" customHeight="1" thickBot="1">
      <c r="A221" s="145"/>
      <c r="B221" s="161" t="s">
        <v>118</v>
      </c>
      <c r="C221" s="162"/>
      <c r="D221" s="163" t="s">
        <v>276</v>
      </c>
      <c r="E221" s="162"/>
      <c r="F221" s="162">
        <v>24</v>
      </c>
      <c r="G221" s="162">
        <v>24</v>
      </c>
      <c r="H221" s="162" t="s">
        <v>12</v>
      </c>
      <c r="I221" s="161" t="s">
        <v>118</v>
      </c>
      <c r="J221" s="162"/>
      <c r="K221" s="162"/>
      <c r="L221" s="162">
        <f>COUNTIF(P221:AR221,"x")</f>
        <v>0</v>
      </c>
      <c r="M221" s="162">
        <f>F221-L221</f>
        <v>24</v>
      </c>
      <c r="N221" s="164"/>
      <c r="O221" s="165"/>
      <c r="P221" s="162"/>
      <c r="Q221" s="162"/>
      <c r="R221" s="162"/>
      <c r="S221" s="162"/>
      <c r="T221" s="165"/>
      <c r="U221" s="162"/>
      <c r="V221" s="162"/>
      <c r="W221" s="162"/>
      <c r="X221" s="162"/>
      <c r="Y221" s="165"/>
      <c r="Z221" s="162"/>
      <c r="AA221" s="162"/>
      <c r="AB221" s="162"/>
      <c r="AC221" s="162"/>
      <c r="AD221" s="165"/>
      <c r="AE221" s="162"/>
      <c r="AF221" s="162"/>
      <c r="AG221" s="162"/>
      <c r="AH221" s="162"/>
      <c r="AI221" s="165"/>
      <c r="AJ221" s="162"/>
      <c r="AK221" s="162"/>
      <c r="AL221" s="162"/>
      <c r="AM221" s="162"/>
      <c r="AN221" s="165"/>
      <c r="AO221" s="162"/>
      <c r="AP221" s="162"/>
      <c r="AQ221" s="162"/>
      <c r="AR221" s="162"/>
      <c r="AS221" s="166"/>
    </row>
    <row r="222" spans="1:45" ht="12" customHeight="1">
      <c r="A222" s="145"/>
      <c r="B222" s="156"/>
      <c r="C222" s="157"/>
      <c r="D222" s="157"/>
      <c r="E222" s="158"/>
      <c r="F222" s="157"/>
      <c r="G222" s="157"/>
      <c r="H222" s="157"/>
      <c r="I222" s="157"/>
      <c r="J222" s="157"/>
      <c r="K222" s="157"/>
      <c r="L222" s="157"/>
      <c r="M222" s="157"/>
      <c r="N222" s="159"/>
      <c r="O222" s="157"/>
      <c r="P222" s="157">
        <v>1</v>
      </c>
      <c r="Q222" s="157">
        <v>2</v>
      </c>
      <c r="R222" s="157">
        <v>3</v>
      </c>
      <c r="S222" s="157">
        <v>4</v>
      </c>
      <c r="T222" s="157"/>
      <c r="U222" s="157">
        <v>5</v>
      </c>
      <c r="V222" s="157">
        <v>6</v>
      </c>
      <c r="W222" s="157">
        <v>7</v>
      </c>
      <c r="X222" s="157">
        <v>8</v>
      </c>
      <c r="Y222" s="157"/>
      <c r="Z222" s="157">
        <v>9</v>
      </c>
      <c r="AA222" s="157">
        <v>10</v>
      </c>
      <c r="AB222" s="157">
        <v>11</v>
      </c>
      <c r="AC222" s="157">
        <v>12</v>
      </c>
      <c r="AD222" s="157"/>
      <c r="AE222" s="157">
        <v>13</v>
      </c>
      <c r="AF222" s="157">
        <v>14</v>
      </c>
      <c r="AG222" s="157">
        <v>15</v>
      </c>
      <c r="AH222" s="157">
        <v>16</v>
      </c>
      <c r="AI222" s="157"/>
      <c r="AJ222" s="157">
        <v>17</v>
      </c>
      <c r="AK222" s="157">
        <v>18</v>
      </c>
      <c r="AL222" s="157">
        <v>19</v>
      </c>
      <c r="AM222" s="157">
        <v>20</v>
      </c>
      <c r="AN222" s="157"/>
      <c r="AO222" s="157">
        <v>21</v>
      </c>
      <c r="AP222" s="157">
        <v>22</v>
      </c>
      <c r="AQ222" s="157">
        <v>23</v>
      </c>
      <c r="AR222" s="157">
        <v>24</v>
      </c>
      <c r="AS222" s="160"/>
    </row>
    <row r="223" spans="1:45" ht="12" customHeight="1" thickBot="1">
      <c r="A223" s="145"/>
      <c r="B223" s="161" t="s">
        <v>118</v>
      </c>
      <c r="C223" s="162"/>
      <c r="D223" s="163" t="s">
        <v>276</v>
      </c>
      <c r="E223" s="162"/>
      <c r="F223" s="162">
        <v>24</v>
      </c>
      <c r="G223" s="162">
        <v>24</v>
      </c>
      <c r="H223" s="162" t="s">
        <v>12</v>
      </c>
      <c r="I223" s="161" t="s">
        <v>118</v>
      </c>
      <c r="J223" s="162"/>
      <c r="K223" s="162"/>
      <c r="L223" s="162">
        <f>COUNTIF(P223:AR223,"x")</f>
        <v>0</v>
      </c>
      <c r="M223" s="162">
        <f>F223-L223</f>
        <v>24</v>
      </c>
      <c r="N223" s="164"/>
      <c r="O223" s="165"/>
      <c r="P223" s="162"/>
      <c r="Q223" s="162"/>
      <c r="R223" s="162"/>
      <c r="S223" s="162"/>
      <c r="T223" s="165"/>
      <c r="U223" s="162"/>
      <c r="V223" s="162"/>
      <c r="W223" s="162"/>
      <c r="X223" s="162"/>
      <c r="Y223" s="165"/>
      <c r="Z223" s="162"/>
      <c r="AA223" s="162"/>
      <c r="AB223" s="162"/>
      <c r="AC223" s="162"/>
      <c r="AD223" s="165"/>
      <c r="AE223" s="162"/>
      <c r="AF223" s="162"/>
      <c r="AG223" s="162"/>
      <c r="AH223" s="162"/>
      <c r="AI223" s="165"/>
      <c r="AJ223" s="162"/>
      <c r="AK223" s="162"/>
      <c r="AL223" s="162"/>
      <c r="AM223" s="162"/>
      <c r="AN223" s="165"/>
      <c r="AO223" s="162"/>
      <c r="AP223" s="162"/>
      <c r="AQ223" s="162"/>
      <c r="AR223" s="162"/>
      <c r="AS223" s="166"/>
    </row>
    <row r="224" spans="1:45" ht="12" customHeight="1">
      <c r="A224" s="145"/>
      <c r="B224" s="156"/>
      <c r="C224" s="157"/>
      <c r="D224" s="157"/>
      <c r="E224" s="158"/>
      <c r="F224" s="157"/>
      <c r="G224" s="157"/>
      <c r="H224" s="157"/>
      <c r="I224" s="157"/>
      <c r="J224" s="157"/>
      <c r="K224" s="157"/>
      <c r="L224" s="157"/>
      <c r="M224" s="157"/>
      <c r="N224" s="159"/>
      <c r="O224" s="157"/>
      <c r="P224" s="157">
        <v>1</v>
      </c>
      <c r="Q224" s="157">
        <v>2</v>
      </c>
      <c r="R224" s="157">
        <v>3</v>
      </c>
      <c r="S224" s="157">
        <v>4</v>
      </c>
      <c r="T224" s="157"/>
      <c r="U224" s="157">
        <v>5</v>
      </c>
      <c r="V224" s="157">
        <v>6</v>
      </c>
      <c r="W224" s="157">
        <v>7</v>
      </c>
      <c r="X224" s="157">
        <v>8</v>
      </c>
      <c r="Y224" s="157"/>
      <c r="Z224" s="157">
        <v>9</v>
      </c>
      <c r="AA224" s="157">
        <v>10</v>
      </c>
      <c r="AB224" s="157">
        <v>11</v>
      </c>
      <c r="AC224" s="157">
        <v>12</v>
      </c>
      <c r="AD224" s="157"/>
      <c r="AE224" s="157">
        <v>13</v>
      </c>
      <c r="AF224" s="157">
        <v>14</v>
      </c>
      <c r="AG224" s="157">
        <v>15</v>
      </c>
      <c r="AH224" s="157">
        <v>16</v>
      </c>
      <c r="AI224" s="157"/>
      <c r="AJ224" s="157">
        <v>17</v>
      </c>
      <c r="AK224" s="157">
        <v>18</v>
      </c>
      <c r="AL224" s="157">
        <v>19</v>
      </c>
      <c r="AM224" s="157">
        <v>20</v>
      </c>
      <c r="AN224" s="157"/>
      <c r="AO224" s="157">
        <v>21</v>
      </c>
      <c r="AP224" s="157">
        <v>22</v>
      </c>
      <c r="AQ224" s="157">
        <v>23</v>
      </c>
      <c r="AR224" s="157">
        <v>24</v>
      </c>
      <c r="AS224" s="160"/>
    </row>
    <row r="225" spans="1:45" ht="12" customHeight="1" thickBot="1">
      <c r="A225" s="145"/>
      <c r="B225" s="161" t="s">
        <v>118</v>
      </c>
      <c r="C225" s="162"/>
      <c r="D225" s="163" t="s">
        <v>276</v>
      </c>
      <c r="E225" s="162"/>
      <c r="F225" s="162">
        <v>24</v>
      </c>
      <c r="G225" s="162">
        <v>24</v>
      </c>
      <c r="H225" s="162" t="s">
        <v>12</v>
      </c>
      <c r="I225" s="161" t="s">
        <v>118</v>
      </c>
      <c r="J225" s="162"/>
      <c r="K225" s="162"/>
      <c r="L225" s="162">
        <f>COUNTIF(P225:AR225,"x")</f>
        <v>0</v>
      </c>
      <c r="M225" s="162">
        <f>F225-L225</f>
        <v>24</v>
      </c>
      <c r="N225" s="164"/>
      <c r="O225" s="165"/>
      <c r="P225" s="162"/>
      <c r="Q225" s="162"/>
      <c r="R225" s="162"/>
      <c r="S225" s="162"/>
      <c r="T225" s="165"/>
      <c r="U225" s="162"/>
      <c r="V225" s="162"/>
      <c r="W225" s="162"/>
      <c r="X225" s="162"/>
      <c r="Y225" s="165"/>
      <c r="Z225" s="162"/>
      <c r="AA225" s="162"/>
      <c r="AB225" s="162"/>
      <c r="AC225" s="162"/>
      <c r="AD225" s="165"/>
      <c r="AE225" s="162"/>
      <c r="AF225" s="162"/>
      <c r="AG225" s="162"/>
      <c r="AH225" s="162"/>
      <c r="AI225" s="165"/>
      <c r="AJ225" s="162"/>
      <c r="AK225" s="162"/>
      <c r="AL225" s="162"/>
      <c r="AM225" s="162"/>
      <c r="AN225" s="165"/>
      <c r="AO225" s="162"/>
      <c r="AP225" s="162"/>
      <c r="AQ225" s="162"/>
      <c r="AR225" s="162"/>
      <c r="AS225" s="166"/>
    </row>
    <row r="226" spans="1:45" ht="12" customHeight="1">
      <c r="A226" s="145"/>
      <c r="B226" s="156"/>
      <c r="C226" s="157"/>
      <c r="D226" s="157"/>
      <c r="E226" s="158"/>
      <c r="F226" s="157"/>
      <c r="G226" s="157"/>
      <c r="H226" s="157"/>
      <c r="I226" s="157"/>
      <c r="J226" s="157"/>
      <c r="K226" s="157"/>
      <c r="L226" s="157"/>
      <c r="M226" s="157"/>
      <c r="N226" s="159"/>
      <c r="O226" s="157"/>
      <c r="P226" s="157">
        <v>1</v>
      </c>
      <c r="Q226" s="157">
        <v>2</v>
      </c>
      <c r="R226" s="157">
        <v>3</v>
      </c>
      <c r="S226" s="157">
        <v>4</v>
      </c>
      <c r="T226" s="157"/>
      <c r="U226" s="157">
        <v>5</v>
      </c>
      <c r="V226" s="157">
        <v>6</v>
      </c>
      <c r="W226" s="157">
        <v>7</v>
      </c>
      <c r="X226" s="157">
        <v>8</v>
      </c>
      <c r="Y226" s="157"/>
      <c r="Z226" s="157">
        <v>9</v>
      </c>
      <c r="AA226" s="157">
        <v>10</v>
      </c>
      <c r="AB226" s="157">
        <v>11</v>
      </c>
      <c r="AC226" s="157">
        <v>12</v>
      </c>
      <c r="AD226" s="157"/>
      <c r="AE226" s="157">
        <v>13</v>
      </c>
      <c r="AF226" s="157">
        <v>14</v>
      </c>
      <c r="AG226" s="157">
        <v>15</v>
      </c>
      <c r="AH226" s="157">
        <v>16</v>
      </c>
      <c r="AI226" s="157"/>
      <c r="AJ226" s="157">
        <v>17</v>
      </c>
      <c r="AK226" s="157">
        <v>18</v>
      </c>
      <c r="AL226" s="157">
        <v>19</v>
      </c>
      <c r="AM226" s="157">
        <v>20</v>
      </c>
      <c r="AN226" s="157"/>
      <c r="AO226" s="157">
        <v>21</v>
      </c>
      <c r="AP226" s="157">
        <v>22</v>
      </c>
      <c r="AQ226" s="157">
        <v>23</v>
      </c>
      <c r="AR226" s="157">
        <v>24</v>
      </c>
      <c r="AS226" s="160"/>
    </row>
    <row r="227" spans="1:45" ht="12" customHeight="1" thickBot="1">
      <c r="A227" s="145"/>
      <c r="B227" s="161" t="s">
        <v>118</v>
      </c>
      <c r="C227" s="162"/>
      <c r="D227" s="163" t="s">
        <v>276</v>
      </c>
      <c r="E227" s="162"/>
      <c r="F227" s="162">
        <v>24</v>
      </c>
      <c r="G227" s="162">
        <v>24</v>
      </c>
      <c r="H227" s="162" t="s">
        <v>12</v>
      </c>
      <c r="I227" s="161" t="s">
        <v>118</v>
      </c>
      <c r="J227" s="162"/>
      <c r="K227" s="162"/>
      <c r="L227" s="162">
        <f>COUNTIF(P227:AR227,"x")</f>
        <v>0</v>
      </c>
      <c r="M227" s="162">
        <f>F227-L227</f>
        <v>24</v>
      </c>
      <c r="N227" s="164"/>
      <c r="O227" s="165"/>
      <c r="P227" s="162"/>
      <c r="Q227" s="162"/>
      <c r="R227" s="162"/>
      <c r="S227" s="162"/>
      <c r="T227" s="165"/>
      <c r="U227" s="162"/>
      <c r="V227" s="162"/>
      <c r="W227" s="162"/>
      <c r="X227" s="162"/>
      <c r="Y227" s="165"/>
      <c r="Z227" s="162"/>
      <c r="AA227" s="162"/>
      <c r="AB227" s="162"/>
      <c r="AC227" s="162"/>
      <c r="AD227" s="165"/>
      <c r="AE227" s="162"/>
      <c r="AF227" s="162"/>
      <c r="AG227" s="162"/>
      <c r="AH227" s="162"/>
      <c r="AI227" s="165"/>
      <c r="AJ227" s="162"/>
      <c r="AK227" s="162"/>
      <c r="AL227" s="162"/>
      <c r="AM227" s="162"/>
      <c r="AN227" s="165"/>
      <c r="AO227" s="162"/>
      <c r="AP227" s="162"/>
      <c r="AQ227" s="162"/>
      <c r="AR227" s="162"/>
      <c r="AS227" s="166"/>
    </row>
    <row r="228" spans="1:45" ht="12" customHeight="1">
      <c r="A228" s="145"/>
      <c r="B228" s="156"/>
      <c r="C228" s="157"/>
      <c r="D228" s="157"/>
      <c r="E228" s="158"/>
      <c r="F228" s="157"/>
      <c r="G228" s="157"/>
      <c r="H228" s="157"/>
      <c r="I228" s="157"/>
      <c r="J228" s="157"/>
      <c r="K228" s="157"/>
      <c r="L228" s="157"/>
      <c r="M228" s="157"/>
      <c r="N228" s="159"/>
      <c r="O228" s="157"/>
      <c r="P228" s="157">
        <v>1</v>
      </c>
      <c r="Q228" s="157">
        <v>2</v>
      </c>
      <c r="R228" s="157">
        <v>3</v>
      </c>
      <c r="S228" s="157">
        <v>4</v>
      </c>
      <c r="T228" s="157"/>
      <c r="U228" s="157">
        <v>5</v>
      </c>
      <c r="V228" s="157">
        <v>6</v>
      </c>
      <c r="W228" s="157">
        <v>7</v>
      </c>
      <c r="X228" s="157">
        <v>8</v>
      </c>
      <c r="Y228" s="157"/>
      <c r="Z228" s="157">
        <v>9</v>
      </c>
      <c r="AA228" s="157">
        <v>10</v>
      </c>
      <c r="AB228" s="157">
        <v>11</v>
      </c>
      <c r="AC228" s="157">
        <v>12</v>
      </c>
      <c r="AD228" s="157"/>
      <c r="AE228" s="157">
        <v>13</v>
      </c>
      <c r="AF228" s="157">
        <v>14</v>
      </c>
      <c r="AG228" s="157">
        <v>15</v>
      </c>
      <c r="AH228" s="157">
        <v>16</v>
      </c>
      <c r="AI228" s="157"/>
      <c r="AJ228" s="157">
        <v>17</v>
      </c>
      <c r="AK228" s="157">
        <v>18</v>
      </c>
      <c r="AL228" s="157">
        <v>19</v>
      </c>
      <c r="AM228" s="157">
        <v>20</v>
      </c>
      <c r="AN228" s="157"/>
      <c r="AO228" s="157">
        <v>21</v>
      </c>
      <c r="AP228" s="157">
        <v>22</v>
      </c>
      <c r="AQ228" s="157">
        <v>23</v>
      </c>
      <c r="AR228" s="157">
        <v>24</v>
      </c>
      <c r="AS228" s="160"/>
    </row>
    <row r="229" spans="1:45" ht="12" customHeight="1" thickBot="1">
      <c r="A229" s="145"/>
      <c r="B229" s="161" t="s">
        <v>118</v>
      </c>
      <c r="C229" s="162"/>
      <c r="D229" s="163" t="s">
        <v>276</v>
      </c>
      <c r="E229" s="162"/>
      <c r="F229" s="162">
        <v>24</v>
      </c>
      <c r="G229" s="162">
        <v>24</v>
      </c>
      <c r="H229" s="162" t="s">
        <v>12</v>
      </c>
      <c r="I229" s="161" t="s">
        <v>118</v>
      </c>
      <c r="J229" s="162"/>
      <c r="K229" s="162"/>
      <c r="L229" s="162">
        <f>COUNTIF(P229:AR229,"x")</f>
        <v>0</v>
      </c>
      <c r="M229" s="162">
        <f>F229-L229</f>
        <v>24</v>
      </c>
      <c r="N229" s="164"/>
      <c r="O229" s="165"/>
      <c r="P229" s="162"/>
      <c r="Q229" s="162"/>
      <c r="R229" s="162"/>
      <c r="S229" s="162"/>
      <c r="T229" s="165"/>
      <c r="U229" s="162"/>
      <c r="V229" s="162"/>
      <c r="W229" s="162"/>
      <c r="X229" s="162"/>
      <c r="Y229" s="165"/>
      <c r="Z229" s="162"/>
      <c r="AA229" s="162"/>
      <c r="AB229" s="162"/>
      <c r="AC229" s="162"/>
      <c r="AD229" s="165"/>
      <c r="AE229" s="162"/>
      <c r="AF229" s="162"/>
      <c r="AG229" s="162"/>
      <c r="AH229" s="162"/>
      <c r="AI229" s="165"/>
      <c r="AJ229" s="162"/>
      <c r="AK229" s="162"/>
      <c r="AL229" s="162"/>
      <c r="AM229" s="162"/>
      <c r="AN229" s="165"/>
      <c r="AO229" s="162"/>
      <c r="AP229" s="162"/>
      <c r="AQ229" s="162"/>
      <c r="AR229" s="162"/>
      <c r="AS229" s="166"/>
    </row>
    <row r="230" spans="1:45" ht="12" customHeight="1">
      <c r="A230" s="145"/>
      <c r="B230" s="156"/>
      <c r="C230" s="157"/>
      <c r="D230" s="157"/>
      <c r="E230" s="158"/>
      <c r="F230" s="157"/>
      <c r="G230" s="157"/>
      <c r="H230" s="157"/>
      <c r="I230" s="157"/>
      <c r="J230" s="157"/>
      <c r="K230" s="157"/>
      <c r="L230" s="157"/>
      <c r="M230" s="157"/>
      <c r="N230" s="159"/>
      <c r="O230" s="157"/>
      <c r="P230" s="157">
        <v>1</v>
      </c>
      <c r="Q230" s="157">
        <v>2</v>
      </c>
      <c r="R230" s="157">
        <v>3</v>
      </c>
      <c r="S230" s="157">
        <v>4</v>
      </c>
      <c r="T230" s="157"/>
      <c r="U230" s="157">
        <v>5</v>
      </c>
      <c r="V230" s="157">
        <v>6</v>
      </c>
      <c r="W230" s="157">
        <v>7</v>
      </c>
      <c r="X230" s="157">
        <v>8</v>
      </c>
      <c r="Y230" s="157"/>
      <c r="Z230" s="157">
        <v>9</v>
      </c>
      <c r="AA230" s="157">
        <v>10</v>
      </c>
      <c r="AB230" s="157">
        <v>11</v>
      </c>
      <c r="AC230" s="157">
        <v>12</v>
      </c>
      <c r="AD230" s="157"/>
      <c r="AE230" s="157">
        <v>13</v>
      </c>
      <c r="AF230" s="157">
        <v>14</v>
      </c>
      <c r="AG230" s="157">
        <v>15</v>
      </c>
      <c r="AH230" s="157">
        <v>16</v>
      </c>
      <c r="AI230" s="157"/>
      <c r="AJ230" s="157">
        <v>17</v>
      </c>
      <c r="AK230" s="157">
        <v>18</v>
      </c>
      <c r="AL230" s="157">
        <v>19</v>
      </c>
      <c r="AM230" s="157">
        <v>20</v>
      </c>
      <c r="AN230" s="157"/>
      <c r="AO230" s="157">
        <v>21</v>
      </c>
      <c r="AP230" s="157">
        <v>22</v>
      </c>
      <c r="AQ230" s="157">
        <v>23</v>
      </c>
      <c r="AR230" s="157">
        <v>24</v>
      </c>
      <c r="AS230" s="160"/>
    </row>
    <row r="231" spans="1:45" ht="12" customHeight="1" thickBot="1">
      <c r="A231" s="145"/>
      <c r="B231" s="161" t="s">
        <v>118</v>
      </c>
      <c r="C231" s="162"/>
      <c r="D231" s="163" t="s">
        <v>276</v>
      </c>
      <c r="E231" s="162"/>
      <c r="F231" s="162">
        <v>24</v>
      </c>
      <c r="G231" s="162">
        <v>24</v>
      </c>
      <c r="H231" s="162" t="s">
        <v>12</v>
      </c>
      <c r="I231" s="161" t="s">
        <v>118</v>
      </c>
      <c r="J231" s="162"/>
      <c r="K231" s="162"/>
      <c r="L231" s="162">
        <f>COUNTIF(P231:AR231,"x")</f>
        <v>0</v>
      </c>
      <c r="M231" s="162">
        <f>F231-L231</f>
        <v>24</v>
      </c>
      <c r="N231" s="164"/>
      <c r="O231" s="165"/>
      <c r="P231" s="162"/>
      <c r="Q231" s="162"/>
      <c r="R231" s="162"/>
      <c r="S231" s="162"/>
      <c r="T231" s="165"/>
      <c r="U231" s="162"/>
      <c r="V231" s="162"/>
      <c r="W231" s="162"/>
      <c r="X231" s="162"/>
      <c r="Y231" s="165"/>
      <c r="Z231" s="162"/>
      <c r="AA231" s="162"/>
      <c r="AB231" s="162"/>
      <c r="AC231" s="162"/>
      <c r="AD231" s="165"/>
      <c r="AE231" s="162"/>
      <c r="AF231" s="162"/>
      <c r="AG231" s="162"/>
      <c r="AH231" s="162"/>
      <c r="AI231" s="165"/>
      <c r="AJ231" s="162"/>
      <c r="AK231" s="162"/>
      <c r="AL231" s="162"/>
      <c r="AM231" s="162"/>
      <c r="AN231" s="165"/>
      <c r="AO231" s="162"/>
      <c r="AP231" s="162"/>
      <c r="AQ231" s="162"/>
      <c r="AR231" s="162"/>
      <c r="AS231" s="166"/>
    </row>
    <row r="232" spans="1:45" ht="12" customHeight="1">
      <c r="A232" s="145"/>
      <c r="B232" s="156"/>
      <c r="C232" s="157"/>
      <c r="D232" s="157"/>
      <c r="E232" s="158"/>
      <c r="F232" s="157"/>
      <c r="G232" s="157"/>
      <c r="H232" s="157"/>
      <c r="I232" s="157"/>
      <c r="J232" s="157"/>
      <c r="K232" s="157"/>
      <c r="L232" s="157"/>
      <c r="M232" s="157"/>
      <c r="N232" s="159"/>
      <c r="O232" s="157"/>
      <c r="P232" s="157">
        <v>1</v>
      </c>
      <c r="Q232" s="157">
        <v>2</v>
      </c>
      <c r="R232" s="157">
        <v>3</v>
      </c>
      <c r="S232" s="157">
        <v>4</v>
      </c>
      <c r="T232" s="157"/>
      <c r="U232" s="157">
        <v>5</v>
      </c>
      <c r="V232" s="157">
        <v>6</v>
      </c>
      <c r="W232" s="157">
        <v>7</v>
      </c>
      <c r="X232" s="157">
        <v>8</v>
      </c>
      <c r="Y232" s="157"/>
      <c r="Z232" s="157">
        <v>9</v>
      </c>
      <c r="AA232" s="157">
        <v>10</v>
      </c>
      <c r="AB232" s="157">
        <v>11</v>
      </c>
      <c r="AC232" s="157">
        <v>12</v>
      </c>
      <c r="AD232" s="157"/>
      <c r="AE232" s="157">
        <v>13</v>
      </c>
      <c r="AF232" s="157">
        <v>14</v>
      </c>
      <c r="AG232" s="157">
        <v>15</v>
      </c>
      <c r="AH232" s="157">
        <v>16</v>
      </c>
      <c r="AI232" s="157"/>
      <c r="AJ232" s="157">
        <v>17</v>
      </c>
      <c r="AK232" s="157">
        <v>18</v>
      </c>
      <c r="AL232" s="157">
        <v>19</v>
      </c>
      <c r="AM232" s="157">
        <v>20</v>
      </c>
      <c r="AN232" s="157"/>
      <c r="AO232" s="157">
        <v>21</v>
      </c>
      <c r="AP232" s="157">
        <v>22</v>
      </c>
      <c r="AQ232" s="157">
        <v>23</v>
      </c>
      <c r="AR232" s="157">
        <v>24</v>
      </c>
      <c r="AS232" s="160"/>
    </row>
    <row r="233" spans="1:45" ht="12" customHeight="1" thickBot="1">
      <c r="A233" s="145"/>
      <c r="B233" s="161" t="s">
        <v>118</v>
      </c>
      <c r="C233" s="162"/>
      <c r="D233" s="163" t="s">
        <v>276</v>
      </c>
      <c r="E233" s="162"/>
      <c r="F233" s="162">
        <v>24</v>
      </c>
      <c r="G233" s="162">
        <v>24</v>
      </c>
      <c r="H233" s="162" t="s">
        <v>12</v>
      </c>
      <c r="I233" s="161" t="s">
        <v>118</v>
      </c>
      <c r="J233" s="162"/>
      <c r="K233" s="162"/>
      <c r="L233" s="162">
        <f>COUNTIF(P233:AR233,"x")</f>
        <v>0</v>
      </c>
      <c r="M233" s="162">
        <f>F233-L233</f>
        <v>24</v>
      </c>
      <c r="N233" s="164"/>
      <c r="O233" s="165"/>
      <c r="P233" s="162"/>
      <c r="Q233" s="162"/>
      <c r="R233" s="162"/>
      <c r="S233" s="162"/>
      <c r="T233" s="165"/>
      <c r="U233" s="162"/>
      <c r="V233" s="162"/>
      <c r="W233" s="162"/>
      <c r="X233" s="162"/>
      <c r="Y233" s="165"/>
      <c r="Z233" s="162"/>
      <c r="AA233" s="162"/>
      <c r="AB233" s="162"/>
      <c r="AC233" s="162"/>
      <c r="AD233" s="165"/>
      <c r="AE233" s="162"/>
      <c r="AF233" s="162"/>
      <c r="AG233" s="162"/>
      <c r="AH233" s="162"/>
      <c r="AI233" s="165"/>
      <c r="AJ233" s="162"/>
      <c r="AK233" s="162"/>
      <c r="AL233" s="162"/>
      <c r="AM233" s="162"/>
      <c r="AN233" s="165"/>
      <c r="AO233" s="162"/>
      <c r="AP233" s="162"/>
      <c r="AQ233" s="162"/>
      <c r="AR233" s="162"/>
      <c r="AS233" s="166"/>
    </row>
    <row r="234" spans="1:45" ht="12.75" customHeight="1">
      <c r="A234" s="145"/>
      <c r="B234" s="168"/>
      <c r="C234" s="169"/>
      <c r="D234" s="169"/>
      <c r="E234" s="170"/>
      <c r="F234" s="169"/>
      <c r="G234" s="169"/>
      <c r="H234" s="169"/>
      <c r="I234" s="169"/>
      <c r="J234" s="169"/>
      <c r="K234" s="169"/>
      <c r="L234" s="169"/>
      <c r="M234" s="169"/>
      <c r="N234" s="171"/>
      <c r="O234" s="169"/>
      <c r="P234" s="157">
        <v>1</v>
      </c>
      <c r="Q234" s="157">
        <v>2</v>
      </c>
      <c r="R234" s="157">
        <v>3</v>
      </c>
      <c r="S234" s="157">
        <v>4</v>
      </c>
      <c r="T234" s="157"/>
      <c r="U234" s="157">
        <v>5</v>
      </c>
      <c r="V234" s="157">
        <v>6</v>
      </c>
      <c r="W234" s="157">
        <v>7</v>
      </c>
      <c r="X234" s="157">
        <v>8</v>
      </c>
      <c r="Y234" s="157"/>
      <c r="Z234" s="157">
        <v>9</v>
      </c>
      <c r="AA234" s="157">
        <v>10</v>
      </c>
      <c r="AB234" s="157">
        <v>11</v>
      </c>
      <c r="AC234" s="157">
        <v>12</v>
      </c>
      <c r="AD234" s="157"/>
      <c r="AE234" s="157">
        <v>13</v>
      </c>
      <c r="AF234" s="157">
        <v>14</v>
      </c>
      <c r="AG234" s="157">
        <v>15</v>
      </c>
      <c r="AH234" s="157">
        <v>16</v>
      </c>
      <c r="AI234" s="157"/>
      <c r="AJ234" s="157">
        <v>17</v>
      </c>
      <c r="AK234" s="157">
        <v>18</v>
      </c>
      <c r="AL234" s="157">
        <v>19</v>
      </c>
      <c r="AM234" s="157">
        <v>20</v>
      </c>
      <c r="AN234" s="157"/>
      <c r="AO234" s="157">
        <v>21</v>
      </c>
      <c r="AP234" s="157">
        <v>22</v>
      </c>
      <c r="AQ234" s="157">
        <v>23</v>
      </c>
      <c r="AR234" s="157">
        <v>24</v>
      </c>
      <c r="AS234" s="160"/>
    </row>
    <row r="235" spans="1:45" ht="12" customHeight="1" thickBot="1">
      <c r="A235" s="145"/>
      <c r="B235" s="161" t="s">
        <v>118</v>
      </c>
      <c r="C235" s="162"/>
      <c r="D235" s="163" t="s">
        <v>276</v>
      </c>
      <c r="E235" s="162"/>
      <c r="F235" s="162">
        <v>24</v>
      </c>
      <c r="G235" s="162">
        <v>24</v>
      </c>
      <c r="H235" s="162" t="s">
        <v>12</v>
      </c>
      <c r="I235" s="161" t="s">
        <v>118</v>
      </c>
      <c r="J235" s="162"/>
      <c r="K235" s="162"/>
      <c r="L235" s="162">
        <f>COUNTIF(P235:AR235,"x")</f>
        <v>0</v>
      </c>
      <c r="M235" s="162">
        <f>F235-L235</f>
        <v>24</v>
      </c>
      <c r="N235" s="164"/>
      <c r="O235" s="165"/>
      <c r="P235" s="162"/>
      <c r="Q235" s="162"/>
      <c r="R235" s="162"/>
      <c r="S235" s="162"/>
      <c r="T235" s="165"/>
      <c r="U235" s="162"/>
      <c r="V235" s="162"/>
      <c r="W235" s="162"/>
      <c r="X235" s="162"/>
      <c r="Y235" s="165"/>
      <c r="Z235" s="162"/>
      <c r="AA235" s="162"/>
      <c r="AB235" s="162"/>
      <c r="AC235" s="162"/>
      <c r="AD235" s="165"/>
      <c r="AE235" s="162"/>
      <c r="AF235" s="162"/>
      <c r="AG235" s="162"/>
      <c r="AH235" s="162"/>
      <c r="AI235" s="165"/>
      <c r="AJ235" s="162"/>
      <c r="AK235" s="162"/>
      <c r="AL235" s="162"/>
      <c r="AM235" s="162"/>
      <c r="AN235" s="165"/>
      <c r="AO235" s="162"/>
      <c r="AP235" s="162"/>
      <c r="AQ235" s="162"/>
      <c r="AR235" s="162"/>
      <c r="AS235" s="166"/>
    </row>
    <row r="236" spans="1:45" ht="12" customHeight="1">
      <c r="A236" s="145"/>
      <c r="B236" s="156"/>
      <c r="C236" s="157"/>
      <c r="D236" s="157"/>
      <c r="E236" s="158"/>
      <c r="F236" s="157"/>
      <c r="G236" s="157"/>
      <c r="H236" s="157"/>
      <c r="I236" s="157"/>
      <c r="J236" s="157"/>
      <c r="K236" s="157"/>
      <c r="L236" s="157"/>
      <c r="M236" s="157"/>
      <c r="N236" s="159"/>
      <c r="O236" s="157"/>
      <c r="P236" s="157">
        <v>1</v>
      </c>
      <c r="Q236" s="157">
        <v>2</v>
      </c>
      <c r="R236" s="157">
        <v>3</v>
      </c>
      <c r="S236" s="157">
        <v>4</v>
      </c>
      <c r="T236" s="157"/>
      <c r="U236" s="157">
        <v>5</v>
      </c>
      <c r="V236" s="157">
        <v>6</v>
      </c>
      <c r="W236" s="157">
        <v>7</v>
      </c>
      <c r="X236" s="157">
        <v>8</v>
      </c>
      <c r="Y236" s="157"/>
      <c r="Z236" s="157">
        <v>9</v>
      </c>
      <c r="AA236" s="157">
        <v>10</v>
      </c>
      <c r="AB236" s="157">
        <v>11</v>
      </c>
      <c r="AC236" s="157">
        <v>12</v>
      </c>
      <c r="AD236" s="157"/>
      <c r="AE236" s="157">
        <v>13</v>
      </c>
      <c r="AF236" s="157">
        <v>14</v>
      </c>
      <c r="AG236" s="157">
        <v>15</v>
      </c>
      <c r="AH236" s="157">
        <v>16</v>
      </c>
      <c r="AI236" s="157"/>
      <c r="AJ236" s="157">
        <v>17</v>
      </c>
      <c r="AK236" s="157">
        <v>18</v>
      </c>
      <c r="AL236" s="157">
        <v>19</v>
      </c>
      <c r="AM236" s="157">
        <v>20</v>
      </c>
      <c r="AN236" s="157"/>
      <c r="AO236" s="157">
        <v>21</v>
      </c>
      <c r="AP236" s="157">
        <v>22</v>
      </c>
      <c r="AQ236" s="157">
        <v>23</v>
      </c>
      <c r="AR236" s="157">
        <v>24</v>
      </c>
      <c r="AS236" s="160"/>
    </row>
    <row r="237" spans="1:45" ht="12" customHeight="1" thickBot="1">
      <c r="A237" s="145"/>
      <c r="B237" s="161" t="s">
        <v>118</v>
      </c>
      <c r="C237" s="162"/>
      <c r="D237" s="163" t="s">
        <v>276</v>
      </c>
      <c r="E237" s="162"/>
      <c r="F237" s="162">
        <v>24</v>
      </c>
      <c r="G237" s="162">
        <v>24</v>
      </c>
      <c r="H237" s="162" t="s">
        <v>12</v>
      </c>
      <c r="I237" s="161" t="s">
        <v>118</v>
      </c>
      <c r="J237" s="162"/>
      <c r="K237" s="162"/>
      <c r="L237" s="162">
        <f>COUNTIF(P237:AR237,"x")</f>
        <v>0</v>
      </c>
      <c r="M237" s="162">
        <f>F237-L237</f>
        <v>24</v>
      </c>
      <c r="N237" s="164"/>
      <c r="O237" s="165"/>
      <c r="P237" s="162"/>
      <c r="Q237" s="162"/>
      <c r="R237" s="162"/>
      <c r="S237" s="162"/>
      <c r="T237" s="165"/>
      <c r="U237" s="162"/>
      <c r="V237" s="162"/>
      <c r="W237" s="162"/>
      <c r="X237" s="162"/>
      <c r="Y237" s="165"/>
      <c r="Z237" s="162"/>
      <c r="AA237" s="162"/>
      <c r="AB237" s="162"/>
      <c r="AC237" s="162"/>
      <c r="AD237" s="165"/>
      <c r="AE237" s="162"/>
      <c r="AF237" s="162"/>
      <c r="AG237" s="162"/>
      <c r="AH237" s="162"/>
      <c r="AI237" s="165"/>
      <c r="AJ237" s="162"/>
      <c r="AK237" s="162"/>
      <c r="AL237" s="162"/>
      <c r="AM237" s="162"/>
      <c r="AN237" s="165"/>
      <c r="AO237" s="162"/>
      <c r="AP237" s="162"/>
      <c r="AQ237" s="162"/>
      <c r="AR237" s="162"/>
      <c r="AS237" s="166"/>
    </row>
    <row r="238" spans="1:45" ht="12" customHeight="1">
      <c r="A238" s="145"/>
      <c r="B238" s="156"/>
      <c r="C238" s="157"/>
      <c r="D238" s="157"/>
      <c r="E238" s="158"/>
      <c r="F238" s="157"/>
      <c r="G238" s="157"/>
      <c r="H238" s="157"/>
      <c r="I238" s="157"/>
      <c r="J238" s="157"/>
      <c r="K238" s="157"/>
      <c r="L238" s="157"/>
      <c r="M238" s="157"/>
      <c r="N238" s="159"/>
      <c r="O238" s="157"/>
      <c r="P238" s="157">
        <v>1</v>
      </c>
      <c r="Q238" s="157">
        <v>2</v>
      </c>
      <c r="R238" s="157">
        <v>3</v>
      </c>
      <c r="S238" s="157">
        <v>4</v>
      </c>
      <c r="T238" s="157"/>
      <c r="U238" s="157">
        <v>5</v>
      </c>
      <c r="V238" s="157">
        <v>6</v>
      </c>
      <c r="W238" s="157">
        <v>7</v>
      </c>
      <c r="X238" s="157">
        <v>8</v>
      </c>
      <c r="Y238" s="157"/>
      <c r="Z238" s="157">
        <v>9</v>
      </c>
      <c r="AA238" s="157">
        <v>10</v>
      </c>
      <c r="AB238" s="157">
        <v>11</v>
      </c>
      <c r="AC238" s="157">
        <v>12</v>
      </c>
      <c r="AD238" s="157"/>
      <c r="AE238" s="157">
        <v>13</v>
      </c>
      <c r="AF238" s="157">
        <v>14</v>
      </c>
      <c r="AG238" s="157">
        <v>15</v>
      </c>
      <c r="AH238" s="157">
        <v>16</v>
      </c>
      <c r="AI238" s="157"/>
      <c r="AJ238" s="157">
        <v>17</v>
      </c>
      <c r="AK238" s="157">
        <v>18</v>
      </c>
      <c r="AL238" s="157">
        <v>19</v>
      </c>
      <c r="AM238" s="157">
        <v>20</v>
      </c>
      <c r="AN238" s="157"/>
      <c r="AO238" s="157">
        <v>21</v>
      </c>
      <c r="AP238" s="157">
        <v>22</v>
      </c>
      <c r="AQ238" s="157">
        <v>23</v>
      </c>
      <c r="AR238" s="157">
        <v>24</v>
      </c>
      <c r="AS238" s="160"/>
    </row>
    <row r="239" spans="1:45" ht="12" customHeight="1" thickBot="1">
      <c r="A239" s="145"/>
      <c r="B239" s="161" t="s">
        <v>118</v>
      </c>
      <c r="C239" s="162"/>
      <c r="D239" s="163" t="s">
        <v>276</v>
      </c>
      <c r="E239" s="162"/>
      <c r="F239" s="162">
        <v>24</v>
      </c>
      <c r="G239" s="162">
        <v>24</v>
      </c>
      <c r="H239" s="162" t="s">
        <v>12</v>
      </c>
      <c r="I239" s="161" t="s">
        <v>118</v>
      </c>
      <c r="J239" s="162"/>
      <c r="K239" s="162"/>
      <c r="L239" s="162">
        <f>COUNTIF(P239:AR239,"x")</f>
        <v>0</v>
      </c>
      <c r="M239" s="162">
        <f>F239-L239</f>
        <v>24</v>
      </c>
      <c r="N239" s="164"/>
      <c r="O239" s="165"/>
      <c r="P239" s="162"/>
      <c r="Q239" s="162"/>
      <c r="R239" s="162"/>
      <c r="S239" s="162"/>
      <c r="T239" s="165"/>
      <c r="U239" s="162"/>
      <c r="V239" s="162"/>
      <c r="W239" s="162"/>
      <c r="X239" s="162"/>
      <c r="Y239" s="165"/>
      <c r="Z239" s="162"/>
      <c r="AA239" s="162"/>
      <c r="AB239" s="162"/>
      <c r="AC239" s="162"/>
      <c r="AD239" s="165"/>
      <c r="AE239" s="162"/>
      <c r="AF239" s="162"/>
      <c r="AG239" s="162"/>
      <c r="AH239" s="162"/>
      <c r="AI239" s="165"/>
      <c r="AJ239" s="162"/>
      <c r="AK239" s="162"/>
      <c r="AL239" s="162"/>
      <c r="AM239" s="162"/>
      <c r="AN239" s="165"/>
      <c r="AO239" s="162"/>
      <c r="AP239" s="162"/>
      <c r="AQ239" s="162"/>
      <c r="AR239" s="162"/>
      <c r="AS239" s="166"/>
    </row>
    <row r="240" spans="1:45" ht="12" customHeight="1">
      <c r="A240" s="145"/>
      <c r="B240" s="156"/>
      <c r="C240" s="157"/>
      <c r="D240" s="157"/>
      <c r="E240" s="158"/>
      <c r="F240" s="157"/>
      <c r="G240" s="157"/>
      <c r="H240" s="157"/>
      <c r="I240" s="157"/>
      <c r="J240" s="157"/>
      <c r="K240" s="157"/>
      <c r="L240" s="157"/>
      <c r="M240" s="157"/>
      <c r="N240" s="159"/>
      <c r="O240" s="157"/>
      <c r="P240" s="157">
        <v>1</v>
      </c>
      <c r="Q240" s="157">
        <v>2</v>
      </c>
      <c r="R240" s="157">
        <v>3</v>
      </c>
      <c r="S240" s="157">
        <v>4</v>
      </c>
      <c r="T240" s="157"/>
      <c r="U240" s="157">
        <v>5</v>
      </c>
      <c r="V240" s="157">
        <v>6</v>
      </c>
      <c r="W240" s="157">
        <v>7</v>
      </c>
      <c r="X240" s="157">
        <v>8</v>
      </c>
      <c r="Y240" s="157"/>
      <c r="Z240" s="157">
        <v>9</v>
      </c>
      <c r="AA240" s="157">
        <v>10</v>
      </c>
      <c r="AB240" s="157">
        <v>11</v>
      </c>
      <c r="AC240" s="157">
        <v>12</v>
      </c>
      <c r="AD240" s="157"/>
      <c r="AE240" s="157">
        <v>13</v>
      </c>
      <c r="AF240" s="157">
        <v>14</v>
      </c>
      <c r="AG240" s="157">
        <v>15</v>
      </c>
      <c r="AH240" s="157">
        <v>16</v>
      </c>
      <c r="AI240" s="157"/>
      <c r="AJ240" s="157">
        <v>17</v>
      </c>
      <c r="AK240" s="157">
        <v>18</v>
      </c>
      <c r="AL240" s="157">
        <v>19</v>
      </c>
      <c r="AM240" s="157">
        <v>20</v>
      </c>
      <c r="AN240" s="157"/>
      <c r="AO240" s="157">
        <v>21</v>
      </c>
      <c r="AP240" s="157">
        <v>22</v>
      </c>
      <c r="AQ240" s="157">
        <v>23</v>
      </c>
      <c r="AR240" s="157">
        <v>24</v>
      </c>
      <c r="AS240" s="160"/>
    </row>
    <row r="241" spans="1:45" ht="12" customHeight="1" thickBot="1">
      <c r="A241" s="145"/>
      <c r="B241" s="161" t="s">
        <v>118</v>
      </c>
      <c r="C241" s="162"/>
      <c r="D241" s="163" t="s">
        <v>276</v>
      </c>
      <c r="E241" s="162"/>
      <c r="F241" s="162">
        <v>24</v>
      </c>
      <c r="G241" s="162">
        <v>24</v>
      </c>
      <c r="H241" s="162" t="s">
        <v>12</v>
      </c>
      <c r="I241" s="161" t="s">
        <v>118</v>
      </c>
      <c r="J241" s="162"/>
      <c r="K241" s="162"/>
      <c r="L241" s="162">
        <f>COUNTIF(P241:AR241,"x")</f>
        <v>0</v>
      </c>
      <c r="M241" s="162">
        <f>F241-L241</f>
        <v>24</v>
      </c>
      <c r="N241" s="164"/>
      <c r="O241" s="165"/>
      <c r="P241" s="162"/>
      <c r="Q241" s="162"/>
      <c r="R241" s="162"/>
      <c r="S241" s="162"/>
      <c r="T241" s="165"/>
      <c r="U241" s="162"/>
      <c r="V241" s="162"/>
      <c r="W241" s="162"/>
      <c r="X241" s="162"/>
      <c r="Y241" s="165"/>
      <c r="Z241" s="162"/>
      <c r="AA241" s="162"/>
      <c r="AB241" s="162"/>
      <c r="AC241" s="162"/>
      <c r="AD241" s="165"/>
      <c r="AE241" s="162"/>
      <c r="AF241" s="162"/>
      <c r="AG241" s="162"/>
      <c r="AH241" s="162"/>
      <c r="AI241" s="165"/>
      <c r="AJ241" s="162"/>
      <c r="AK241" s="162"/>
      <c r="AL241" s="162"/>
      <c r="AM241" s="162"/>
      <c r="AN241" s="165"/>
      <c r="AO241" s="162"/>
      <c r="AP241" s="162"/>
      <c r="AQ241" s="162"/>
      <c r="AR241" s="162"/>
      <c r="AS241" s="166"/>
    </row>
    <row r="242" spans="1:45" ht="12" customHeight="1">
      <c r="A242" s="145"/>
      <c r="B242" s="156"/>
      <c r="C242" s="157"/>
      <c r="D242" s="157"/>
      <c r="E242" s="158"/>
      <c r="F242" s="157"/>
      <c r="G242" s="157"/>
      <c r="H242" s="157"/>
      <c r="I242" s="157"/>
      <c r="J242" s="157"/>
      <c r="K242" s="157"/>
      <c r="L242" s="157"/>
      <c r="M242" s="157"/>
      <c r="N242" s="159"/>
      <c r="O242" s="157"/>
      <c r="P242" s="157">
        <v>1</v>
      </c>
      <c r="Q242" s="157">
        <v>2</v>
      </c>
      <c r="R242" s="157">
        <v>3</v>
      </c>
      <c r="S242" s="157">
        <v>4</v>
      </c>
      <c r="T242" s="157"/>
      <c r="U242" s="157">
        <v>5</v>
      </c>
      <c r="V242" s="157">
        <v>6</v>
      </c>
      <c r="W242" s="157">
        <v>7</v>
      </c>
      <c r="X242" s="157">
        <v>8</v>
      </c>
      <c r="Y242" s="157"/>
      <c r="Z242" s="157">
        <v>9</v>
      </c>
      <c r="AA242" s="157">
        <v>10</v>
      </c>
      <c r="AB242" s="157">
        <v>11</v>
      </c>
      <c r="AC242" s="157">
        <v>12</v>
      </c>
      <c r="AD242" s="157"/>
      <c r="AE242" s="157">
        <v>13</v>
      </c>
      <c r="AF242" s="157">
        <v>14</v>
      </c>
      <c r="AG242" s="157">
        <v>15</v>
      </c>
      <c r="AH242" s="157">
        <v>16</v>
      </c>
      <c r="AI242" s="157"/>
      <c r="AJ242" s="157">
        <v>17</v>
      </c>
      <c r="AK242" s="157">
        <v>18</v>
      </c>
      <c r="AL242" s="157">
        <v>19</v>
      </c>
      <c r="AM242" s="157">
        <v>20</v>
      </c>
      <c r="AN242" s="157"/>
      <c r="AO242" s="157">
        <v>21</v>
      </c>
      <c r="AP242" s="157">
        <v>22</v>
      </c>
      <c r="AQ242" s="157">
        <v>23</v>
      </c>
      <c r="AR242" s="157">
        <v>24</v>
      </c>
      <c r="AS242" s="160"/>
    </row>
    <row r="243" spans="1:45" ht="12" customHeight="1" thickBot="1">
      <c r="A243" s="145"/>
      <c r="B243" s="161" t="s">
        <v>118</v>
      </c>
      <c r="C243" s="162"/>
      <c r="D243" s="163" t="s">
        <v>276</v>
      </c>
      <c r="E243" s="162"/>
      <c r="F243" s="162">
        <v>24</v>
      </c>
      <c r="G243" s="162">
        <v>24</v>
      </c>
      <c r="H243" s="162" t="s">
        <v>12</v>
      </c>
      <c r="I243" s="161" t="s">
        <v>118</v>
      </c>
      <c r="J243" s="162"/>
      <c r="K243" s="162"/>
      <c r="L243" s="162">
        <f>COUNTIF(P243:AR243,"x")</f>
        <v>0</v>
      </c>
      <c r="M243" s="162">
        <f>F243-L243</f>
        <v>24</v>
      </c>
      <c r="N243" s="164"/>
      <c r="O243" s="165"/>
      <c r="P243" s="162"/>
      <c r="Q243" s="162"/>
      <c r="R243" s="162"/>
      <c r="S243" s="162"/>
      <c r="T243" s="165"/>
      <c r="U243" s="162"/>
      <c r="V243" s="162"/>
      <c r="W243" s="162"/>
      <c r="X243" s="162"/>
      <c r="Y243" s="165"/>
      <c r="Z243" s="162"/>
      <c r="AA243" s="162"/>
      <c r="AB243" s="162"/>
      <c r="AC243" s="162"/>
      <c r="AD243" s="165"/>
      <c r="AE243" s="162"/>
      <c r="AF243" s="162"/>
      <c r="AG243" s="162"/>
      <c r="AH243" s="162"/>
      <c r="AI243" s="165"/>
      <c r="AJ243" s="162"/>
      <c r="AK243" s="162"/>
      <c r="AL243" s="162"/>
      <c r="AM243" s="162"/>
      <c r="AN243" s="165"/>
      <c r="AO243" s="162"/>
      <c r="AP243" s="162"/>
      <c r="AQ243" s="162"/>
      <c r="AR243" s="162"/>
      <c r="AS243" s="166"/>
    </row>
    <row r="244" spans="1:45" ht="12" customHeight="1">
      <c r="A244" s="145"/>
      <c r="B244" s="156"/>
      <c r="C244" s="157"/>
      <c r="D244" s="157"/>
      <c r="E244" s="158"/>
      <c r="F244" s="157"/>
      <c r="G244" s="157"/>
      <c r="H244" s="157"/>
      <c r="I244" s="157"/>
      <c r="J244" s="157"/>
      <c r="K244" s="157"/>
      <c r="L244" s="157"/>
      <c r="M244" s="157"/>
      <c r="N244" s="159"/>
      <c r="O244" s="157"/>
      <c r="P244" s="157">
        <v>1</v>
      </c>
      <c r="Q244" s="157">
        <v>2</v>
      </c>
      <c r="R244" s="157">
        <v>3</v>
      </c>
      <c r="S244" s="157">
        <v>4</v>
      </c>
      <c r="T244" s="157"/>
      <c r="U244" s="157">
        <v>5</v>
      </c>
      <c r="V244" s="157">
        <v>6</v>
      </c>
      <c r="W244" s="157">
        <v>7</v>
      </c>
      <c r="X244" s="157">
        <v>8</v>
      </c>
      <c r="Y244" s="157"/>
      <c r="Z244" s="157">
        <v>9</v>
      </c>
      <c r="AA244" s="157">
        <v>10</v>
      </c>
      <c r="AB244" s="157">
        <v>11</v>
      </c>
      <c r="AC244" s="157">
        <v>12</v>
      </c>
      <c r="AD244" s="157"/>
      <c r="AE244" s="157">
        <v>13</v>
      </c>
      <c r="AF244" s="157">
        <v>14</v>
      </c>
      <c r="AG244" s="157">
        <v>15</v>
      </c>
      <c r="AH244" s="157">
        <v>16</v>
      </c>
      <c r="AI244" s="157"/>
      <c r="AJ244" s="157">
        <v>17</v>
      </c>
      <c r="AK244" s="157">
        <v>18</v>
      </c>
      <c r="AL244" s="157">
        <v>19</v>
      </c>
      <c r="AM244" s="157">
        <v>20</v>
      </c>
      <c r="AN244" s="157"/>
      <c r="AO244" s="157">
        <v>21</v>
      </c>
      <c r="AP244" s="157">
        <v>22</v>
      </c>
      <c r="AQ244" s="157">
        <v>23</v>
      </c>
      <c r="AR244" s="157">
        <v>24</v>
      </c>
      <c r="AS244" s="160"/>
    </row>
    <row r="245" spans="1:45" ht="12" customHeight="1" thickBot="1">
      <c r="A245" s="145"/>
      <c r="B245" s="161" t="s">
        <v>118</v>
      </c>
      <c r="C245" s="162"/>
      <c r="D245" s="163" t="s">
        <v>276</v>
      </c>
      <c r="E245" s="162"/>
      <c r="F245" s="162">
        <v>24</v>
      </c>
      <c r="G245" s="162">
        <v>24</v>
      </c>
      <c r="H245" s="162" t="s">
        <v>12</v>
      </c>
      <c r="I245" s="161" t="s">
        <v>118</v>
      </c>
      <c r="J245" s="162"/>
      <c r="K245" s="162"/>
      <c r="L245" s="162">
        <f>COUNTIF(P245:AR245,"x")</f>
        <v>0</v>
      </c>
      <c r="M245" s="162">
        <f>F245-L245</f>
        <v>24</v>
      </c>
      <c r="N245" s="164"/>
      <c r="O245" s="165"/>
      <c r="P245" s="162"/>
      <c r="Q245" s="162"/>
      <c r="R245" s="162"/>
      <c r="S245" s="162"/>
      <c r="T245" s="165"/>
      <c r="U245" s="162"/>
      <c r="V245" s="162"/>
      <c r="W245" s="162"/>
      <c r="X245" s="162"/>
      <c r="Y245" s="165"/>
      <c r="Z245" s="162"/>
      <c r="AA245" s="162"/>
      <c r="AB245" s="162"/>
      <c r="AC245" s="162"/>
      <c r="AD245" s="165"/>
      <c r="AE245" s="162"/>
      <c r="AF245" s="162"/>
      <c r="AG245" s="162"/>
      <c r="AH245" s="162"/>
      <c r="AI245" s="165"/>
      <c r="AJ245" s="162"/>
      <c r="AK245" s="162"/>
      <c r="AL245" s="162"/>
      <c r="AM245" s="162"/>
      <c r="AN245" s="165"/>
      <c r="AO245" s="162"/>
      <c r="AP245" s="162"/>
      <c r="AQ245" s="162"/>
      <c r="AR245" s="162"/>
      <c r="AS245" s="166"/>
    </row>
    <row r="246" spans="1:45" ht="12" customHeight="1">
      <c r="A246" s="145"/>
      <c r="B246" s="156"/>
      <c r="C246" s="157"/>
      <c r="D246" s="157"/>
      <c r="E246" s="158"/>
      <c r="F246" s="157"/>
      <c r="G246" s="157"/>
      <c r="H246" s="157"/>
      <c r="I246" s="157"/>
      <c r="J246" s="157"/>
      <c r="K246" s="157"/>
      <c r="L246" s="157"/>
      <c r="M246" s="157"/>
      <c r="N246" s="159"/>
      <c r="O246" s="157"/>
      <c r="P246" s="157">
        <v>1</v>
      </c>
      <c r="Q246" s="157">
        <v>2</v>
      </c>
      <c r="R246" s="157">
        <v>3</v>
      </c>
      <c r="S246" s="157">
        <v>4</v>
      </c>
      <c r="T246" s="157"/>
      <c r="U246" s="157">
        <v>5</v>
      </c>
      <c r="V246" s="157">
        <v>6</v>
      </c>
      <c r="W246" s="157">
        <v>7</v>
      </c>
      <c r="X246" s="157">
        <v>8</v>
      </c>
      <c r="Y246" s="157"/>
      <c r="Z246" s="157">
        <v>9</v>
      </c>
      <c r="AA246" s="157">
        <v>10</v>
      </c>
      <c r="AB246" s="157">
        <v>11</v>
      </c>
      <c r="AC246" s="157">
        <v>12</v>
      </c>
      <c r="AD246" s="157"/>
      <c r="AE246" s="157">
        <v>13</v>
      </c>
      <c r="AF246" s="157">
        <v>14</v>
      </c>
      <c r="AG246" s="157">
        <v>15</v>
      </c>
      <c r="AH246" s="157">
        <v>16</v>
      </c>
      <c r="AI246" s="157"/>
      <c r="AJ246" s="157">
        <v>17</v>
      </c>
      <c r="AK246" s="157">
        <v>18</v>
      </c>
      <c r="AL246" s="157">
        <v>19</v>
      </c>
      <c r="AM246" s="157">
        <v>20</v>
      </c>
      <c r="AN246" s="157"/>
      <c r="AO246" s="157">
        <v>21</v>
      </c>
      <c r="AP246" s="157">
        <v>22</v>
      </c>
      <c r="AQ246" s="157">
        <v>23</v>
      </c>
      <c r="AR246" s="157">
        <v>24</v>
      </c>
      <c r="AS246" s="160"/>
    </row>
    <row r="247" spans="1:45" ht="12" customHeight="1" thickBot="1">
      <c r="A247" s="145"/>
      <c r="B247" s="161" t="s">
        <v>118</v>
      </c>
      <c r="C247" s="162"/>
      <c r="D247" s="163" t="s">
        <v>276</v>
      </c>
      <c r="E247" s="162"/>
      <c r="F247" s="162">
        <v>24</v>
      </c>
      <c r="G247" s="162">
        <v>24</v>
      </c>
      <c r="H247" s="162" t="s">
        <v>12</v>
      </c>
      <c r="I247" s="161" t="s">
        <v>118</v>
      </c>
      <c r="J247" s="162"/>
      <c r="K247" s="162"/>
      <c r="L247" s="162">
        <f>COUNTIF(P247:AR247,"x")</f>
        <v>0</v>
      </c>
      <c r="M247" s="162">
        <f>F247-L247</f>
        <v>24</v>
      </c>
      <c r="N247" s="164"/>
      <c r="O247" s="165"/>
      <c r="P247" s="162"/>
      <c r="Q247" s="162"/>
      <c r="R247" s="162"/>
      <c r="S247" s="162"/>
      <c r="T247" s="165"/>
      <c r="U247" s="162"/>
      <c r="V247" s="162"/>
      <c r="W247" s="162"/>
      <c r="X247" s="162"/>
      <c r="Y247" s="165"/>
      <c r="Z247" s="162"/>
      <c r="AA247" s="162"/>
      <c r="AB247" s="162"/>
      <c r="AC247" s="162"/>
      <c r="AD247" s="165"/>
      <c r="AE247" s="162"/>
      <c r="AF247" s="162"/>
      <c r="AG247" s="162"/>
      <c r="AH247" s="162"/>
      <c r="AI247" s="165"/>
      <c r="AJ247" s="162"/>
      <c r="AK247" s="162"/>
      <c r="AL247" s="162"/>
      <c r="AM247" s="162"/>
      <c r="AN247" s="165"/>
      <c r="AO247" s="162"/>
      <c r="AP247" s="162"/>
      <c r="AQ247" s="162"/>
      <c r="AR247" s="162"/>
      <c r="AS247" s="166"/>
    </row>
    <row r="248" spans="1:45" ht="12" customHeight="1">
      <c r="A248" s="145"/>
      <c r="B248" s="156"/>
      <c r="C248" s="157"/>
      <c r="D248" s="157"/>
      <c r="E248" s="158"/>
      <c r="F248" s="157"/>
      <c r="G248" s="157"/>
      <c r="H248" s="157"/>
      <c r="I248" s="157"/>
      <c r="J248" s="157"/>
      <c r="K248" s="157"/>
      <c r="L248" s="157"/>
      <c r="M248" s="157"/>
      <c r="N248" s="159"/>
      <c r="O248" s="157"/>
      <c r="P248" s="157">
        <v>1</v>
      </c>
      <c r="Q248" s="157">
        <v>2</v>
      </c>
      <c r="R248" s="157">
        <v>3</v>
      </c>
      <c r="S248" s="157">
        <v>4</v>
      </c>
      <c r="T248" s="157"/>
      <c r="U248" s="157">
        <v>5</v>
      </c>
      <c r="V248" s="157">
        <v>6</v>
      </c>
      <c r="W248" s="157">
        <v>7</v>
      </c>
      <c r="X248" s="157">
        <v>8</v>
      </c>
      <c r="Y248" s="157"/>
      <c r="Z248" s="157">
        <v>9</v>
      </c>
      <c r="AA248" s="157">
        <v>10</v>
      </c>
      <c r="AB248" s="157">
        <v>11</v>
      </c>
      <c r="AC248" s="157">
        <v>12</v>
      </c>
      <c r="AD248" s="157"/>
      <c r="AE248" s="157">
        <v>13</v>
      </c>
      <c r="AF248" s="157">
        <v>14</v>
      </c>
      <c r="AG248" s="157">
        <v>15</v>
      </c>
      <c r="AH248" s="157">
        <v>16</v>
      </c>
      <c r="AI248" s="157"/>
      <c r="AJ248" s="157">
        <v>17</v>
      </c>
      <c r="AK248" s="157">
        <v>18</v>
      </c>
      <c r="AL248" s="157">
        <v>19</v>
      </c>
      <c r="AM248" s="157">
        <v>20</v>
      </c>
      <c r="AN248" s="157"/>
      <c r="AO248" s="157">
        <v>21</v>
      </c>
      <c r="AP248" s="157">
        <v>22</v>
      </c>
      <c r="AQ248" s="157">
        <v>23</v>
      </c>
      <c r="AR248" s="157">
        <v>24</v>
      </c>
      <c r="AS248" s="160"/>
    </row>
    <row r="249" spans="1:45" ht="12" customHeight="1" thickBot="1">
      <c r="A249" s="145"/>
      <c r="B249" s="161" t="s">
        <v>118</v>
      </c>
      <c r="C249" s="162"/>
      <c r="D249" s="163" t="s">
        <v>276</v>
      </c>
      <c r="E249" s="162"/>
      <c r="F249" s="162">
        <v>24</v>
      </c>
      <c r="G249" s="162">
        <v>24</v>
      </c>
      <c r="H249" s="162" t="s">
        <v>12</v>
      </c>
      <c r="I249" s="161" t="s">
        <v>118</v>
      </c>
      <c r="J249" s="162"/>
      <c r="K249" s="162"/>
      <c r="L249" s="162">
        <f>COUNTIF(P249:AR249,"x")</f>
        <v>0</v>
      </c>
      <c r="M249" s="162">
        <f>F249-L249</f>
        <v>24</v>
      </c>
      <c r="N249" s="164"/>
      <c r="O249" s="165"/>
      <c r="P249" s="162"/>
      <c r="Q249" s="162"/>
      <c r="R249" s="162"/>
      <c r="S249" s="162"/>
      <c r="T249" s="165"/>
      <c r="U249" s="162"/>
      <c r="V249" s="162"/>
      <c r="W249" s="162"/>
      <c r="X249" s="162"/>
      <c r="Y249" s="165"/>
      <c r="Z249" s="162"/>
      <c r="AA249" s="162"/>
      <c r="AB249" s="162"/>
      <c r="AC249" s="162"/>
      <c r="AD249" s="165"/>
      <c r="AE249" s="162"/>
      <c r="AF249" s="162"/>
      <c r="AG249" s="162"/>
      <c r="AH249" s="162"/>
      <c r="AI249" s="165"/>
      <c r="AJ249" s="162"/>
      <c r="AK249" s="162"/>
      <c r="AL249" s="162"/>
      <c r="AM249" s="162"/>
      <c r="AN249" s="165"/>
      <c r="AO249" s="162"/>
      <c r="AP249" s="162"/>
      <c r="AQ249" s="162"/>
      <c r="AR249" s="162"/>
      <c r="AS249" s="166"/>
    </row>
    <row r="250" spans="1:45" ht="12" customHeight="1">
      <c r="A250" s="145"/>
      <c r="B250" s="156"/>
      <c r="C250" s="157"/>
      <c r="D250" s="157"/>
      <c r="E250" s="158"/>
      <c r="F250" s="157"/>
      <c r="G250" s="157"/>
      <c r="H250" s="157"/>
      <c r="I250" s="157"/>
      <c r="J250" s="157"/>
      <c r="K250" s="157"/>
      <c r="L250" s="157"/>
      <c r="M250" s="157"/>
      <c r="N250" s="159"/>
      <c r="O250" s="157"/>
      <c r="P250" s="157">
        <v>1</v>
      </c>
      <c r="Q250" s="157">
        <v>2</v>
      </c>
      <c r="R250" s="157">
        <v>3</v>
      </c>
      <c r="S250" s="157">
        <v>4</v>
      </c>
      <c r="T250" s="157"/>
      <c r="U250" s="157">
        <v>5</v>
      </c>
      <c r="V250" s="157">
        <v>6</v>
      </c>
      <c r="W250" s="157">
        <v>7</v>
      </c>
      <c r="X250" s="157">
        <v>8</v>
      </c>
      <c r="Y250" s="157"/>
      <c r="Z250" s="157">
        <v>9</v>
      </c>
      <c r="AA250" s="157">
        <v>10</v>
      </c>
      <c r="AB250" s="157">
        <v>11</v>
      </c>
      <c r="AC250" s="157">
        <v>12</v>
      </c>
      <c r="AD250" s="157"/>
      <c r="AE250" s="157">
        <v>13</v>
      </c>
      <c r="AF250" s="157">
        <v>14</v>
      </c>
      <c r="AG250" s="157">
        <v>15</v>
      </c>
      <c r="AH250" s="157">
        <v>16</v>
      </c>
      <c r="AI250" s="157"/>
      <c r="AJ250" s="157">
        <v>17</v>
      </c>
      <c r="AK250" s="157">
        <v>18</v>
      </c>
      <c r="AL250" s="157">
        <v>19</v>
      </c>
      <c r="AM250" s="157">
        <v>20</v>
      </c>
      <c r="AN250" s="157"/>
      <c r="AO250" s="157">
        <v>21</v>
      </c>
      <c r="AP250" s="157">
        <v>22</v>
      </c>
      <c r="AQ250" s="157">
        <v>23</v>
      </c>
      <c r="AR250" s="157">
        <v>24</v>
      </c>
      <c r="AS250" s="160"/>
    </row>
    <row r="251" spans="1:45" ht="12" customHeight="1" thickBot="1">
      <c r="A251" s="145"/>
      <c r="B251" s="161" t="s">
        <v>118</v>
      </c>
      <c r="C251" s="162"/>
      <c r="D251" s="163" t="s">
        <v>276</v>
      </c>
      <c r="E251" s="162"/>
      <c r="F251" s="162">
        <v>24</v>
      </c>
      <c r="G251" s="162">
        <v>24</v>
      </c>
      <c r="H251" s="162" t="s">
        <v>12</v>
      </c>
      <c r="I251" s="161" t="s">
        <v>118</v>
      </c>
      <c r="J251" s="162"/>
      <c r="K251" s="162"/>
      <c r="L251" s="162">
        <f>COUNTIF(P251:AR251,"x")</f>
        <v>0</v>
      </c>
      <c r="M251" s="162">
        <f>F251-L251</f>
        <v>24</v>
      </c>
      <c r="N251" s="164"/>
      <c r="O251" s="165"/>
      <c r="P251" s="162"/>
      <c r="Q251" s="162"/>
      <c r="R251" s="162"/>
      <c r="S251" s="162"/>
      <c r="T251" s="165"/>
      <c r="U251" s="162"/>
      <c r="V251" s="162"/>
      <c r="W251" s="162"/>
      <c r="X251" s="162"/>
      <c r="Y251" s="165"/>
      <c r="Z251" s="162"/>
      <c r="AA251" s="162"/>
      <c r="AB251" s="162"/>
      <c r="AC251" s="162"/>
      <c r="AD251" s="165"/>
      <c r="AE251" s="162"/>
      <c r="AF251" s="162"/>
      <c r="AG251" s="162"/>
      <c r="AH251" s="162"/>
      <c r="AI251" s="165"/>
      <c r="AJ251" s="162"/>
      <c r="AK251" s="162"/>
      <c r="AL251" s="162"/>
      <c r="AM251" s="162"/>
      <c r="AN251" s="165"/>
      <c r="AO251" s="162"/>
      <c r="AP251" s="162"/>
      <c r="AQ251" s="162"/>
      <c r="AR251" s="162"/>
      <c r="AS251" s="166"/>
    </row>
    <row r="252" spans="1:45" ht="12" customHeight="1">
      <c r="A252" s="145"/>
      <c r="B252" s="156"/>
      <c r="C252" s="157"/>
      <c r="D252" s="157"/>
      <c r="E252" s="158"/>
      <c r="F252" s="157"/>
      <c r="G252" s="157"/>
      <c r="H252" s="157"/>
      <c r="I252" s="157"/>
      <c r="J252" s="157"/>
      <c r="K252" s="157"/>
      <c r="L252" s="157"/>
      <c r="M252" s="157"/>
      <c r="N252" s="159"/>
      <c r="O252" s="157"/>
      <c r="P252" s="157">
        <v>1</v>
      </c>
      <c r="Q252" s="157">
        <v>2</v>
      </c>
      <c r="R252" s="157">
        <v>3</v>
      </c>
      <c r="S252" s="157">
        <v>4</v>
      </c>
      <c r="T252" s="157"/>
      <c r="U252" s="157">
        <v>5</v>
      </c>
      <c r="V252" s="157">
        <v>6</v>
      </c>
      <c r="W252" s="157">
        <v>7</v>
      </c>
      <c r="X252" s="157">
        <v>8</v>
      </c>
      <c r="Y252" s="157"/>
      <c r="Z252" s="157">
        <v>9</v>
      </c>
      <c r="AA252" s="157">
        <v>10</v>
      </c>
      <c r="AB252" s="157">
        <v>11</v>
      </c>
      <c r="AC252" s="157">
        <v>12</v>
      </c>
      <c r="AD252" s="157"/>
      <c r="AE252" s="157">
        <v>13</v>
      </c>
      <c r="AF252" s="157">
        <v>14</v>
      </c>
      <c r="AG252" s="157">
        <v>15</v>
      </c>
      <c r="AH252" s="157">
        <v>16</v>
      </c>
      <c r="AI252" s="157"/>
      <c r="AJ252" s="157">
        <v>17</v>
      </c>
      <c r="AK252" s="157">
        <v>18</v>
      </c>
      <c r="AL252" s="157">
        <v>19</v>
      </c>
      <c r="AM252" s="157">
        <v>20</v>
      </c>
      <c r="AN252" s="157"/>
      <c r="AO252" s="157">
        <v>21</v>
      </c>
      <c r="AP252" s="157">
        <v>22</v>
      </c>
      <c r="AQ252" s="157">
        <v>23</v>
      </c>
      <c r="AR252" s="157">
        <v>24</v>
      </c>
      <c r="AS252" s="160"/>
    </row>
    <row r="253" spans="1:45" ht="12" customHeight="1" thickBot="1">
      <c r="A253" s="145"/>
      <c r="B253" s="161" t="s">
        <v>118</v>
      </c>
      <c r="C253" s="162"/>
      <c r="D253" s="163" t="s">
        <v>276</v>
      </c>
      <c r="E253" s="162"/>
      <c r="F253" s="162">
        <v>24</v>
      </c>
      <c r="G253" s="162">
        <v>24</v>
      </c>
      <c r="H253" s="162" t="s">
        <v>12</v>
      </c>
      <c r="I253" s="161" t="s">
        <v>118</v>
      </c>
      <c r="J253" s="162"/>
      <c r="K253" s="162"/>
      <c r="L253" s="162">
        <f>COUNTIF(P253:AR253,"x")</f>
        <v>0</v>
      </c>
      <c r="M253" s="162">
        <f>F253-L253</f>
        <v>24</v>
      </c>
      <c r="N253" s="164"/>
      <c r="O253" s="165"/>
      <c r="P253" s="162"/>
      <c r="Q253" s="162"/>
      <c r="R253" s="162"/>
      <c r="S253" s="162"/>
      <c r="T253" s="165"/>
      <c r="U253" s="162"/>
      <c r="V253" s="162"/>
      <c r="W253" s="162"/>
      <c r="X253" s="162"/>
      <c r="Y253" s="165"/>
      <c r="Z253" s="162"/>
      <c r="AA253" s="162"/>
      <c r="AB253" s="162"/>
      <c r="AC253" s="162"/>
      <c r="AD253" s="165"/>
      <c r="AE253" s="162"/>
      <c r="AF253" s="162"/>
      <c r="AG253" s="162"/>
      <c r="AH253" s="162"/>
      <c r="AI253" s="165"/>
      <c r="AJ253" s="162"/>
      <c r="AK253" s="162"/>
      <c r="AL253" s="162"/>
      <c r="AM253" s="162"/>
      <c r="AN253" s="165"/>
      <c r="AO253" s="162"/>
      <c r="AP253" s="162"/>
      <c r="AQ253" s="162"/>
      <c r="AR253" s="162"/>
      <c r="AS253" s="166"/>
    </row>
    <row r="254" spans="1:45" ht="12" customHeight="1">
      <c r="A254" s="145"/>
      <c r="B254" s="156"/>
      <c r="C254" s="157"/>
      <c r="D254" s="157"/>
      <c r="E254" s="158"/>
      <c r="F254" s="157"/>
      <c r="G254" s="157"/>
      <c r="H254" s="157"/>
      <c r="I254" s="157"/>
      <c r="J254" s="157"/>
      <c r="K254" s="157"/>
      <c r="L254" s="157"/>
      <c r="M254" s="157"/>
      <c r="N254" s="159"/>
      <c r="O254" s="157"/>
      <c r="P254" s="157">
        <v>1</v>
      </c>
      <c r="Q254" s="157">
        <v>2</v>
      </c>
      <c r="R254" s="157">
        <v>3</v>
      </c>
      <c r="S254" s="157">
        <v>4</v>
      </c>
      <c r="T254" s="157"/>
      <c r="U254" s="157">
        <v>5</v>
      </c>
      <c r="V254" s="157">
        <v>6</v>
      </c>
      <c r="W254" s="157">
        <v>7</v>
      </c>
      <c r="X254" s="157">
        <v>8</v>
      </c>
      <c r="Y254" s="157"/>
      <c r="Z254" s="157">
        <v>9</v>
      </c>
      <c r="AA254" s="157">
        <v>10</v>
      </c>
      <c r="AB254" s="157">
        <v>11</v>
      </c>
      <c r="AC254" s="157">
        <v>12</v>
      </c>
      <c r="AD254" s="157"/>
      <c r="AE254" s="157">
        <v>13</v>
      </c>
      <c r="AF254" s="157">
        <v>14</v>
      </c>
      <c r="AG254" s="157">
        <v>15</v>
      </c>
      <c r="AH254" s="157">
        <v>16</v>
      </c>
      <c r="AI254" s="157"/>
      <c r="AJ254" s="157">
        <v>17</v>
      </c>
      <c r="AK254" s="157">
        <v>18</v>
      </c>
      <c r="AL254" s="157">
        <v>19</v>
      </c>
      <c r="AM254" s="157">
        <v>20</v>
      </c>
      <c r="AN254" s="157"/>
      <c r="AO254" s="157">
        <v>21</v>
      </c>
      <c r="AP254" s="157">
        <v>22</v>
      </c>
      <c r="AQ254" s="157">
        <v>23</v>
      </c>
      <c r="AR254" s="157">
        <v>24</v>
      </c>
      <c r="AS254" s="160"/>
    </row>
    <row r="255" spans="1:45" ht="12" customHeight="1" thickBot="1">
      <c r="A255" s="145"/>
      <c r="B255" s="161" t="s">
        <v>118</v>
      </c>
      <c r="C255" s="162"/>
      <c r="D255" s="163" t="s">
        <v>276</v>
      </c>
      <c r="E255" s="162"/>
      <c r="F255" s="162">
        <v>24</v>
      </c>
      <c r="G255" s="162">
        <v>24</v>
      </c>
      <c r="H255" s="162" t="s">
        <v>12</v>
      </c>
      <c r="I255" s="161" t="s">
        <v>118</v>
      </c>
      <c r="J255" s="162"/>
      <c r="K255" s="162"/>
      <c r="L255" s="162">
        <f>COUNTIF(P255:AR255,"x")</f>
        <v>0</v>
      </c>
      <c r="M255" s="162">
        <f>F255-L255</f>
        <v>24</v>
      </c>
      <c r="N255" s="164"/>
      <c r="O255" s="165"/>
      <c r="P255" s="162"/>
      <c r="Q255" s="162"/>
      <c r="R255" s="162"/>
      <c r="S255" s="162"/>
      <c r="T255" s="165"/>
      <c r="U255" s="162"/>
      <c r="V255" s="162"/>
      <c r="W255" s="162"/>
      <c r="X255" s="162"/>
      <c r="Y255" s="165"/>
      <c r="Z255" s="162"/>
      <c r="AA255" s="162"/>
      <c r="AB255" s="162"/>
      <c r="AC255" s="162"/>
      <c r="AD255" s="165"/>
      <c r="AE255" s="162"/>
      <c r="AF255" s="162"/>
      <c r="AG255" s="162"/>
      <c r="AH255" s="162"/>
      <c r="AI255" s="165"/>
      <c r="AJ255" s="162"/>
      <c r="AK255" s="162"/>
      <c r="AL255" s="162"/>
      <c r="AM255" s="162"/>
      <c r="AN255" s="165"/>
      <c r="AO255" s="162"/>
      <c r="AP255" s="162"/>
      <c r="AQ255" s="162"/>
      <c r="AR255" s="162"/>
      <c r="AS255" s="166"/>
    </row>
    <row r="256" spans="1:45" ht="12" customHeight="1">
      <c r="A256" s="145"/>
      <c r="B256" s="156"/>
      <c r="C256" s="157"/>
      <c r="D256" s="157"/>
      <c r="E256" s="158"/>
      <c r="F256" s="157"/>
      <c r="G256" s="157"/>
      <c r="H256" s="157"/>
      <c r="I256" s="157"/>
      <c r="J256" s="157"/>
      <c r="K256" s="157"/>
      <c r="L256" s="157"/>
      <c r="M256" s="157"/>
      <c r="N256" s="159"/>
      <c r="O256" s="157"/>
      <c r="P256" s="157">
        <v>1</v>
      </c>
      <c r="Q256" s="157">
        <v>2</v>
      </c>
      <c r="R256" s="157">
        <v>3</v>
      </c>
      <c r="S256" s="157">
        <v>4</v>
      </c>
      <c r="T256" s="157"/>
      <c r="U256" s="157">
        <v>5</v>
      </c>
      <c r="V256" s="157">
        <v>6</v>
      </c>
      <c r="W256" s="157">
        <v>7</v>
      </c>
      <c r="X256" s="157">
        <v>8</v>
      </c>
      <c r="Y256" s="157"/>
      <c r="Z256" s="157">
        <v>9</v>
      </c>
      <c r="AA256" s="157">
        <v>10</v>
      </c>
      <c r="AB256" s="157">
        <v>11</v>
      </c>
      <c r="AC256" s="157">
        <v>12</v>
      </c>
      <c r="AD256" s="157"/>
      <c r="AE256" s="157">
        <v>13</v>
      </c>
      <c r="AF256" s="157">
        <v>14</v>
      </c>
      <c r="AG256" s="157">
        <v>15</v>
      </c>
      <c r="AH256" s="157">
        <v>16</v>
      </c>
      <c r="AI256" s="157"/>
      <c r="AJ256" s="157">
        <v>17</v>
      </c>
      <c r="AK256" s="157">
        <v>18</v>
      </c>
      <c r="AL256" s="157">
        <v>19</v>
      </c>
      <c r="AM256" s="157">
        <v>20</v>
      </c>
      <c r="AN256" s="157"/>
      <c r="AO256" s="157">
        <v>21</v>
      </c>
      <c r="AP256" s="157">
        <v>22</v>
      </c>
      <c r="AQ256" s="157">
        <v>23</v>
      </c>
      <c r="AR256" s="157">
        <v>24</v>
      </c>
      <c r="AS256" s="160"/>
    </row>
    <row r="257" spans="1:45" ht="12" customHeight="1" thickBot="1">
      <c r="A257" s="145"/>
      <c r="B257" s="161" t="s">
        <v>118</v>
      </c>
      <c r="C257" s="162"/>
      <c r="D257" s="163" t="s">
        <v>276</v>
      </c>
      <c r="E257" s="162"/>
      <c r="F257" s="162">
        <v>24</v>
      </c>
      <c r="G257" s="162">
        <v>24</v>
      </c>
      <c r="H257" s="162" t="s">
        <v>12</v>
      </c>
      <c r="I257" s="161" t="s">
        <v>118</v>
      </c>
      <c r="J257" s="162"/>
      <c r="K257" s="162"/>
      <c r="L257" s="162">
        <f>COUNTIF(P257:AR257,"x")</f>
        <v>0</v>
      </c>
      <c r="M257" s="162">
        <f>F257-L257</f>
        <v>24</v>
      </c>
      <c r="N257" s="164"/>
      <c r="O257" s="165"/>
      <c r="P257" s="162"/>
      <c r="Q257" s="162"/>
      <c r="R257" s="162"/>
      <c r="S257" s="162"/>
      <c r="T257" s="165"/>
      <c r="U257" s="162"/>
      <c r="V257" s="162"/>
      <c r="W257" s="162"/>
      <c r="X257" s="162"/>
      <c r="Y257" s="165"/>
      <c r="Z257" s="162"/>
      <c r="AA257" s="162"/>
      <c r="AB257" s="162"/>
      <c r="AC257" s="162"/>
      <c r="AD257" s="165"/>
      <c r="AE257" s="162"/>
      <c r="AF257" s="162"/>
      <c r="AG257" s="162"/>
      <c r="AH257" s="162"/>
      <c r="AI257" s="165"/>
      <c r="AJ257" s="162"/>
      <c r="AK257" s="162"/>
      <c r="AL257" s="162"/>
      <c r="AM257" s="162"/>
      <c r="AN257" s="165"/>
      <c r="AO257" s="162"/>
      <c r="AP257" s="162"/>
      <c r="AQ257" s="162"/>
      <c r="AR257" s="162"/>
      <c r="AS257" s="166"/>
    </row>
    <row r="258" spans="1:45" ht="12" customHeight="1">
      <c r="A258" s="145"/>
      <c r="B258" s="156"/>
      <c r="C258" s="157"/>
      <c r="D258" s="157"/>
      <c r="E258" s="158"/>
      <c r="F258" s="157"/>
      <c r="G258" s="157"/>
      <c r="H258" s="157"/>
      <c r="I258" s="157"/>
      <c r="J258" s="157"/>
      <c r="K258" s="157"/>
      <c r="L258" s="157"/>
      <c r="M258" s="157"/>
      <c r="N258" s="159"/>
      <c r="O258" s="157"/>
      <c r="P258" s="157">
        <v>1</v>
      </c>
      <c r="Q258" s="157">
        <v>2</v>
      </c>
      <c r="R258" s="157">
        <v>3</v>
      </c>
      <c r="S258" s="157">
        <v>4</v>
      </c>
      <c r="T258" s="157"/>
      <c r="U258" s="157">
        <v>5</v>
      </c>
      <c r="V258" s="157">
        <v>6</v>
      </c>
      <c r="W258" s="157">
        <v>7</v>
      </c>
      <c r="X258" s="157">
        <v>8</v>
      </c>
      <c r="Y258" s="157"/>
      <c r="Z258" s="157">
        <v>9</v>
      </c>
      <c r="AA258" s="157">
        <v>10</v>
      </c>
      <c r="AB258" s="157">
        <v>11</v>
      </c>
      <c r="AC258" s="157">
        <v>12</v>
      </c>
      <c r="AD258" s="157"/>
      <c r="AE258" s="157">
        <v>13</v>
      </c>
      <c r="AF258" s="157">
        <v>14</v>
      </c>
      <c r="AG258" s="157">
        <v>15</v>
      </c>
      <c r="AH258" s="157">
        <v>16</v>
      </c>
      <c r="AI258" s="157"/>
      <c r="AJ258" s="157">
        <v>17</v>
      </c>
      <c r="AK258" s="157">
        <v>18</v>
      </c>
      <c r="AL258" s="157">
        <v>19</v>
      </c>
      <c r="AM258" s="157">
        <v>20</v>
      </c>
      <c r="AN258" s="157"/>
      <c r="AO258" s="157">
        <v>21</v>
      </c>
      <c r="AP258" s="157">
        <v>22</v>
      </c>
      <c r="AQ258" s="157">
        <v>23</v>
      </c>
      <c r="AR258" s="157">
        <v>24</v>
      </c>
      <c r="AS258" s="160"/>
    </row>
    <row r="259" spans="1:45" ht="12" customHeight="1" thickBot="1">
      <c r="A259" s="145"/>
      <c r="B259" s="161" t="s">
        <v>118</v>
      </c>
      <c r="C259" s="162"/>
      <c r="D259" s="163" t="s">
        <v>276</v>
      </c>
      <c r="E259" s="162"/>
      <c r="F259" s="162">
        <v>24</v>
      </c>
      <c r="G259" s="162">
        <v>24</v>
      </c>
      <c r="H259" s="162" t="s">
        <v>12</v>
      </c>
      <c r="I259" s="161" t="s">
        <v>118</v>
      </c>
      <c r="J259" s="162"/>
      <c r="K259" s="162"/>
      <c r="L259" s="162">
        <f>COUNTIF(P259:AR259,"x")</f>
        <v>0</v>
      </c>
      <c r="M259" s="162">
        <f>F259-L259</f>
        <v>24</v>
      </c>
      <c r="N259" s="164"/>
      <c r="O259" s="165"/>
      <c r="P259" s="162"/>
      <c r="Q259" s="162"/>
      <c r="R259" s="162"/>
      <c r="S259" s="162"/>
      <c r="T259" s="165"/>
      <c r="U259" s="162"/>
      <c r="V259" s="162"/>
      <c r="W259" s="162"/>
      <c r="X259" s="162"/>
      <c r="Y259" s="165"/>
      <c r="Z259" s="162"/>
      <c r="AA259" s="162"/>
      <c r="AB259" s="162"/>
      <c r="AC259" s="162"/>
      <c r="AD259" s="165"/>
      <c r="AE259" s="162"/>
      <c r="AF259" s="162"/>
      <c r="AG259" s="162"/>
      <c r="AH259" s="162"/>
      <c r="AI259" s="165"/>
      <c r="AJ259" s="162"/>
      <c r="AK259" s="162"/>
      <c r="AL259" s="162"/>
      <c r="AM259" s="162"/>
      <c r="AN259" s="165"/>
      <c r="AO259" s="162"/>
      <c r="AP259" s="162"/>
      <c r="AQ259" s="162"/>
      <c r="AR259" s="162"/>
      <c r="AS259" s="166"/>
    </row>
    <row r="260" spans="1:45" ht="12" customHeight="1">
      <c r="A260" s="145"/>
      <c r="B260" s="156"/>
      <c r="C260" s="157"/>
      <c r="D260" s="157"/>
      <c r="E260" s="158"/>
      <c r="F260" s="157"/>
      <c r="G260" s="157"/>
      <c r="H260" s="157"/>
      <c r="I260" s="157"/>
      <c r="J260" s="157"/>
      <c r="K260" s="157"/>
      <c r="L260" s="157"/>
      <c r="M260" s="157"/>
      <c r="N260" s="159"/>
      <c r="O260" s="157"/>
      <c r="P260" s="157">
        <v>1</v>
      </c>
      <c r="Q260" s="157">
        <v>2</v>
      </c>
      <c r="R260" s="157">
        <v>3</v>
      </c>
      <c r="S260" s="157">
        <v>4</v>
      </c>
      <c r="T260" s="157"/>
      <c r="U260" s="157">
        <v>5</v>
      </c>
      <c r="V260" s="157">
        <v>6</v>
      </c>
      <c r="W260" s="157">
        <v>7</v>
      </c>
      <c r="X260" s="157">
        <v>8</v>
      </c>
      <c r="Y260" s="157"/>
      <c r="Z260" s="157">
        <v>9</v>
      </c>
      <c r="AA260" s="157">
        <v>10</v>
      </c>
      <c r="AB260" s="157">
        <v>11</v>
      </c>
      <c r="AC260" s="157">
        <v>12</v>
      </c>
      <c r="AD260" s="157"/>
      <c r="AE260" s="157">
        <v>13</v>
      </c>
      <c r="AF260" s="157">
        <v>14</v>
      </c>
      <c r="AG260" s="157">
        <v>15</v>
      </c>
      <c r="AH260" s="157">
        <v>16</v>
      </c>
      <c r="AI260" s="157"/>
      <c r="AJ260" s="157">
        <v>17</v>
      </c>
      <c r="AK260" s="157">
        <v>18</v>
      </c>
      <c r="AL260" s="157">
        <v>19</v>
      </c>
      <c r="AM260" s="157">
        <v>20</v>
      </c>
      <c r="AN260" s="157"/>
      <c r="AO260" s="157">
        <v>21</v>
      </c>
      <c r="AP260" s="157">
        <v>22</v>
      </c>
      <c r="AQ260" s="157">
        <v>23</v>
      </c>
      <c r="AR260" s="157">
        <v>24</v>
      </c>
      <c r="AS260" s="160"/>
    </row>
    <row r="261" spans="1:45" ht="12" customHeight="1" thickBot="1">
      <c r="A261" s="145"/>
      <c r="B261" s="161" t="s">
        <v>118</v>
      </c>
      <c r="C261" s="162"/>
      <c r="D261" s="163" t="s">
        <v>276</v>
      </c>
      <c r="E261" s="162"/>
      <c r="F261" s="162">
        <v>24</v>
      </c>
      <c r="G261" s="162">
        <v>24</v>
      </c>
      <c r="H261" s="162" t="s">
        <v>12</v>
      </c>
      <c r="I261" s="161" t="s">
        <v>118</v>
      </c>
      <c r="J261" s="162"/>
      <c r="K261" s="162"/>
      <c r="L261" s="162">
        <f>COUNTIF(P261:AR261,"x")</f>
        <v>0</v>
      </c>
      <c r="M261" s="162">
        <f>F261-L261</f>
        <v>24</v>
      </c>
      <c r="N261" s="164"/>
      <c r="O261" s="165"/>
      <c r="P261" s="162"/>
      <c r="Q261" s="162"/>
      <c r="R261" s="162"/>
      <c r="S261" s="162"/>
      <c r="T261" s="165"/>
      <c r="U261" s="162"/>
      <c r="V261" s="162"/>
      <c r="W261" s="162"/>
      <c r="X261" s="162"/>
      <c r="Y261" s="165"/>
      <c r="Z261" s="162"/>
      <c r="AA261" s="162"/>
      <c r="AB261" s="162"/>
      <c r="AC261" s="162"/>
      <c r="AD261" s="165"/>
      <c r="AE261" s="162"/>
      <c r="AF261" s="162"/>
      <c r="AG261" s="162"/>
      <c r="AH261" s="162"/>
      <c r="AI261" s="165"/>
      <c r="AJ261" s="162"/>
      <c r="AK261" s="162"/>
      <c r="AL261" s="162"/>
      <c r="AM261" s="162"/>
      <c r="AN261" s="165"/>
      <c r="AO261" s="162"/>
      <c r="AP261" s="162"/>
      <c r="AQ261" s="162"/>
      <c r="AR261" s="162"/>
      <c r="AS261" s="166"/>
    </row>
    <row r="262" spans="1:45" ht="12" customHeight="1">
      <c r="A262" s="145"/>
      <c r="B262" s="156"/>
      <c r="C262" s="157"/>
      <c r="D262" s="157"/>
      <c r="E262" s="158"/>
      <c r="F262" s="157"/>
      <c r="G262" s="157"/>
      <c r="H262" s="157"/>
      <c r="I262" s="157"/>
      <c r="J262" s="157"/>
      <c r="K262" s="157"/>
      <c r="L262" s="157"/>
      <c r="M262" s="157"/>
      <c r="N262" s="159"/>
      <c r="O262" s="157"/>
      <c r="P262" s="157">
        <v>1</v>
      </c>
      <c r="Q262" s="157">
        <v>2</v>
      </c>
      <c r="R262" s="157">
        <v>3</v>
      </c>
      <c r="S262" s="157">
        <v>4</v>
      </c>
      <c r="T262" s="157"/>
      <c r="U262" s="157">
        <v>5</v>
      </c>
      <c r="V262" s="157">
        <v>6</v>
      </c>
      <c r="W262" s="157">
        <v>7</v>
      </c>
      <c r="X262" s="157">
        <v>8</v>
      </c>
      <c r="Y262" s="157"/>
      <c r="Z262" s="157">
        <v>9</v>
      </c>
      <c r="AA262" s="157">
        <v>10</v>
      </c>
      <c r="AB262" s="157">
        <v>11</v>
      </c>
      <c r="AC262" s="157">
        <v>12</v>
      </c>
      <c r="AD262" s="157"/>
      <c r="AE262" s="157">
        <v>13</v>
      </c>
      <c r="AF262" s="157">
        <v>14</v>
      </c>
      <c r="AG262" s="157">
        <v>15</v>
      </c>
      <c r="AH262" s="157">
        <v>16</v>
      </c>
      <c r="AI262" s="157"/>
      <c r="AJ262" s="157">
        <v>17</v>
      </c>
      <c r="AK262" s="157">
        <v>18</v>
      </c>
      <c r="AL262" s="157">
        <v>19</v>
      </c>
      <c r="AM262" s="157">
        <v>20</v>
      </c>
      <c r="AN262" s="157"/>
      <c r="AO262" s="157">
        <v>21</v>
      </c>
      <c r="AP262" s="157">
        <v>22</v>
      </c>
      <c r="AQ262" s="157">
        <v>23</v>
      </c>
      <c r="AR262" s="157">
        <v>24</v>
      </c>
      <c r="AS262" s="160"/>
    </row>
    <row r="263" spans="1:45" ht="12" customHeight="1" thickBot="1">
      <c r="A263" s="145"/>
      <c r="B263" s="161" t="s">
        <v>118</v>
      </c>
      <c r="C263" s="162"/>
      <c r="D263" s="163" t="s">
        <v>276</v>
      </c>
      <c r="E263" s="162"/>
      <c r="F263" s="162">
        <v>24</v>
      </c>
      <c r="G263" s="162">
        <v>24</v>
      </c>
      <c r="H263" s="162" t="s">
        <v>12</v>
      </c>
      <c r="I263" s="161" t="s">
        <v>118</v>
      </c>
      <c r="J263" s="162"/>
      <c r="K263" s="162"/>
      <c r="L263" s="162">
        <f>COUNTIF(P263:AR263,"x")</f>
        <v>0</v>
      </c>
      <c r="M263" s="162">
        <f>F263-L263</f>
        <v>24</v>
      </c>
      <c r="N263" s="164"/>
      <c r="O263" s="165"/>
      <c r="P263" s="162"/>
      <c r="Q263" s="162"/>
      <c r="R263" s="162"/>
      <c r="S263" s="162"/>
      <c r="T263" s="165"/>
      <c r="U263" s="162"/>
      <c r="V263" s="162"/>
      <c r="W263" s="162"/>
      <c r="X263" s="162"/>
      <c r="Y263" s="165"/>
      <c r="Z263" s="162"/>
      <c r="AA263" s="162"/>
      <c r="AB263" s="162"/>
      <c r="AC263" s="162"/>
      <c r="AD263" s="165"/>
      <c r="AE263" s="162"/>
      <c r="AF263" s="162"/>
      <c r="AG263" s="162"/>
      <c r="AH263" s="162"/>
      <c r="AI263" s="165"/>
      <c r="AJ263" s="162"/>
      <c r="AK263" s="162"/>
      <c r="AL263" s="162"/>
      <c r="AM263" s="162"/>
      <c r="AN263" s="165"/>
      <c r="AO263" s="162"/>
      <c r="AP263" s="162"/>
      <c r="AQ263" s="162"/>
      <c r="AR263" s="162"/>
      <c r="AS263" s="166"/>
    </row>
    <row r="264" spans="1:45" ht="12" customHeight="1">
      <c r="A264" s="145"/>
      <c r="B264" s="156"/>
      <c r="C264" s="157"/>
      <c r="D264" s="157"/>
      <c r="E264" s="158"/>
      <c r="F264" s="157"/>
      <c r="G264" s="157"/>
      <c r="H264" s="157"/>
      <c r="I264" s="157"/>
      <c r="J264" s="157"/>
      <c r="K264" s="157"/>
      <c r="L264" s="157"/>
      <c r="M264" s="157"/>
      <c r="N264" s="159"/>
      <c r="O264" s="157"/>
      <c r="P264" s="157">
        <v>1</v>
      </c>
      <c r="Q264" s="157">
        <v>2</v>
      </c>
      <c r="R264" s="157">
        <v>3</v>
      </c>
      <c r="S264" s="157">
        <v>4</v>
      </c>
      <c r="T264" s="157"/>
      <c r="U264" s="157">
        <v>5</v>
      </c>
      <c r="V264" s="157">
        <v>6</v>
      </c>
      <c r="W264" s="157">
        <v>7</v>
      </c>
      <c r="X264" s="157">
        <v>8</v>
      </c>
      <c r="Y264" s="157"/>
      <c r="Z264" s="157">
        <v>9</v>
      </c>
      <c r="AA264" s="157">
        <v>10</v>
      </c>
      <c r="AB264" s="157">
        <v>11</v>
      </c>
      <c r="AC264" s="157">
        <v>12</v>
      </c>
      <c r="AD264" s="157"/>
      <c r="AE264" s="157">
        <v>13</v>
      </c>
      <c r="AF264" s="157">
        <v>14</v>
      </c>
      <c r="AG264" s="157">
        <v>15</v>
      </c>
      <c r="AH264" s="157">
        <v>16</v>
      </c>
      <c r="AI264" s="157"/>
      <c r="AJ264" s="157">
        <v>17</v>
      </c>
      <c r="AK264" s="157">
        <v>18</v>
      </c>
      <c r="AL264" s="157">
        <v>19</v>
      </c>
      <c r="AM264" s="157">
        <v>20</v>
      </c>
      <c r="AN264" s="157"/>
      <c r="AO264" s="157">
        <v>21</v>
      </c>
      <c r="AP264" s="157">
        <v>22</v>
      </c>
      <c r="AQ264" s="157">
        <v>23</v>
      </c>
      <c r="AR264" s="157">
        <v>24</v>
      </c>
      <c r="AS264" s="160"/>
    </row>
    <row r="265" spans="1:45" ht="12" customHeight="1" thickBot="1">
      <c r="A265" s="145"/>
      <c r="B265" s="161" t="s">
        <v>118</v>
      </c>
      <c r="C265" s="162"/>
      <c r="D265" s="163" t="s">
        <v>276</v>
      </c>
      <c r="E265" s="162"/>
      <c r="F265" s="162">
        <v>24</v>
      </c>
      <c r="G265" s="162">
        <v>24</v>
      </c>
      <c r="H265" s="162" t="s">
        <v>12</v>
      </c>
      <c r="I265" s="161" t="s">
        <v>118</v>
      </c>
      <c r="J265" s="162"/>
      <c r="K265" s="162"/>
      <c r="L265" s="162">
        <f>COUNTIF(P265:AR265,"x")</f>
        <v>0</v>
      </c>
      <c r="M265" s="162">
        <f>F265-L265</f>
        <v>24</v>
      </c>
      <c r="N265" s="164"/>
      <c r="O265" s="165"/>
      <c r="P265" s="162"/>
      <c r="Q265" s="162"/>
      <c r="R265" s="162"/>
      <c r="S265" s="162"/>
      <c r="T265" s="165"/>
      <c r="U265" s="162"/>
      <c r="V265" s="162"/>
      <c r="W265" s="162"/>
      <c r="X265" s="162"/>
      <c r="Y265" s="165"/>
      <c r="Z265" s="162"/>
      <c r="AA265" s="162"/>
      <c r="AB265" s="162"/>
      <c r="AC265" s="162"/>
      <c r="AD265" s="165"/>
      <c r="AE265" s="162"/>
      <c r="AF265" s="162"/>
      <c r="AG265" s="162"/>
      <c r="AH265" s="162"/>
      <c r="AI265" s="165"/>
      <c r="AJ265" s="162"/>
      <c r="AK265" s="162"/>
      <c r="AL265" s="162"/>
      <c r="AM265" s="162"/>
      <c r="AN265" s="165"/>
      <c r="AO265" s="162"/>
      <c r="AP265" s="162"/>
      <c r="AQ265" s="162"/>
      <c r="AR265" s="162"/>
      <c r="AS265" s="166"/>
    </row>
    <row r="266" spans="1:45" ht="12" customHeight="1">
      <c r="A266" s="145"/>
      <c r="B266" s="156"/>
      <c r="C266" s="157"/>
      <c r="D266" s="157"/>
      <c r="E266" s="158"/>
      <c r="F266" s="157"/>
      <c r="G266" s="157"/>
      <c r="H266" s="157"/>
      <c r="I266" s="157"/>
      <c r="J266" s="157"/>
      <c r="K266" s="157"/>
      <c r="L266" s="157"/>
      <c r="M266" s="157"/>
      <c r="N266" s="159"/>
      <c r="O266" s="157"/>
      <c r="P266" s="157">
        <v>1</v>
      </c>
      <c r="Q266" s="157">
        <v>2</v>
      </c>
      <c r="R266" s="157">
        <v>3</v>
      </c>
      <c r="S266" s="157">
        <v>4</v>
      </c>
      <c r="T266" s="157"/>
      <c r="U266" s="157">
        <v>5</v>
      </c>
      <c r="V266" s="157">
        <v>6</v>
      </c>
      <c r="W266" s="157">
        <v>7</v>
      </c>
      <c r="X266" s="157">
        <v>8</v>
      </c>
      <c r="Y266" s="157"/>
      <c r="Z266" s="157">
        <v>9</v>
      </c>
      <c r="AA266" s="157">
        <v>10</v>
      </c>
      <c r="AB266" s="157">
        <v>11</v>
      </c>
      <c r="AC266" s="157">
        <v>12</v>
      </c>
      <c r="AD266" s="157"/>
      <c r="AE266" s="157">
        <v>13</v>
      </c>
      <c r="AF266" s="157">
        <v>14</v>
      </c>
      <c r="AG266" s="157">
        <v>15</v>
      </c>
      <c r="AH266" s="157">
        <v>16</v>
      </c>
      <c r="AI266" s="157"/>
      <c r="AJ266" s="157">
        <v>17</v>
      </c>
      <c r="AK266" s="157">
        <v>18</v>
      </c>
      <c r="AL266" s="157">
        <v>19</v>
      </c>
      <c r="AM266" s="157">
        <v>20</v>
      </c>
      <c r="AN266" s="157"/>
      <c r="AO266" s="157">
        <v>21</v>
      </c>
      <c r="AP266" s="157">
        <v>22</v>
      </c>
      <c r="AQ266" s="157">
        <v>23</v>
      </c>
      <c r="AR266" s="157">
        <v>24</v>
      </c>
      <c r="AS266" s="160"/>
    </row>
    <row r="267" spans="1:45" ht="12" customHeight="1" thickBot="1">
      <c r="A267" s="145"/>
      <c r="B267" s="161" t="s">
        <v>118</v>
      </c>
      <c r="C267" s="162"/>
      <c r="D267" s="163" t="s">
        <v>276</v>
      </c>
      <c r="E267" s="162"/>
      <c r="F267" s="162">
        <v>24</v>
      </c>
      <c r="G267" s="162">
        <v>24</v>
      </c>
      <c r="H267" s="162" t="s">
        <v>12</v>
      </c>
      <c r="I267" s="161" t="s">
        <v>118</v>
      </c>
      <c r="J267" s="162"/>
      <c r="K267" s="162"/>
      <c r="L267" s="162">
        <f>COUNTIF(P267:AR267,"x")</f>
        <v>0</v>
      </c>
      <c r="M267" s="162">
        <f>F267-L267</f>
        <v>24</v>
      </c>
      <c r="N267" s="164"/>
      <c r="O267" s="165"/>
      <c r="P267" s="162"/>
      <c r="Q267" s="162"/>
      <c r="R267" s="162"/>
      <c r="S267" s="162"/>
      <c r="T267" s="165"/>
      <c r="U267" s="162"/>
      <c r="V267" s="162"/>
      <c r="W267" s="162"/>
      <c r="X267" s="162"/>
      <c r="Y267" s="165"/>
      <c r="Z267" s="162"/>
      <c r="AA267" s="162"/>
      <c r="AB267" s="162"/>
      <c r="AC267" s="162"/>
      <c r="AD267" s="165"/>
      <c r="AE267" s="162"/>
      <c r="AF267" s="162"/>
      <c r="AG267" s="162"/>
      <c r="AH267" s="162"/>
      <c r="AI267" s="165"/>
      <c r="AJ267" s="162"/>
      <c r="AK267" s="162"/>
      <c r="AL267" s="162"/>
      <c r="AM267" s="162"/>
      <c r="AN267" s="165"/>
      <c r="AO267" s="162"/>
      <c r="AP267" s="162"/>
      <c r="AQ267" s="162"/>
      <c r="AR267" s="162"/>
      <c r="AS267" s="166"/>
    </row>
    <row r="268" spans="1:45" ht="12" customHeight="1">
      <c r="A268" s="145"/>
      <c r="B268" s="156"/>
      <c r="C268" s="157"/>
      <c r="D268" s="157"/>
      <c r="E268" s="158"/>
      <c r="F268" s="157"/>
      <c r="G268" s="157"/>
      <c r="H268" s="157"/>
      <c r="I268" s="157"/>
      <c r="J268" s="157"/>
      <c r="K268" s="157"/>
      <c r="L268" s="157"/>
      <c r="M268" s="157"/>
      <c r="N268" s="159"/>
      <c r="O268" s="157"/>
      <c r="P268" s="157">
        <v>1</v>
      </c>
      <c r="Q268" s="157">
        <v>2</v>
      </c>
      <c r="R268" s="157">
        <v>3</v>
      </c>
      <c r="S268" s="157">
        <v>4</v>
      </c>
      <c r="T268" s="157"/>
      <c r="U268" s="157">
        <v>5</v>
      </c>
      <c r="V268" s="157">
        <v>6</v>
      </c>
      <c r="W268" s="157">
        <v>7</v>
      </c>
      <c r="X268" s="157">
        <v>8</v>
      </c>
      <c r="Y268" s="157"/>
      <c r="Z268" s="157">
        <v>9</v>
      </c>
      <c r="AA268" s="157">
        <v>10</v>
      </c>
      <c r="AB268" s="157">
        <v>11</v>
      </c>
      <c r="AC268" s="157">
        <v>12</v>
      </c>
      <c r="AD268" s="157"/>
      <c r="AE268" s="157">
        <v>13</v>
      </c>
      <c r="AF268" s="157">
        <v>14</v>
      </c>
      <c r="AG268" s="157">
        <v>15</v>
      </c>
      <c r="AH268" s="157">
        <v>16</v>
      </c>
      <c r="AI268" s="157"/>
      <c r="AJ268" s="157">
        <v>17</v>
      </c>
      <c r="AK268" s="157">
        <v>18</v>
      </c>
      <c r="AL268" s="157">
        <v>19</v>
      </c>
      <c r="AM268" s="157">
        <v>20</v>
      </c>
      <c r="AN268" s="157"/>
      <c r="AO268" s="157">
        <v>21</v>
      </c>
      <c r="AP268" s="157">
        <v>22</v>
      </c>
      <c r="AQ268" s="157">
        <v>23</v>
      </c>
      <c r="AR268" s="157">
        <v>24</v>
      </c>
      <c r="AS268" s="160"/>
    </row>
    <row r="269" spans="1:45" ht="12" customHeight="1" thickBot="1">
      <c r="A269" s="145"/>
      <c r="B269" s="161" t="s">
        <v>118</v>
      </c>
      <c r="C269" s="162"/>
      <c r="D269" s="163" t="s">
        <v>276</v>
      </c>
      <c r="E269" s="162"/>
      <c r="F269" s="162">
        <v>24</v>
      </c>
      <c r="G269" s="162">
        <v>24</v>
      </c>
      <c r="H269" s="162" t="s">
        <v>12</v>
      </c>
      <c r="I269" s="161" t="s">
        <v>118</v>
      </c>
      <c r="J269" s="162"/>
      <c r="K269" s="162"/>
      <c r="L269" s="162">
        <f>COUNTIF(P269:AR269,"x")</f>
        <v>0</v>
      </c>
      <c r="M269" s="162">
        <f>F269-L269</f>
        <v>24</v>
      </c>
      <c r="N269" s="164"/>
      <c r="O269" s="165"/>
      <c r="P269" s="162"/>
      <c r="Q269" s="162"/>
      <c r="R269" s="162"/>
      <c r="S269" s="162"/>
      <c r="T269" s="165"/>
      <c r="U269" s="162"/>
      <c r="V269" s="162"/>
      <c r="W269" s="162"/>
      <c r="X269" s="162"/>
      <c r="Y269" s="165"/>
      <c r="Z269" s="162"/>
      <c r="AA269" s="162"/>
      <c r="AB269" s="162"/>
      <c r="AC269" s="162"/>
      <c r="AD269" s="165"/>
      <c r="AE269" s="162"/>
      <c r="AF269" s="162"/>
      <c r="AG269" s="162"/>
      <c r="AH269" s="162"/>
      <c r="AI269" s="165"/>
      <c r="AJ269" s="162"/>
      <c r="AK269" s="162"/>
      <c r="AL269" s="162"/>
      <c r="AM269" s="162"/>
      <c r="AN269" s="165"/>
      <c r="AO269" s="162"/>
      <c r="AP269" s="162"/>
      <c r="AQ269" s="162"/>
      <c r="AR269" s="162"/>
      <c r="AS269" s="166"/>
    </row>
    <row r="270" spans="1:45" ht="12" customHeight="1">
      <c r="A270" s="145"/>
      <c r="B270" s="156"/>
      <c r="C270" s="157"/>
      <c r="D270" s="157"/>
      <c r="E270" s="158"/>
      <c r="F270" s="157"/>
      <c r="G270" s="157"/>
      <c r="H270" s="157"/>
      <c r="I270" s="157"/>
      <c r="J270" s="157"/>
      <c r="K270" s="157"/>
      <c r="L270" s="157"/>
      <c r="M270" s="157"/>
      <c r="N270" s="159"/>
      <c r="O270" s="157"/>
      <c r="P270" s="157">
        <v>1</v>
      </c>
      <c r="Q270" s="157">
        <v>2</v>
      </c>
      <c r="R270" s="157">
        <v>3</v>
      </c>
      <c r="S270" s="157">
        <v>4</v>
      </c>
      <c r="T270" s="157"/>
      <c r="U270" s="157">
        <v>5</v>
      </c>
      <c r="V270" s="157">
        <v>6</v>
      </c>
      <c r="W270" s="157">
        <v>7</v>
      </c>
      <c r="X270" s="157">
        <v>8</v>
      </c>
      <c r="Y270" s="157"/>
      <c r="Z270" s="157">
        <v>9</v>
      </c>
      <c r="AA270" s="157">
        <v>10</v>
      </c>
      <c r="AB270" s="157">
        <v>11</v>
      </c>
      <c r="AC270" s="157">
        <v>12</v>
      </c>
      <c r="AD270" s="157"/>
      <c r="AE270" s="157">
        <v>13</v>
      </c>
      <c r="AF270" s="157">
        <v>14</v>
      </c>
      <c r="AG270" s="157">
        <v>15</v>
      </c>
      <c r="AH270" s="157">
        <v>16</v>
      </c>
      <c r="AI270" s="157"/>
      <c r="AJ270" s="157">
        <v>17</v>
      </c>
      <c r="AK270" s="157">
        <v>18</v>
      </c>
      <c r="AL270" s="157">
        <v>19</v>
      </c>
      <c r="AM270" s="157">
        <v>20</v>
      </c>
      <c r="AN270" s="157"/>
      <c r="AO270" s="157">
        <v>21</v>
      </c>
      <c r="AP270" s="157">
        <v>22</v>
      </c>
      <c r="AQ270" s="157">
        <v>23</v>
      </c>
      <c r="AR270" s="157">
        <v>24</v>
      </c>
      <c r="AS270" s="160"/>
    </row>
    <row r="271" spans="1:45" ht="12" customHeight="1" thickBot="1">
      <c r="A271" s="145"/>
      <c r="B271" s="161" t="s">
        <v>118</v>
      </c>
      <c r="C271" s="162"/>
      <c r="D271" s="163" t="s">
        <v>276</v>
      </c>
      <c r="E271" s="162"/>
      <c r="F271" s="162">
        <v>24</v>
      </c>
      <c r="G271" s="162">
        <v>24</v>
      </c>
      <c r="H271" s="162" t="s">
        <v>12</v>
      </c>
      <c r="I271" s="161" t="s">
        <v>118</v>
      </c>
      <c r="J271" s="162"/>
      <c r="K271" s="162"/>
      <c r="L271" s="162">
        <f>COUNTIF(P271:AR271,"x")</f>
        <v>0</v>
      </c>
      <c r="M271" s="162">
        <f>F271-L271</f>
        <v>24</v>
      </c>
      <c r="N271" s="164"/>
      <c r="O271" s="165"/>
      <c r="P271" s="162"/>
      <c r="Q271" s="162"/>
      <c r="R271" s="162"/>
      <c r="S271" s="162"/>
      <c r="T271" s="165"/>
      <c r="U271" s="162"/>
      <c r="V271" s="162"/>
      <c r="W271" s="162"/>
      <c r="X271" s="162"/>
      <c r="Y271" s="165"/>
      <c r="Z271" s="162"/>
      <c r="AA271" s="162"/>
      <c r="AB271" s="162"/>
      <c r="AC271" s="162"/>
      <c r="AD271" s="165"/>
      <c r="AE271" s="162"/>
      <c r="AF271" s="162"/>
      <c r="AG271" s="162"/>
      <c r="AH271" s="162"/>
      <c r="AI271" s="165"/>
      <c r="AJ271" s="162"/>
      <c r="AK271" s="162"/>
      <c r="AL271" s="162"/>
      <c r="AM271" s="162"/>
      <c r="AN271" s="165"/>
      <c r="AO271" s="162"/>
      <c r="AP271" s="162"/>
      <c r="AQ271" s="162"/>
      <c r="AR271" s="162"/>
      <c r="AS271" s="166"/>
    </row>
    <row r="272" spans="1:45" ht="12" customHeight="1">
      <c r="A272" s="145"/>
      <c r="B272" s="156"/>
      <c r="C272" s="157"/>
      <c r="D272" s="157"/>
      <c r="E272" s="158"/>
      <c r="F272" s="157"/>
      <c r="G272" s="157"/>
      <c r="H272" s="157"/>
      <c r="I272" s="157"/>
      <c r="J272" s="157"/>
      <c r="K272" s="157"/>
      <c r="L272" s="157"/>
      <c r="M272" s="157"/>
      <c r="N272" s="159"/>
      <c r="O272" s="157"/>
      <c r="P272" s="157">
        <v>1</v>
      </c>
      <c r="Q272" s="157">
        <v>2</v>
      </c>
      <c r="R272" s="157">
        <v>3</v>
      </c>
      <c r="S272" s="157">
        <v>4</v>
      </c>
      <c r="T272" s="157"/>
      <c r="U272" s="157">
        <v>5</v>
      </c>
      <c r="V272" s="157">
        <v>6</v>
      </c>
      <c r="W272" s="157">
        <v>7</v>
      </c>
      <c r="X272" s="157">
        <v>8</v>
      </c>
      <c r="Y272" s="157"/>
      <c r="Z272" s="157">
        <v>9</v>
      </c>
      <c r="AA272" s="157">
        <v>10</v>
      </c>
      <c r="AB272" s="157">
        <v>11</v>
      </c>
      <c r="AC272" s="157">
        <v>12</v>
      </c>
      <c r="AD272" s="157"/>
      <c r="AE272" s="157">
        <v>13</v>
      </c>
      <c r="AF272" s="157">
        <v>14</v>
      </c>
      <c r="AG272" s="157">
        <v>15</v>
      </c>
      <c r="AH272" s="157">
        <v>16</v>
      </c>
      <c r="AI272" s="157"/>
      <c r="AJ272" s="157">
        <v>17</v>
      </c>
      <c r="AK272" s="157">
        <v>18</v>
      </c>
      <c r="AL272" s="157">
        <v>19</v>
      </c>
      <c r="AM272" s="157">
        <v>20</v>
      </c>
      <c r="AN272" s="157"/>
      <c r="AO272" s="157">
        <v>21</v>
      </c>
      <c r="AP272" s="157">
        <v>22</v>
      </c>
      <c r="AQ272" s="157">
        <v>23</v>
      </c>
      <c r="AR272" s="157">
        <v>24</v>
      </c>
      <c r="AS272" s="160"/>
    </row>
    <row r="273" spans="1:45" ht="12" customHeight="1" thickBot="1">
      <c r="A273" s="145"/>
      <c r="B273" s="161" t="s">
        <v>118</v>
      </c>
      <c r="C273" s="162"/>
      <c r="D273" s="163" t="s">
        <v>276</v>
      </c>
      <c r="E273" s="162"/>
      <c r="F273" s="162">
        <v>24</v>
      </c>
      <c r="G273" s="162">
        <v>24</v>
      </c>
      <c r="H273" s="162" t="s">
        <v>12</v>
      </c>
      <c r="I273" s="161" t="s">
        <v>118</v>
      </c>
      <c r="J273" s="162"/>
      <c r="K273" s="162"/>
      <c r="L273" s="162">
        <f>COUNTIF(P273:AR273,"x")</f>
        <v>0</v>
      </c>
      <c r="M273" s="162">
        <f>F273-L273</f>
        <v>24</v>
      </c>
      <c r="N273" s="164"/>
      <c r="O273" s="165"/>
      <c r="P273" s="162"/>
      <c r="Q273" s="162"/>
      <c r="R273" s="162"/>
      <c r="S273" s="162"/>
      <c r="T273" s="165"/>
      <c r="U273" s="162"/>
      <c r="V273" s="162"/>
      <c r="W273" s="162"/>
      <c r="X273" s="162"/>
      <c r="Y273" s="165"/>
      <c r="Z273" s="162"/>
      <c r="AA273" s="162"/>
      <c r="AB273" s="162"/>
      <c r="AC273" s="162"/>
      <c r="AD273" s="165"/>
      <c r="AE273" s="162"/>
      <c r="AF273" s="162"/>
      <c r="AG273" s="162"/>
      <c r="AH273" s="162"/>
      <c r="AI273" s="165"/>
      <c r="AJ273" s="162"/>
      <c r="AK273" s="162"/>
      <c r="AL273" s="162"/>
      <c r="AM273" s="162"/>
      <c r="AN273" s="165"/>
      <c r="AO273" s="162"/>
      <c r="AP273" s="162"/>
      <c r="AQ273" s="162"/>
      <c r="AR273" s="162"/>
      <c r="AS273" s="166"/>
    </row>
    <row r="274" spans="1:45" ht="12" customHeight="1">
      <c r="A274" s="145"/>
      <c r="B274" s="156"/>
      <c r="C274" s="157"/>
      <c r="D274" s="157"/>
      <c r="E274" s="158"/>
      <c r="F274" s="157"/>
      <c r="G274" s="157"/>
      <c r="H274" s="157"/>
      <c r="I274" s="157"/>
      <c r="J274" s="157"/>
      <c r="K274" s="157"/>
      <c r="L274" s="157"/>
      <c r="M274" s="157"/>
      <c r="N274" s="159"/>
      <c r="O274" s="157"/>
      <c r="P274" s="157">
        <v>1</v>
      </c>
      <c r="Q274" s="157">
        <v>2</v>
      </c>
      <c r="R274" s="157">
        <v>3</v>
      </c>
      <c r="S274" s="157">
        <v>4</v>
      </c>
      <c r="T274" s="157"/>
      <c r="U274" s="157">
        <v>5</v>
      </c>
      <c r="V274" s="157">
        <v>6</v>
      </c>
      <c r="W274" s="157">
        <v>7</v>
      </c>
      <c r="X274" s="157">
        <v>8</v>
      </c>
      <c r="Y274" s="157"/>
      <c r="Z274" s="157">
        <v>9</v>
      </c>
      <c r="AA274" s="157">
        <v>10</v>
      </c>
      <c r="AB274" s="157">
        <v>11</v>
      </c>
      <c r="AC274" s="157">
        <v>12</v>
      </c>
      <c r="AD274" s="157"/>
      <c r="AE274" s="157">
        <v>13</v>
      </c>
      <c r="AF274" s="157">
        <v>14</v>
      </c>
      <c r="AG274" s="157">
        <v>15</v>
      </c>
      <c r="AH274" s="157">
        <v>16</v>
      </c>
      <c r="AI274" s="157"/>
      <c r="AJ274" s="157">
        <v>17</v>
      </c>
      <c r="AK274" s="157">
        <v>18</v>
      </c>
      <c r="AL274" s="157">
        <v>19</v>
      </c>
      <c r="AM274" s="157">
        <v>20</v>
      </c>
      <c r="AN274" s="157"/>
      <c r="AO274" s="157">
        <v>21</v>
      </c>
      <c r="AP274" s="157">
        <v>22</v>
      </c>
      <c r="AQ274" s="157">
        <v>23</v>
      </c>
      <c r="AR274" s="157">
        <v>24</v>
      </c>
      <c r="AS274" s="160"/>
    </row>
    <row r="275" spans="1:45" ht="12" customHeight="1" thickBot="1">
      <c r="A275" s="145"/>
      <c r="B275" s="161" t="s">
        <v>118</v>
      </c>
      <c r="C275" s="162"/>
      <c r="D275" s="163" t="s">
        <v>276</v>
      </c>
      <c r="E275" s="162"/>
      <c r="F275" s="162">
        <v>24</v>
      </c>
      <c r="G275" s="162">
        <v>24</v>
      </c>
      <c r="H275" s="162" t="s">
        <v>12</v>
      </c>
      <c r="I275" s="161" t="s">
        <v>118</v>
      </c>
      <c r="J275" s="162"/>
      <c r="K275" s="162"/>
      <c r="L275" s="162">
        <f>COUNTIF(P275:AR275,"x")</f>
        <v>0</v>
      </c>
      <c r="M275" s="162">
        <f>F275-L275</f>
        <v>24</v>
      </c>
      <c r="N275" s="164"/>
      <c r="O275" s="165"/>
      <c r="P275" s="162"/>
      <c r="Q275" s="162"/>
      <c r="R275" s="162"/>
      <c r="S275" s="162"/>
      <c r="T275" s="165"/>
      <c r="U275" s="162"/>
      <c r="V275" s="162"/>
      <c r="W275" s="162"/>
      <c r="X275" s="162"/>
      <c r="Y275" s="165"/>
      <c r="Z275" s="162"/>
      <c r="AA275" s="162"/>
      <c r="AB275" s="162"/>
      <c r="AC275" s="162"/>
      <c r="AD275" s="165"/>
      <c r="AE275" s="162"/>
      <c r="AF275" s="162"/>
      <c r="AG275" s="162"/>
      <c r="AH275" s="162"/>
      <c r="AI275" s="165"/>
      <c r="AJ275" s="162"/>
      <c r="AK275" s="162"/>
      <c r="AL275" s="162"/>
      <c r="AM275" s="162"/>
      <c r="AN275" s="165"/>
      <c r="AO275" s="162"/>
      <c r="AP275" s="162"/>
      <c r="AQ275" s="162"/>
      <c r="AR275" s="162"/>
      <c r="AS275" s="166"/>
    </row>
    <row r="276" spans="1:45" ht="12" customHeight="1">
      <c r="A276" s="145"/>
      <c r="B276" s="156"/>
      <c r="C276" s="157"/>
      <c r="D276" s="157"/>
      <c r="E276" s="158"/>
      <c r="F276" s="157"/>
      <c r="G276" s="157"/>
      <c r="H276" s="157"/>
      <c r="I276" s="157"/>
      <c r="J276" s="157"/>
      <c r="K276" s="157"/>
      <c r="L276" s="157"/>
      <c r="M276" s="157"/>
      <c r="N276" s="159"/>
      <c r="O276" s="157"/>
      <c r="P276" s="157">
        <v>1</v>
      </c>
      <c r="Q276" s="157">
        <v>2</v>
      </c>
      <c r="R276" s="157">
        <v>3</v>
      </c>
      <c r="S276" s="157">
        <v>4</v>
      </c>
      <c r="T276" s="157"/>
      <c r="U276" s="157">
        <v>5</v>
      </c>
      <c r="V276" s="157">
        <v>6</v>
      </c>
      <c r="W276" s="157">
        <v>7</v>
      </c>
      <c r="X276" s="157">
        <v>8</v>
      </c>
      <c r="Y276" s="157"/>
      <c r="Z276" s="157">
        <v>9</v>
      </c>
      <c r="AA276" s="157">
        <v>10</v>
      </c>
      <c r="AB276" s="157">
        <v>11</v>
      </c>
      <c r="AC276" s="157">
        <v>12</v>
      </c>
      <c r="AD276" s="157"/>
      <c r="AE276" s="157">
        <v>13</v>
      </c>
      <c r="AF276" s="157">
        <v>14</v>
      </c>
      <c r="AG276" s="157">
        <v>15</v>
      </c>
      <c r="AH276" s="157">
        <v>16</v>
      </c>
      <c r="AI276" s="157"/>
      <c r="AJ276" s="157">
        <v>17</v>
      </c>
      <c r="AK276" s="157">
        <v>18</v>
      </c>
      <c r="AL276" s="157">
        <v>19</v>
      </c>
      <c r="AM276" s="157">
        <v>20</v>
      </c>
      <c r="AN276" s="157"/>
      <c r="AO276" s="157">
        <v>21</v>
      </c>
      <c r="AP276" s="157">
        <v>22</v>
      </c>
      <c r="AQ276" s="157">
        <v>23</v>
      </c>
      <c r="AR276" s="157">
        <v>24</v>
      </c>
      <c r="AS276" s="160"/>
    </row>
    <row r="277" spans="1:45" ht="12" customHeight="1" thickBot="1">
      <c r="A277" s="145"/>
      <c r="B277" s="161" t="s">
        <v>118</v>
      </c>
      <c r="C277" s="162"/>
      <c r="D277" s="163" t="s">
        <v>276</v>
      </c>
      <c r="E277" s="162"/>
      <c r="F277" s="162">
        <v>24</v>
      </c>
      <c r="G277" s="162">
        <v>24</v>
      </c>
      <c r="H277" s="162" t="s">
        <v>12</v>
      </c>
      <c r="I277" s="161" t="s">
        <v>118</v>
      </c>
      <c r="J277" s="162"/>
      <c r="K277" s="162"/>
      <c r="L277" s="162">
        <f>COUNTIF(P277:AR277,"x")</f>
        <v>0</v>
      </c>
      <c r="M277" s="162">
        <f>F277-L277</f>
        <v>24</v>
      </c>
      <c r="N277" s="164"/>
      <c r="O277" s="165"/>
      <c r="P277" s="162"/>
      <c r="Q277" s="162"/>
      <c r="R277" s="162"/>
      <c r="S277" s="162"/>
      <c r="T277" s="165"/>
      <c r="U277" s="162"/>
      <c r="V277" s="162"/>
      <c r="W277" s="162"/>
      <c r="X277" s="162"/>
      <c r="Y277" s="165"/>
      <c r="Z277" s="162"/>
      <c r="AA277" s="162"/>
      <c r="AB277" s="162"/>
      <c r="AC277" s="162"/>
      <c r="AD277" s="165"/>
      <c r="AE277" s="162"/>
      <c r="AF277" s="162"/>
      <c r="AG277" s="162"/>
      <c r="AH277" s="162"/>
      <c r="AI277" s="165"/>
      <c r="AJ277" s="162"/>
      <c r="AK277" s="162"/>
      <c r="AL277" s="162"/>
      <c r="AM277" s="162"/>
      <c r="AN277" s="165"/>
      <c r="AO277" s="162"/>
      <c r="AP277" s="162"/>
      <c r="AQ277" s="162"/>
      <c r="AR277" s="162"/>
      <c r="AS277" s="166"/>
    </row>
    <row r="278" spans="1:45" ht="12" customHeight="1">
      <c r="A278" s="145"/>
      <c r="B278" s="156"/>
      <c r="C278" s="157"/>
      <c r="D278" s="157"/>
      <c r="E278" s="158"/>
      <c r="F278" s="157"/>
      <c r="G278" s="157"/>
      <c r="H278" s="157"/>
      <c r="I278" s="157"/>
      <c r="J278" s="157"/>
      <c r="K278" s="157"/>
      <c r="L278" s="157"/>
      <c r="M278" s="157"/>
      <c r="N278" s="159"/>
      <c r="O278" s="157"/>
      <c r="P278" s="157">
        <v>1</v>
      </c>
      <c r="Q278" s="157">
        <v>2</v>
      </c>
      <c r="R278" s="157">
        <v>3</v>
      </c>
      <c r="S278" s="157">
        <v>4</v>
      </c>
      <c r="T278" s="157"/>
      <c r="U278" s="157">
        <v>5</v>
      </c>
      <c r="V278" s="157">
        <v>6</v>
      </c>
      <c r="W278" s="157">
        <v>7</v>
      </c>
      <c r="X278" s="157">
        <v>8</v>
      </c>
      <c r="Y278" s="157"/>
      <c r="Z278" s="157">
        <v>9</v>
      </c>
      <c r="AA278" s="157">
        <v>10</v>
      </c>
      <c r="AB278" s="157">
        <v>11</v>
      </c>
      <c r="AC278" s="157">
        <v>12</v>
      </c>
      <c r="AD278" s="157"/>
      <c r="AE278" s="157">
        <v>13</v>
      </c>
      <c r="AF278" s="157">
        <v>14</v>
      </c>
      <c r="AG278" s="157">
        <v>15</v>
      </c>
      <c r="AH278" s="157">
        <v>16</v>
      </c>
      <c r="AI278" s="157"/>
      <c r="AJ278" s="157">
        <v>17</v>
      </c>
      <c r="AK278" s="157">
        <v>18</v>
      </c>
      <c r="AL278" s="157">
        <v>19</v>
      </c>
      <c r="AM278" s="157">
        <v>20</v>
      </c>
      <c r="AN278" s="157"/>
      <c r="AO278" s="157">
        <v>21</v>
      </c>
      <c r="AP278" s="157">
        <v>22</v>
      </c>
      <c r="AQ278" s="157">
        <v>23</v>
      </c>
      <c r="AR278" s="157">
        <v>24</v>
      </c>
      <c r="AS278" s="160"/>
    </row>
    <row r="279" spans="1:45" ht="12" customHeight="1" thickBot="1">
      <c r="A279" s="145"/>
      <c r="B279" s="161" t="s">
        <v>118</v>
      </c>
      <c r="C279" s="162"/>
      <c r="D279" s="163" t="s">
        <v>276</v>
      </c>
      <c r="E279" s="162"/>
      <c r="F279" s="162">
        <v>24</v>
      </c>
      <c r="G279" s="162">
        <v>24</v>
      </c>
      <c r="H279" s="162" t="s">
        <v>12</v>
      </c>
      <c r="I279" s="161" t="s">
        <v>118</v>
      </c>
      <c r="J279" s="162"/>
      <c r="K279" s="162"/>
      <c r="L279" s="162">
        <f>COUNTIF(P279:AR279,"x")</f>
        <v>0</v>
      </c>
      <c r="M279" s="162">
        <f>F279-L279</f>
        <v>24</v>
      </c>
      <c r="N279" s="164"/>
      <c r="O279" s="165"/>
      <c r="P279" s="162"/>
      <c r="Q279" s="162"/>
      <c r="R279" s="162"/>
      <c r="S279" s="162"/>
      <c r="T279" s="165"/>
      <c r="U279" s="162"/>
      <c r="V279" s="162"/>
      <c r="W279" s="162"/>
      <c r="X279" s="162"/>
      <c r="Y279" s="165"/>
      <c r="Z279" s="162"/>
      <c r="AA279" s="162"/>
      <c r="AB279" s="162"/>
      <c r="AC279" s="162"/>
      <c r="AD279" s="165"/>
      <c r="AE279" s="162"/>
      <c r="AF279" s="162"/>
      <c r="AG279" s="162"/>
      <c r="AH279" s="162"/>
      <c r="AI279" s="165"/>
      <c r="AJ279" s="162"/>
      <c r="AK279" s="162"/>
      <c r="AL279" s="162"/>
      <c r="AM279" s="162"/>
      <c r="AN279" s="165"/>
      <c r="AO279" s="162"/>
      <c r="AP279" s="162"/>
      <c r="AQ279" s="162"/>
      <c r="AR279" s="162"/>
      <c r="AS279" s="166"/>
    </row>
    <row r="280" spans="1:45" ht="12" customHeight="1">
      <c r="A280" s="145"/>
      <c r="B280" s="156"/>
      <c r="C280" s="157"/>
      <c r="D280" s="157"/>
      <c r="E280" s="158"/>
      <c r="F280" s="157"/>
      <c r="G280" s="157"/>
      <c r="H280" s="157"/>
      <c r="I280" s="157"/>
      <c r="J280" s="157"/>
      <c r="K280" s="157"/>
      <c r="L280" s="157"/>
      <c r="M280" s="157"/>
      <c r="N280" s="159"/>
      <c r="O280" s="157"/>
      <c r="P280" s="157">
        <v>1</v>
      </c>
      <c r="Q280" s="157">
        <v>2</v>
      </c>
      <c r="R280" s="157">
        <v>3</v>
      </c>
      <c r="S280" s="157">
        <v>4</v>
      </c>
      <c r="T280" s="157"/>
      <c r="U280" s="157">
        <v>5</v>
      </c>
      <c r="V280" s="157">
        <v>6</v>
      </c>
      <c r="W280" s="157">
        <v>7</v>
      </c>
      <c r="X280" s="157">
        <v>8</v>
      </c>
      <c r="Y280" s="157"/>
      <c r="Z280" s="157">
        <v>9</v>
      </c>
      <c r="AA280" s="157">
        <v>10</v>
      </c>
      <c r="AB280" s="157">
        <v>11</v>
      </c>
      <c r="AC280" s="157">
        <v>12</v>
      </c>
      <c r="AD280" s="157"/>
      <c r="AE280" s="157">
        <v>13</v>
      </c>
      <c r="AF280" s="157">
        <v>14</v>
      </c>
      <c r="AG280" s="157">
        <v>15</v>
      </c>
      <c r="AH280" s="157">
        <v>16</v>
      </c>
      <c r="AI280" s="157"/>
      <c r="AJ280" s="157">
        <v>17</v>
      </c>
      <c r="AK280" s="157">
        <v>18</v>
      </c>
      <c r="AL280" s="157">
        <v>19</v>
      </c>
      <c r="AM280" s="157">
        <v>20</v>
      </c>
      <c r="AN280" s="157"/>
      <c r="AO280" s="157">
        <v>21</v>
      </c>
      <c r="AP280" s="157">
        <v>22</v>
      </c>
      <c r="AQ280" s="157">
        <v>23</v>
      </c>
      <c r="AR280" s="157">
        <v>24</v>
      </c>
      <c r="AS280" s="160"/>
    </row>
    <row r="281" spans="1:45" ht="12" customHeight="1" thickBot="1">
      <c r="A281" s="145"/>
      <c r="B281" s="161" t="s">
        <v>118</v>
      </c>
      <c r="C281" s="162"/>
      <c r="D281" s="163" t="s">
        <v>276</v>
      </c>
      <c r="E281" s="162"/>
      <c r="F281" s="162">
        <v>24</v>
      </c>
      <c r="G281" s="162">
        <v>24</v>
      </c>
      <c r="H281" s="162" t="s">
        <v>12</v>
      </c>
      <c r="I281" s="161" t="s">
        <v>118</v>
      </c>
      <c r="J281" s="162"/>
      <c r="K281" s="162"/>
      <c r="L281" s="162">
        <f>COUNTIF(P281:AR281,"x")</f>
        <v>0</v>
      </c>
      <c r="M281" s="162">
        <f>F281-L281</f>
        <v>24</v>
      </c>
      <c r="N281" s="164"/>
      <c r="O281" s="165"/>
      <c r="P281" s="162"/>
      <c r="Q281" s="162"/>
      <c r="R281" s="162"/>
      <c r="S281" s="162"/>
      <c r="T281" s="165"/>
      <c r="U281" s="162"/>
      <c r="V281" s="162"/>
      <c r="W281" s="162"/>
      <c r="X281" s="162"/>
      <c r="Y281" s="165"/>
      <c r="Z281" s="162"/>
      <c r="AA281" s="162"/>
      <c r="AB281" s="162"/>
      <c r="AC281" s="162"/>
      <c r="AD281" s="165"/>
      <c r="AE281" s="162"/>
      <c r="AF281" s="162"/>
      <c r="AG281" s="162"/>
      <c r="AH281" s="162"/>
      <c r="AI281" s="165"/>
      <c r="AJ281" s="162"/>
      <c r="AK281" s="162"/>
      <c r="AL281" s="162"/>
      <c r="AM281" s="162"/>
      <c r="AN281" s="165"/>
      <c r="AO281" s="162"/>
      <c r="AP281" s="162"/>
      <c r="AQ281" s="162"/>
      <c r="AR281" s="162"/>
      <c r="AS281" s="166"/>
    </row>
    <row r="282" spans="1:45" ht="12" customHeight="1">
      <c r="A282" s="145"/>
      <c r="B282" s="156"/>
      <c r="C282" s="157"/>
      <c r="D282" s="157"/>
      <c r="E282" s="158"/>
      <c r="F282" s="157"/>
      <c r="G282" s="157"/>
      <c r="H282" s="157"/>
      <c r="I282" s="157"/>
      <c r="J282" s="157"/>
      <c r="K282" s="157"/>
      <c r="L282" s="157"/>
      <c r="M282" s="157"/>
      <c r="N282" s="159"/>
      <c r="O282" s="157"/>
      <c r="P282" s="157">
        <v>1</v>
      </c>
      <c r="Q282" s="157">
        <v>2</v>
      </c>
      <c r="R282" s="157">
        <v>3</v>
      </c>
      <c r="S282" s="157">
        <v>4</v>
      </c>
      <c r="T282" s="157"/>
      <c r="U282" s="157">
        <v>5</v>
      </c>
      <c r="V282" s="157">
        <v>6</v>
      </c>
      <c r="W282" s="157">
        <v>7</v>
      </c>
      <c r="X282" s="157">
        <v>8</v>
      </c>
      <c r="Y282" s="157"/>
      <c r="Z282" s="157">
        <v>9</v>
      </c>
      <c r="AA282" s="157">
        <v>10</v>
      </c>
      <c r="AB282" s="157">
        <v>11</v>
      </c>
      <c r="AC282" s="157">
        <v>12</v>
      </c>
      <c r="AD282" s="157"/>
      <c r="AE282" s="157">
        <v>13</v>
      </c>
      <c r="AF282" s="157">
        <v>14</v>
      </c>
      <c r="AG282" s="157">
        <v>15</v>
      </c>
      <c r="AH282" s="157">
        <v>16</v>
      </c>
      <c r="AI282" s="157"/>
      <c r="AJ282" s="157">
        <v>17</v>
      </c>
      <c r="AK282" s="157">
        <v>18</v>
      </c>
      <c r="AL282" s="157">
        <v>19</v>
      </c>
      <c r="AM282" s="157">
        <v>20</v>
      </c>
      <c r="AN282" s="157"/>
      <c r="AO282" s="157">
        <v>21</v>
      </c>
      <c r="AP282" s="157">
        <v>22</v>
      </c>
      <c r="AQ282" s="157">
        <v>23</v>
      </c>
      <c r="AR282" s="157">
        <v>24</v>
      </c>
      <c r="AS282" s="160"/>
    </row>
    <row r="283" spans="1:45" ht="12" customHeight="1" thickBot="1">
      <c r="A283" s="145"/>
      <c r="B283" s="161" t="s">
        <v>118</v>
      </c>
      <c r="C283" s="162"/>
      <c r="D283" s="163" t="s">
        <v>276</v>
      </c>
      <c r="E283" s="162"/>
      <c r="F283" s="162">
        <v>24</v>
      </c>
      <c r="G283" s="162">
        <v>24</v>
      </c>
      <c r="H283" s="162" t="s">
        <v>12</v>
      </c>
      <c r="I283" s="161" t="s">
        <v>118</v>
      </c>
      <c r="J283" s="162"/>
      <c r="K283" s="162"/>
      <c r="L283" s="162">
        <f>COUNTIF(P283:AR283,"x")</f>
        <v>0</v>
      </c>
      <c r="M283" s="162">
        <f>F283-L283</f>
        <v>24</v>
      </c>
      <c r="N283" s="164"/>
      <c r="O283" s="165"/>
      <c r="P283" s="162"/>
      <c r="Q283" s="162"/>
      <c r="R283" s="162"/>
      <c r="S283" s="162"/>
      <c r="T283" s="165"/>
      <c r="U283" s="162"/>
      <c r="V283" s="162"/>
      <c r="W283" s="162"/>
      <c r="X283" s="162"/>
      <c r="Y283" s="165"/>
      <c r="Z283" s="162"/>
      <c r="AA283" s="162"/>
      <c r="AB283" s="162"/>
      <c r="AC283" s="162"/>
      <c r="AD283" s="165"/>
      <c r="AE283" s="162"/>
      <c r="AF283" s="162"/>
      <c r="AG283" s="162"/>
      <c r="AH283" s="162"/>
      <c r="AI283" s="165"/>
      <c r="AJ283" s="162"/>
      <c r="AK283" s="162"/>
      <c r="AL283" s="162"/>
      <c r="AM283" s="162"/>
      <c r="AN283" s="165"/>
      <c r="AO283" s="162"/>
      <c r="AP283" s="162"/>
      <c r="AQ283" s="162"/>
      <c r="AR283" s="162"/>
      <c r="AS283" s="166"/>
    </row>
    <row r="284" spans="1:45" ht="12" customHeight="1">
      <c r="A284" s="145"/>
      <c r="B284" s="156"/>
      <c r="C284" s="157"/>
      <c r="D284" s="157"/>
      <c r="E284" s="158"/>
      <c r="F284" s="157"/>
      <c r="G284" s="157"/>
      <c r="H284" s="157"/>
      <c r="I284" s="157"/>
      <c r="J284" s="157"/>
      <c r="K284" s="157"/>
      <c r="L284" s="157"/>
      <c r="M284" s="157"/>
      <c r="N284" s="159"/>
      <c r="O284" s="157"/>
      <c r="P284" s="157">
        <v>1</v>
      </c>
      <c r="Q284" s="157">
        <v>2</v>
      </c>
      <c r="R284" s="157">
        <v>3</v>
      </c>
      <c r="S284" s="157">
        <v>4</v>
      </c>
      <c r="T284" s="157"/>
      <c r="U284" s="157">
        <v>5</v>
      </c>
      <c r="V284" s="157">
        <v>6</v>
      </c>
      <c r="W284" s="157">
        <v>7</v>
      </c>
      <c r="X284" s="157">
        <v>8</v>
      </c>
      <c r="Y284" s="157"/>
      <c r="Z284" s="157">
        <v>9</v>
      </c>
      <c r="AA284" s="157">
        <v>10</v>
      </c>
      <c r="AB284" s="157">
        <v>11</v>
      </c>
      <c r="AC284" s="157">
        <v>12</v>
      </c>
      <c r="AD284" s="157"/>
      <c r="AE284" s="157">
        <v>13</v>
      </c>
      <c r="AF284" s="157">
        <v>14</v>
      </c>
      <c r="AG284" s="157">
        <v>15</v>
      </c>
      <c r="AH284" s="157">
        <v>16</v>
      </c>
      <c r="AI284" s="157"/>
      <c r="AJ284" s="157">
        <v>17</v>
      </c>
      <c r="AK284" s="157">
        <v>18</v>
      </c>
      <c r="AL284" s="157">
        <v>19</v>
      </c>
      <c r="AM284" s="157">
        <v>20</v>
      </c>
      <c r="AN284" s="157"/>
      <c r="AO284" s="157">
        <v>21</v>
      </c>
      <c r="AP284" s="157">
        <v>22</v>
      </c>
      <c r="AQ284" s="157">
        <v>23</v>
      </c>
      <c r="AR284" s="157">
        <v>24</v>
      </c>
      <c r="AS284" s="160"/>
    </row>
    <row r="285" spans="1:45" ht="12" customHeight="1" thickBot="1">
      <c r="A285" s="145"/>
      <c r="B285" s="161" t="s">
        <v>118</v>
      </c>
      <c r="C285" s="162"/>
      <c r="D285" s="163" t="s">
        <v>276</v>
      </c>
      <c r="E285" s="162"/>
      <c r="F285" s="162">
        <v>24</v>
      </c>
      <c r="G285" s="162">
        <v>24</v>
      </c>
      <c r="H285" s="162" t="s">
        <v>12</v>
      </c>
      <c r="I285" s="161" t="s">
        <v>118</v>
      </c>
      <c r="J285" s="162"/>
      <c r="K285" s="162"/>
      <c r="L285" s="162">
        <f>COUNTIF(P285:AR285,"x")</f>
        <v>0</v>
      </c>
      <c r="M285" s="162">
        <f>F285-L285</f>
        <v>24</v>
      </c>
      <c r="N285" s="164"/>
      <c r="O285" s="165"/>
      <c r="P285" s="162"/>
      <c r="Q285" s="162"/>
      <c r="R285" s="162"/>
      <c r="S285" s="162"/>
      <c r="T285" s="165"/>
      <c r="U285" s="162"/>
      <c r="V285" s="162"/>
      <c r="W285" s="162"/>
      <c r="X285" s="162"/>
      <c r="Y285" s="165"/>
      <c r="Z285" s="162"/>
      <c r="AA285" s="162"/>
      <c r="AB285" s="162"/>
      <c r="AC285" s="162"/>
      <c r="AD285" s="165"/>
      <c r="AE285" s="162"/>
      <c r="AF285" s="162"/>
      <c r="AG285" s="162"/>
      <c r="AH285" s="162"/>
      <c r="AI285" s="165"/>
      <c r="AJ285" s="162"/>
      <c r="AK285" s="162"/>
      <c r="AL285" s="162"/>
      <c r="AM285" s="162"/>
      <c r="AN285" s="165"/>
      <c r="AO285" s="162"/>
      <c r="AP285" s="162"/>
      <c r="AQ285" s="162"/>
      <c r="AR285" s="162"/>
      <c r="AS285" s="166"/>
    </row>
    <row r="286" spans="1:45" ht="12" customHeight="1">
      <c r="A286" s="145"/>
      <c r="B286" s="156"/>
      <c r="C286" s="157"/>
      <c r="D286" s="157"/>
      <c r="E286" s="158"/>
      <c r="F286" s="157"/>
      <c r="G286" s="157"/>
      <c r="H286" s="157"/>
      <c r="I286" s="157"/>
      <c r="J286" s="157"/>
      <c r="K286" s="157"/>
      <c r="L286" s="157"/>
      <c r="M286" s="157"/>
      <c r="N286" s="159"/>
      <c r="O286" s="157"/>
      <c r="P286" s="157">
        <v>1</v>
      </c>
      <c r="Q286" s="157">
        <v>2</v>
      </c>
      <c r="R286" s="157">
        <v>3</v>
      </c>
      <c r="S286" s="157">
        <v>4</v>
      </c>
      <c r="T286" s="157"/>
      <c r="U286" s="157">
        <v>5</v>
      </c>
      <c r="V286" s="157">
        <v>6</v>
      </c>
      <c r="W286" s="157">
        <v>7</v>
      </c>
      <c r="X286" s="157">
        <v>8</v>
      </c>
      <c r="Y286" s="157"/>
      <c r="Z286" s="157">
        <v>9</v>
      </c>
      <c r="AA286" s="157">
        <v>10</v>
      </c>
      <c r="AB286" s="157">
        <v>11</v>
      </c>
      <c r="AC286" s="157">
        <v>12</v>
      </c>
      <c r="AD286" s="157"/>
      <c r="AE286" s="157">
        <v>13</v>
      </c>
      <c r="AF286" s="157">
        <v>14</v>
      </c>
      <c r="AG286" s="157">
        <v>15</v>
      </c>
      <c r="AH286" s="157">
        <v>16</v>
      </c>
      <c r="AI286" s="157"/>
      <c r="AJ286" s="157">
        <v>17</v>
      </c>
      <c r="AK286" s="157">
        <v>18</v>
      </c>
      <c r="AL286" s="157">
        <v>19</v>
      </c>
      <c r="AM286" s="157">
        <v>20</v>
      </c>
      <c r="AN286" s="157"/>
      <c r="AO286" s="157">
        <v>21</v>
      </c>
      <c r="AP286" s="157">
        <v>22</v>
      </c>
      <c r="AQ286" s="157">
        <v>23</v>
      </c>
      <c r="AR286" s="157">
        <v>24</v>
      </c>
      <c r="AS286" s="160"/>
    </row>
    <row r="287" spans="1:45" ht="12" customHeight="1" thickBot="1">
      <c r="A287" s="145"/>
      <c r="B287" s="161" t="s">
        <v>118</v>
      </c>
      <c r="C287" s="162"/>
      <c r="D287" s="163" t="s">
        <v>276</v>
      </c>
      <c r="E287" s="162"/>
      <c r="F287" s="162">
        <v>24</v>
      </c>
      <c r="G287" s="162">
        <v>24</v>
      </c>
      <c r="H287" s="162" t="s">
        <v>12</v>
      </c>
      <c r="I287" s="161" t="s">
        <v>118</v>
      </c>
      <c r="J287" s="162"/>
      <c r="K287" s="162"/>
      <c r="L287" s="162">
        <f>COUNTIF(P287:AR287,"x")</f>
        <v>0</v>
      </c>
      <c r="M287" s="162">
        <f>F287-L287</f>
        <v>24</v>
      </c>
      <c r="N287" s="164"/>
      <c r="O287" s="165"/>
      <c r="P287" s="162"/>
      <c r="Q287" s="162"/>
      <c r="R287" s="162"/>
      <c r="S287" s="162"/>
      <c r="T287" s="165"/>
      <c r="U287" s="162"/>
      <c r="V287" s="162"/>
      <c r="W287" s="162"/>
      <c r="X287" s="162"/>
      <c r="Y287" s="165"/>
      <c r="Z287" s="162"/>
      <c r="AA287" s="162"/>
      <c r="AB287" s="162"/>
      <c r="AC287" s="162"/>
      <c r="AD287" s="165"/>
      <c r="AE287" s="162"/>
      <c r="AF287" s="162"/>
      <c r="AG287" s="162"/>
      <c r="AH287" s="162"/>
      <c r="AI287" s="165"/>
      <c r="AJ287" s="162"/>
      <c r="AK287" s="162"/>
      <c r="AL287" s="162"/>
      <c r="AM287" s="162"/>
      <c r="AN287" s="165"/>
      <c r="AO287" s="162"/>
      <c r="AP287" s="162"/>
      <c r="AQ287" s="162"/>
      <c r="AR287" s="162"/>
      <c r="AS287" s="166"/>
    </row>
    <row r="288" spans="1:45" ht="12" customHeight="1">
      <c r="A288" s="145"/>
      <c r="B288" s="156"/>
      <c r="C288" s="157"/>
      <c r="D288" s="157"/>
      <c r="E288" s="158"/>
      <c r="F288" s="157"/>
      <c r="G288" s="157"/>
      <c r="H288" s="157"/>
      <c r="I288" s="157"/>
      <c r="J288" s="157"/>
      <c r="K288" s="157"/>
      <c r="L288" s="157"/>
      <c r="M288" s="157"/>
      <c r="N288" s="159"/>
      <c r="O288" s="157"/>
      <c r="P288" s="157">
        <v>1</v>
      </c>
      <c r="Q288" s="157">
        <v>2</v>
      </c>
      <c r="R288" s="157">
        <v>3</v>
      </c>
      <c r="S288" s="157">
        <v>4</v>
      </c>
      <c r="T288" s="157"/>
      <c r="U288" s="157">
        <v>5</v>
      </c>
      <c r="V288" s="157">
        <v>6</v>
      </c>
      <c r="W288" s="157">
        <v>7</v>
      </c>
      <c r="X288" s="157">
        <v>8</v>
      </c>
      <c r="Y288" s="157"/>
      <c r="Z288" s="157">
        <v>9</v>
      </c>
      <c r="AA288" s="157">
        <v>10</v>
      </c>
      <c r="AB288" s="157">
        <v>11</v>
      </c>
      <c r="AC288" s="157">
        <v>12</v>
      </c>
      <c r="AD288" s="157"/>
      <c r="AE288" s="157">
        <v>13</v>
      </c>
      <c r="AF288" s="157">
        <v>14</v>
      </c>
      <c r="AG288" s="157">
        <v>15</v>
      </c>
      <c r="AH288" s="157">
        <v>16</v>
      </c>
      <c r="AI288" s="157"/>
      <c r="AJ288" s="157">
        <v>17</v>
      </c>
      <c r="AK288" s="157">
        <v>18</v>
      </c>
      <c r="AL288" s="157">
        <v>19</v>
      </c>
      <c r="AM288" s="157">
        <v>20</v>
      </c>
      <c r="AN288" s="157"/>
      <c r="AO288" s="157">
        <v>21</v>
      </c>
      <c r="AP288" s="157">
        <v>22</v>
      </c>
      <c r="AQ288" s="157">
        <v>23</v>
      </c>
      <c r="AR288" s="157">
        <v>24</v>
      </c>
      <c r="AS288" s="160"/>
    </row>
    <row r="289" spans="1:45" ht="12" customHeight="1" thickBot="1">
      <c r="A289" s="145"/>
      <c r="B289" s="161" t="s">
        <v>118</v>
      </c>
      <c r="C289" s="162"/>
      <c r="D289" s="163" t="s">
        <v>276</v>
      </c>
      <c r="E289" s="162"/>
      <c r="F289" s="162">
        <v>24</v>
      </c>
      <c r="G289" s="162">
        <v>24</v>
      </c>
      <c r="H289" s="162" t="s">
        <v>12</v>
      </c>
      <c r="I289" s="161" t="s">
        <v>118</v>
      </c>
      <c r="J289" s="162"/>
      <c r="K289" s="162"/>
      <c r="L289" s="162">
        <f>COUNTIF(P289:AR289,"x")</f>
        <v>0</v>
      </c>
      <c r="M289" s="162">
        <f>F289-L289</f>
        <v>24</v>
      </c>
      <c r="N289" s="164"/>
      <c r="O289" s="165"/>
      <c r="P289" s="162"/>
      <c r="Q289" s="162"/>
      <c r="R289" s="162"/>
      <c r="S289" s="162"/>
      <c r="T289" s="165"/>
      <c r="U289" s="162"/>
      <c r="V289" s="162"/>
      <c r="W289" s="162"/>
      <c r="X289" s="162"/>
      <c r="Y289" s="165"/>
      <c r="Z289" s="162"/>
      <c r="AA289" s="162"/>
      <c r="AB289" s="162"/>
      <c r="AC289" s="162"/>
      <c r="AD289" s="165"/>
      <c r="AE289" s="162"/>
      <c r="AF289" s="162"/>
      <c r="AG289" s="162"/>
      <c r="AH289" s="162"/>
      <c r="AI289" s="165"/>
      <c r="AJ289" s="162"/>
      <c r="AK289" s="162"/>
      <c r="AL289" s="162"/>
      <c r="AM289" s="162"/>
      <c r="AN289" s="165"/>
      <c r="AO289" s="162"/>
      <c r="AP289" s="162"/>
      <c r="AQ289" s="162"/>
      <c r="AR289" s="162"/>
      <c r="AS289" s="166"/>
    </row>
    <row r="290" spans="1:45" ht="12" customHeight="1">
      <c r="A290" s="145"/>
      <c r="B290" s="156"/>
      <c r="C290" s="157"/>
      <c r="D290" s="157"/>
      <c r="E290" s="158"/>
      <c r="F290" s="157"/>
      <c r="G290" s="157"/>
      <c r="H290" s="157"/>
      <c r="I290" s="157"/>
      <c r="J290" s="157"/>
      <c r="K290" s="157"/>
      <c r="L290" s="157"/>
      <c r="M290" s="157"/>
      <c r="N290" s="159"/>
      <c r="O290" s="157"/>
      <c r="P290" s="157">
        <v>1</v>
      </c>
      <c r="Q290" s="157">
        <v>2</v>
      </c>
      <c r="R290" s="157">
        <v>3</v>
      </c>
      <c r="S290" s="157">
        <v>4</v>
      </c>
      <c r="T290" s="157"/>
      <c r="U290" s="157">
        <v>5</v>
      </c>
      <c r="V290" s="157">
        <v>6</v>
      </c>
      <c r="W290" s="157">
        <v>7</v>
      </c>
      <c r="X290" s="157">
        <v>8</v>
      </c>
      <c r="Y290" s="157"/>
      <c r="Z290" s="157">
        <v>9</v>
      </c>
      <c r="AA290" s="157">
        <v>10</v>
      </c>
      <c r="AB290" s="157">
        <v>11</v>
      </c>
      <c r="AC290" s="157">
        <v>12</v>
      </c>
      <c r="AD290" s="157"/>
      <c r="AE290" s="157">
        <v>13</v>
      </c>
      <c r="AF290" s="157">
        <v>14</v>
      </c>
      <c r="AG290" s="157">
        <v>15</v>
      </c>
      <c r="AH290" s="157">
        <v>16</v>
      </c>
      <c r="AI290" s="157"/>
      <c r="AJ290" s="157">
        <v>17</v>
      </c>
      <c r="AK290" s="157">
        <v>18</v>
      </c>
      <c r="AL290" s="157">
        <v>19</v>
      </c>
      <c r="AM290" s="157">
        <v>20</v>
      </c>
      <c r="AN290" s="157"/>
      <c r="AO290" s="157">
        <v>21</v>
      </c>
      <c r="AP290" s="157">
        <v>22</v>
      </c>
      <c r="AQ290" s="157">
        <v>23</v>
      </c>
      <c r="AR290" s="157">
        <v>24</v>
      </c>
      <c r="AS290" s="160"/>
    </row>
    <row r="291" spans="1:45" ht="12" customHeight="1" thickBot="1">
      <c r="A291" s="145"/>
      <c r="B291" s="161" t="s">
        <v>118</v>
      </c>
      <c r="C291" s="162"/>
      <c r="D291" s="163" t="s">
        <v>276</v>
      </c>
      <c r="E291" s="162"/>
      <c r="F291" s="162">
        <v>24</v>
      </c>
      <c r="G291" s="162">
        <v>24</v>
      </c>
      <c r="H291" s="162" t="s">
        <v>12</v>
      </c>
      <c r="I291" s="161" t="s">
        <v>118</v>
      </c>
      <c r="J291" s="162"/>
      <c r="K291" s="162"/>
      <c r="L291" s="162">
        <f>COUNTIF(P291:AR291,"x")</f>
        <v>0</v>
      </c>
      <c r="M291" s="162">
        <f>F291-L291</f>
        <v>24</v>
      </c>
      <c r="N291" s="164"/>
      <c r="O291" s="165"/>
      <c r="P291" s="162"/>
      <c r="Q291" s="162"/>
      <c r="R291" s="162"/>
      <c r="S291" s="162"/>
      <c r="T291" s="165"/>
      <c r="U291" s="162"/>
      <c r="V291" s="162"/>
      <c r="W291" s="162"/>
      <c r="X291" s="162"/>
      <c r="Y291" s="165"/>
      <c r="Z291" s="162"/>
      <c r="AA291" s="162"/>
      <c r="AB291" s="162"/>
      <c r="AC291" s="162"/>
      <c r="AD291" s="165"/>
      <c r="AE291" s="162"/>
      <c r="AF291" s="162"/>
      <c r="AG291" s="162"/>
      <c r="AH291" s="162"/>
      <c r="AI291" s="165"/>
      <c r="AJ291" s="162"/>
      <c r="AK291" s="162"/>
      <c r="AL291" s="162"/>
      <c r="AM291" s="162"/>
      <c r="AN291" s="165"/>
      <c r="AO291" s="162"/>
      <c r="AP291" s="162"/>
      <c r="AQ291" s="162"/>
      <c r="AR291" s="162"/>
      <c r="AS291" s="166"/>
    </row>
    <row r="292" spans="1:45" ht="12" customHeight="1">
      <c r="A292" s="145"/>
      <c r="B292" s="156"/>
      <c r="C292" s="157"/>
      <c r="D292" s="157"/>
      <c r="E292" s="158"/>
      <c r="F292" s="157"/>
      <c r="G292" s="157"/>
      <c r="H292" s="157"/>
      <c r="I292" s="157"/>
      <c r="J292" s="157"/>
      <c r="K292" s="157"/>
      <c r="L292" s="157"/>
      <c r="M292" s="157"/>
      <c r="N292" s="159"/>
      <c r="O292" s="157"/>
      <c r="P292" s="157">
        <v>1</v>
      </c>
      <c r="Q292" s="157">
        <v>2</v>
      </c>
      <c r="R292" s="157">
        <v>3</v>
      </c>
      <c r="S292" s="157">
        <v>4</v>
      </c>
      <c r="T292" s="157"/>
      <c r="U292" s="157">
        <v>5</v>
      </c>
      <c r="V292" s="157">
        <v>6</v>
      </c>
      <c r="W292" s="157">
        <v>7</v>
      </c>
      <c r="X292" s="157">
        <v>8</v>
      </c>
      <c r="Y292" s="157"/>
      <c r="Z292" s="157">
        <v>9</v>
      </c>
      <c r="AA292" s="157">
        <v>10</v>
      </c>
      <c r="AB292" s="157">
        <v>11</v>
      </c>
      <c r="AC292" s="157">
        <v>12</v>
      </c>
      <c r="AD292" s="157"/>
      <c r="AE292" s="157">
        <v>13</v>
      </c>
      <c r="AF292" s="157">
        <v>14</v>
      </c>
      <c r="AG292" s="157">
        <v>15</v>
      </c>
      <c r="AH292" s="157">
        <v>16</v>
      </c>
      <c r="AI292" s="157"/>
      <c r="AJ292" s="157">
        <v>17</v>
      </c>
      <c r="AK292" s="157">
        <v>18</v>
      </c>
      <c r="AL292" s="157">
        <v>19</v>
      </c>
      <c r="AM292" s="157">
        <v>20</v>
      </c>
      <c r="AN292" s="157"/>
      <c r="AO292" s="157">
        <v>21</v>
      </c>
      <c r="AP292" s="157">
        <v>22</v>
      </c>
      <c r="AQ292" s="157">
        <v>23</v>
      </c>
      <c r="AR292" s="157">
        <v>24</v>
      </c>
      <c r="AS292" s="160"/>
    </row>
    <row r="293" spans="1:45" ht="12" customHeight="1" thickBot="1">
      <c r="A293" s="145"/>
      <c r="B293" s="161" t="s">
        <v>118</v>
      </c>
      <c r="C293" s="162"/>
      <c r="D293" s="163" t="s">
        <v>276</v>
      </c>
      <c r="E293" s="162"/>
      <c r="F293" s="162">
        <v>24</v>
      </c>
      <c r="G293" s="162">
        <v>24</v>
      </c>
      <c r="H293" s="162" t="s">
        <v>12</v>
      </c>
      <c r="I293" s="161" t="s">
        <v>118</v>
      </c>
      <c r="J293" s="162"/>
      <c r="K293" s="162"/>
      <c r="L293" s="162">
        <f>COUNTIF(P293:AR293,"x")</f>
        <v>0</v>
      </c>
      <c r="M293" s="162">
        <f>F293-L293</f>
        <v>24</v>
      </c>
      <c r="N293" s="164"/>
      <c r="O293" s="165"/>
      <c r="P293" s="162"/>
      <c r="Q293" s="162"/>
      <c r="R293" s="162"/>
      <c r="S293" s="162"/>
      <c r="T293" s="165"/>
      <c r="U293" s="162"/>
      <c r="V293" s="162"/>
      <c r="W293" s="162"/>
      <c r="X293" s="162"/>
      <c r="Y293" s="165"/>
      <c r="Z293" s="162"/>
      <c r="AA293" s="162"/>
      <c r="AB293" s="162"/>
      <c r="AC293" s="162"/>
      <c r="AD293" s="165"/>
      <c r="AE293" s="162"/>
      <c r="AF293" s="162"/>
      <c r="AG293" s="162"/>
      <c r="AH293" s="162"/>
      <c r="AI293" s="165"/>
      <c r="AJ293" s="162"/>
      <c r="AK293" s="162"/>
      <c r="AL293" s="162"/>
      <c r="AM293" s="162"/>
      <c r="AN293" s="165"/>
      <c r="AO293" s="162"/>
      <c r="AP293" s="162"/>
      <c r="AQ293" s="162"/>
      <c r="AR293" s="162"/>
      <c r="AS293" s="166"/>
    </row>
    <row r="294" spans="1:45" ht="12" customHeight="1">
      <c r="A294" s="145"/>
      <c r="B294" s="156"/>
      <c r="C294" s="157"/>
      <c r="D294" s="157"/>
      <c r="E294" s="158"/>
      <c r="F294" s="157"/>
      <c r="G294" s="157"/>
      <c r="H294" s="157"/>
      <c r="I294" s="157"/>
      <c r="J294" s="157"/>
      <c r="K294" s="157"/>
      <c r="L294" s="157"/>
      <c r="M294" s="157"/>
      <c r="N294" s="159"/>
      <c r="O294" s="157"/>
      <c r="P294" s="157">
        <v>1</v>
      </c>
      <c r="Q294" s="157">
        <v>2</v>
      </c>
      <c r="R294" s="157">
        <v>3</v>
      </c>
      <c r="S294" s="157">
        <v>4</v>
      </c>
      <c r="T294" s="157"/>
      <c r="U294" s="157">
        <v>5</v>
      </c>
      <c r="V294" s="157">
        <v>6</v>
      </c>
      <c r="W294" s="157">
        <v>7</v>
      </c>
      <c r="X294" s="157">
        <v>8</v>
      </c>
      <c r="Y294" s="157"/>
      <c r="Z294" s="157">
        <v>9</v>
      </c>
      <c r="AA294" s="157">
        <v>10</v>
      </c>
      <c r="AB294" s="157">
        <v>11</v>
      </c>
      <c r="AC294" s="157">
        <v>12</v>
      </c>
      <c r="AD294" s="157"/>
      <c r="AE294" s="157">
        <v>13</v>
      </c>
      <c r="AF294" s="157">
        <v>14</v>
      </c>
      <c r="AG294" s="157">
        <v>15</v>
      </c>
      <c r="AH294" s="157">
        <v>16</v>
      </c>
      <c r="AI294" s="157"/>
      <c r="AJ294" s="157">
        <v>17</v>
      </c>
      <c r="AK294" s="157">
        <v>18</v>
      </c>
      <c r="AL294" s="157">
        <v>19</v>
      </c>
      <c r="AM294" s="157">
        <v>20</v>
      </c>
      <c r="AN294" s="157"/>
      <c r="AO294" s="157">
        <v>21</v>
      </c>
      <c r="AP294" s="157">
        <v>22</v>
      </c>
      <c r="AQ294" s="157">
        <v>23</v>
      </c>
      <c r="AR294" s="157">
        <v>24</v>
      </c>
      <c r="AS294" s="160"/>
    </row>
    <row r="295" spans="1:45" ht="12" customHeight="1">
      <c r="A295" s="145"/>
      <c r="B295" s="173"/>
      <c r="C295" s="174"/>
      <c r="D295" s="174"/>
      <c r="E295" s="175"/>
      <c r="F295" s="174"/>
      <c r="G295" s="174"/>
      <c r="H295" s="174"/>
      <c r="I295" s="174"/>
      <c r="J295" s="174"/>
      <c r="K295" s="174"/>
      <c r="L295" s="174"/>
      <c r="M295" s="174"/>
      <c r="N295" s="174"/>
      <c r="O295" s="174"/>
      <c r="P295" s="174"/>
      <c r="Q295" s="174"/>
      <c r="R295" s="174"/>
      <c r="S295" s="174"/>
      <c r="T295" s="174"/>
      <c r="U295" s="174"/>
      <c r="V295" s="174"/>
      <c r="W295" s="174"/>
      <c r="X295" s="174"/>
      <c r="Y295" s="174"/>
      <c r="Z295" s="174"/>
      <c r="AA295" s="174"/>
      <c r="AB295" s="174"/>
      <c r="AC295" s="174"/>
      <c r="AD295" s="174"/>
      <c r="AE295" s="174"/>
      <c r="AF295" s="174"/>
      <c r="AG295" s="174"/>
      <c r="AH295" s="174"/>
      <c r="AI295" s="174"/>
      <c r="AJ295" s="174"/>
      <c r="AK295" s="174"/>
      <c r="AL295" s="174"/>
      <c r="AM295" s="174"/>
      <c r="AN295" s="174"/>
      <c r="AO295" s="174"/>
      <c r="AP295" s="174"/>
      <c r="AQ295" s="174"/>
      <c r="AR295" s="174"/>
      <c r="AS295" s="176"/>
    </row>
    <row r="296" spans="1:45" ht="12" customHeight="1">
      <c r="A296" s="145"/>
      <c r="B296" s="173"/>
      <c r="C296" s="174"/>
      <c r="D296" s="174"/>
      <c r="E296" s="175"/>
      <c r="F296" s="174"/>
      <c r="G296" s="174"/>
      <c r="H296" s="174"/>
      <c r="I296" s="174"/>
      <c r="J296" s="174"/>
      <c r="K296" s="174"/>
      <c r="L296" s="174"/>
      <c r="M296" s="174"/>
      <c r="N296" s="174"/>
      <c r="O296" s="174"/>
      <c r="P296" s="174"/>
      <c r="Q296" s="174"/>
      <c r="R296" s="174"/>
      <c r="S296" s="174"/>
      <c r="T296" s="174"/>
      <c r="U296" s="174"/>
      <c r="V296" s="174"/>
      <c r="W296" s="174"/>
      <c r="X296" s="174"/>
      <c r="Y296" s="174"/>
      <c r="Z296" s="174"/>
      <c r="AA296" s="174"/>
      <c r="AB296" s="174"/>
      <c r="AC296" s="174"/>
      <c r="AD296" s="174"/>
      <c r="AE296" s="174"/>
      <c r="AF296" s="174"/>
      <c r="AG296" s="174"/>
      <c r="AH296" s="174"/>
      <c r="AI296" s="174"/>
      <c r="AJ296" s="174"/>
      <c r="AK296" s="174"/>
      <c r="AL296" s="174"/>
      <c r="AM296" s="174"/>
      <c r="AN296" s="174"/>
      <c r="AO296" s="174"/>
      <c r="AP296" s="174"/>
      <c r="AQ296" s="174"/>
      <c r="AR296" s="174"/>
      <c r="AS296" s="176"/>
    </row>
    <row r="297" spans="1:45" ht="12.75" customHeight="1">
      <c r="A297" s="145"/>
      <c r="B297" s="168"/>
      <c r="C297" s="169"/>
      <c r="D297" s="169"/>
      <c r="E297" s="170"/>
      <c r="F297" s="169"/>
      <c r="G297" s="169"/>
      <c r="H297" s="169"/>
      <c r="I297" s="169"/>
      <c r="J297" s="169"/>
      <c r="K297" s="169"/>
      <c r="L297" s="169"/>
      <c r="M297" s="169"/>
      <c r="N297" s="171"/>
      <c r="O297" s="169"/>
      <c r="P297" s="169"/>
      <c r="Q297" s="169"/>
      <c r="R297" s="169"/>
      <c r="S297" s="169"/>
      <c r="T297" s="169"/>
      <c r="U297" s="169"/>
      <c r="V297" s="169"/>
      <c r="W297" s="169"/>
      <c r="X297" s="169"/>
      <c r="Y297" s="169"/>
      <c r="Z297" s="169"/>
      <c r="AA297" s="169"/>
      <c r="AB297" s="169"/>
      <c r="AC297" s="169"/>
      <c r="AD297" s="169"/>
      <c r="AE297" s="169"/>
      <c r="AF297" s="169"/>
      <c r="AG297" s="169"/>
      <c r="AH297" s="169"/>
      <c r="AI297" s="169"/>
      <c r="AJ297" s="169"/>
      <c r="AK297" s="169"/>
      <c r="AL297" s="169"/>
      <c r="AM297" s="169"/>
      <c r="AN297" s="169"/>
      <c r="AO297" s="169"/>
      <c r="AP297" s="169"/>
      <c r="AQ297" s="169"/>
      <c r="AR297" s="169"/>
      <c r="AS297" s="172"/>
    </row>
    <row r="298" spans="1:45" ht="12" customHeight="1" thickBot="1">
      <c r="A298" s="145"/>
      <c r="B298" s="161" t="s">
        <v>118</v>
      </c>
      <c r="C298" s="162"/>
      <c r="D298" s="163" t="s">
        <v>276</v>
      </c>
      <c r="E298" s="162"/>
      <c r="F298" s="162">
        <v>24</v>
      </c>
      <c r="G298" s="162">
        <v>24</v>
      </c>
      <c r="H298" s="162" t="s">
        <v>12</v>
      </c>
      <c r="I298" s="161" t="s">
        <v>118</v>
      </c>
      <c r="J298" s="162"/>
      <c r="K298" s="162"/>
      <c r="L298" s="162">
        <f>COUNTIF(P298:AR298,"x")</f>
        <v>0</v>
      </c>
      <c r="M298" s="162">
        <f>F298-L298</f>
        <v>24</v>
      </c>
      <c r="N298" s="164"/>
      <c r="O298" s="165"/>
      <c r="P298" s="162"/>
      <c r="Q298" s="162"/>
      <c r="R298" s="162"/>
      <c r="S298" s="162"/>
      <c r="T298" s="165"/>
      <c r="U298" s="162"/>
      <c r="V298" s="162"/>
      <c r="W298" s="162"/>
      <c r="X298" s="162"/>
      <c r="Y298" s="165"/>
      <c r="Z298" s="162"/>
      <c r="AA298" s="162"/>
      <c r="AB298" s="162"/>
      <c r="AC298" s="162"/>
      <c r="AD298" s="165"/>
      <c r="AE298" s="162"/>
      <c r="AF298" s="162"/>
      <c r="AG298" s="162"/>
      <c r="AH298" s="162"/>
      <c r="AI298" s="165"/>
      <c r="AJ298" s="162"/>
      <c r="AK298" s="162"/>
      <c r="AL298" s="162"/>
      <c r="AM298" s="162"/>
      <c r="AN298" s="165"/>
      <c r="AO298" s="162"/>
      <c r="AP298" s="162"/>
      <c r="AQ298" s="162"/>
      <c r="AR298" s="162"/>
      <c r="AS298" s="166"/>
    </row>
    <row r="299" spans="1:45" ht="12" customHeight="1">
      <c r="A299" s="145"/>
      <c r="B299" s="156"/>
      <c r="C299" s="157"/>
      <c r="D299" s="157"/>
      <c r="E299" s="158"/>
      <c r="F299" s="157"/>
      <c r="G299" s="157"/>
      <c r="H299" s="157"/>
      <c r="I299" s="157"/>
      <c r="J299" s="157"/>
      <c r="K299" s="157"/>
      <c r="L299" s="157"/>
      <c r="M299" s="157"/>
      <c r="N299" s="159"/>
      <c r="O299" s="157"/>
      <c r="P299" s="157">
        <v>1</v>
      </c>
      <c r="Q299" s="157">
        <v>2</v>
      </c>
      <c r="R299" s="157">
        <v>3</v>
      </c>
      <c r="S299" s="157">
        <v>4</v>
      </c>
      <c r="T299" s="157"/>
      <c r="U299" s="157">
        <v>5</v>
      </c>
      <c r="V299" s="157">
        <v>6</v>
      </c>
      <c r="W299" s="157">
        <v>7</v>
      </c>
      <c r="X299" s="157">
        <v>8</v>
      </c>
      <c r="Y299" s="157"/>
      <c r="Z299" s="157">
        <v>9</v>
      </c>
      <c r="AA299" s="157">
        <v>10</v>
      </c>
      <c r="AB299" s="157">
        <v>11</v>
      </c>
      <c r="AC299" s="157">
        <v>12</v>
      </c>
      <c r="AD299" s="157"/>
      <c r="AE299" s="157">
        <v>13</v>
      </c>
      <c r="AF299" s="157">
        <v>14</v>
      </c>
      <c r="AG299" s="157">
        <v>15</v>
      </c>
      <c r="AH299" s="157">
        <v>16</v>
      </c>
      <c r="AI299" s="157"/>
      <c r="AJ299" s="157">
        <v>17</v>
      </c>
      <c r="AK299" s="157">
        <v>18</v>
      </c>
      <c r="AL299" s="157">
        <v>19</v>
      </c>
      <c r="AM299" s="157">
        <v>20</v>
      </c>
      <c r="AN299" s="157"/>
      <c r="AO299" s="157">
        <v>21</v>
      </c>
      <c r="AP299" s="157">
        <v>22</v>
      </c>
      <c r="AQ299" s="157">
        <v>23</v>
      </c>
      <c r="AR299" s="157">
        <v>24</v>
      </c>
      <c r="AS299" s="160"/>
    </row>
    <row r="300" spans="1:45" ht="12" customHeight="1" thickBot="1">
      <c r="A300" s="145"/>
      <c r="B300" s="161" t="s">
        <v>118</v>
      </c>
      <c r="C300" s="162"/>
      <c r="D300" s="163" t="s">
        <v>276</v>
      </c>
      <c r="E300" s="162"/>
      <c r="F300" s="162">
        <v>24</v>
      </c>
      <c r="G300" s="162">
        <v>24</v>
      </c>
      <c r="H300" s="162" t="s">
        <v>12</v>
      </c>
      <c r="I300" s="161" t="s">
        <v>118</v>
      </c>
      <c r="J300" s="162"/>
      <c r="K300" s="162"/>
      <c r="L300" s="162">
        <f>COUNTIF(P300:AR300,"x")</f>
        <v>0</v>
      </c>
      <c r="M300" s="162">
        <f>F300-L300</f>
        <v>24</v>
      </c>
      <c r="N300" s="164"/>
      <c r="O300" s="165"/>
      <c r="P300" s="162"/>
      <c r="Q300" s="162"/>
      <c r="R300" s="162"/>
      <c r="S300" s="162"/>
      <c r="T300" s="165"/>
      <c r="U300" s="162"/>
      <c r="V300" s="162"/>
      <c r="W300" s="162"/>
      <c r="X300" s="162"/>
      <c r="Y300" s="165"/>
      <c r="Z300" s="162"/>
      <c r="AA300" s="162"/>
      <c r="AB300" s="162"/>
      <c r="AC300" s="162"/>
      <c r="AD300" s="165"/>
      <c r="AE300" s="162"/>
      <c r="AF300" s="162"/>
      <c r="AG300" s="162"/>
      <c r="AH300" s="162"/>
      <c r="AI300" s="165"/>
      <c r="AJ300" s="162"/>
      <c r="AK300" s="162"/>
      <c r="AL300" s="162"/>
      <c r="AM300" s="162"/>
      <c r="AN300" s="165"/>
      <c r="AO300" s="162"/>
      <c r="AP300" s="162"/>
      <c r="AQ300" s="162"/>
      <c r="AR300" s="162"/>
      <c r="AS300" s="166"/>
    </row>
    <row r="301" spans="1:45" ht="12" customHeight="1">
      <c r="A301" s="145"/>
      <c r="B301" s="156"/>
      <c r="C301" s="157"/>
      <c r="D301" s="157"/>
      <c r="E301" s="158"/>
      <c r="F301" s="157"/>
      <c r="G301" s="157"/>
      <c r="H301" s="157"/>
      <c r="I301" s="157"/>
      <c r="J301" s="157"/>
      <c r="K301" s="157"/>
      <c r="L301" s="157"/>
      <c r="M301" s="157"/>
      <c r="N301" s="159"/>
      <c r="O301" s="157"/>
      <c r="P301" s="157">
        <v>1</v>
      </c>
      <c r="Q301" s="157">
        <v>2</v>
      </c>
      <c r="R301" s="157">
        <v>3</v>
      </c>
      <c r="S301" s="157">
        <v>4</v>
      </c>
      <c r="T301" s="157"/>
      <c r="U301" s="157">
        <v>5</v>
      </c>
      <c r="V301" s="157">
        <v>6</v>
      </c>
      <c r="W301" s="157">
        <v>7</v>
      </c>
      <c r="X301" s="157">
        <v>8</v>
      </c>
      <c r="Y301" s="157"/>
      <c r="Z301" s="157">
        <v>9</v>
      </c>
      <c r="AA301" s="157">
        <v>10</v>
      </c>
      <c r="AB301" s="157">
        <v>11</v>
      </c>
      <c r="AC301" s="157">
        <v>12</v>
      </c>
      <c r="AD301" s="157"/>
      <c r="AE301" s="157">
        <v>13</v>
      </c>
      <c r="AF301" s="157">
        <v>14</v>
      </c>
      <c r="AG301" s="157">
        <v>15</v>
      </c>
      <c r="AH301" s="157">
        <v>16</v>
      </c>
      <c r="AI301" s="157"/>
      <c r="AJ301" s="157">
        <v>17</v>
      </c>
      <c r="AK301" s="157">
        <v>18</v>
      </c>
      <c r="AL301" s="157">
        <v>19</v>
      </c>
      <c r="AM301" s="157">
        <v>20</v>
      </c>
      <c r="AN301" s="157"/>
      <c r="AO301" s="157">
        <v>21</v>
      </c>
      <c r="AP301" s="157">
        <v>22</v>
      </c>
      <c r="AQ301" s="157">
        <v>23</v>
      </c>
      <c r="AR301" s="157">
        <v>24</v>
      </c>
      <c r="AS301" s="160"/>
    </row>
    <row r="302" spans="1:45" ht="12" customHeight="1" thickBot="1">
      <c r="A302" s="145"/>
      <c r="B302" s="161" t="s">
        <v>118</v>
      </c>
      <c r="C302" s="162"/>
      <c r="D302" s="163" t="s">
        <v>276</v>
      </c>
      <c r="E302" s="162"/>
      <c r="F302" s="162">
        <v>24</v>
      </c>
      <c r="G302" s="162">
        <v>24</v>
      </c>
      <c r="H302" s="162" t="s">
        <v>12</v>
      </c>
      <c r="I302" s="161" t="s">
        <v>118</v>
      </c>
      <c r="J302" s="162"/>
      <c r="K302" s="162"/>
      <c r="L302" s="162">
        <f>COUNTIF(P302:AR302,"x")</f>
        <v>0</v>
      </c>
      <c r="M302" s="162">
        <f>F302-L302</f>
        <v>24</v>
      </c>
      <c r="N302" s="164"/>
      <c r="O302" s="165"/>
      <c r="P302" s="162"/>
      <c r="Q302" s="162"/>
      <c r="R302" s="162"/>
      <c r="S302" s="162"/>
      <c r="T302" s="165"/>
      <c r="U302" s="162"/>
      <c r="V302" s="162"/>
      <c r="W302" s="162"/>
      <c r="X302" s="162"/>
      <c r="Y302" s="165"/>
      <c r="Z302" s="162"/>
      <c r="AA302" s="162"/>
      <c r="AB302" s="162"/>
      <c r="AC302" s="162"/>
      <c r="AD302" s="165"/>
      <c r="AE302" s="162"/>
      <c r="AF302" s="162"/>
      <c r="AG302" s="162"/>
      <c r="AH302" s="162"/>
      <c r="AI302" s="165"/>
      <c r="AJ302" s="162"/>
      <c r="AK302" s="162"/>
      <c r="AL302" s="162"/>
      <c r="AM302" s="162"/>
      <c r="AN302" s="165"/>
      <c r="AO302" s="162"/>
      <c r="AP302" s="162"/>
      <c r="AQ302" s="162"/>
      <c r="AR302" s="162"/>
      <c r="AS302" s="166"/>
    </row>
    <row r="303" spans="1:45" ht="12" customHeight="1">
      <c r="A303" s="145"/>
      <c r="B303" s="156"/>
      <c r="C303" s="157"/>
      <c r="D303" s="157"/>
      <c r="E303" s="158"/>
      <c r="F303" s="157"/>
      <c r="G303" s="157"/>
      <c r="H303" s="157"/>
      <c r="I303" s="157"/>
      <c r="J303" s="157"/>
      <c r="K303" s="157"/>
      <c r="L303" s="157"/>
      <c r="M303" s="157"/>
      <c r="N303" s="159"/>
      <c r="O303" s="157"/>
      <c r="P303" s="157">
        <v>1</v>
      </c>
      <c r="Q303" s="157">
        <v>2</v>
      </c>
      <c r="R303" s="157">
        <v>3</v>
      </c>
      <c r="S303" s="157">
        <v>4</v>
      </c>
      <c r="T303" s="157"/>
      <c r="U303" s="157">
        <v>5</v>
      </c>
      <c r="V303" s="157">
        <v>6</v>
      </c>
      <c r="W303" s="157">
        <v>7</v>
      </c>
      <c r="X303" s="157">
        <v>8</v>
      </c>
      <c r="Y303" s="157"/>
      <c r="Z303" s="157">
        <v>9</v>
      </c>
      <c r="AA303" s="157">
        <v>10</v>
      </c>
      <c r="AB303" s="157">
        <v>11</v>
      </c>
      <c r="AC303" s="157">
        <v>12</v>
      </c>
      <c r="AD303" s="157"/>
      <c r="AE303" s="157">
        <v>13</v>
      </c>
      <c r="AF303" s="157">
        <v>14</v>
      </c>
      <c r="AG303" s="157">
        <v>15</v>
      </c>
      <c r="AH303" s="157">
        <v>16</v>
      </c>
      <c r="AI303" s="157"/>
      <c r="AJ303" s="157">
        <v>17</v>
      </c>
      <c r="AK303" s="157">
        <v>18</v>
      </c>
      <c r="AL303" s="157">
        <v>19</v>
      </c>
      <c r="AM303" s="157">
        <v>20</v>
      </c>
      <c r="AN303" s="157"/>
      <c r="AO303" s="157">
        <v>21</v>
      </c>
      <c r="AP303" s="157">
        <v>22</v>
      </c>
      <c r="AQ303" s="157">
        <v>23</v>
      </c>
      <c r="AR303" s="157">
        <v>24</v>
      </c>
      <c r="AS303" s="160"/>
    </row>
    <row r="304" spans="1:45" ht="12" customHeight="1" thickBot="1">
      <c r="A304" s="145"/>
      <c r="B304" s="161" t="s">
        <v>118</v>
      </c>
      <c r="C304" s="162"/>
      <c r="D304" s="163" t="s">
        <v>276</v>
      </c>
      <c r="E304" s="162"/>
      <c r="F304" s="162">
        <v>24</v>
      </c>
      <c r="G304" s="162">
        <v>24</v>
      </c>
      <c r="H304" s="162" t="s">
        <v>12</v>
      </c>
      <c r="I304" s="161" t="s">
        <v>118</v>
      </c>
      <c r="J304" s="162"/>
      <c r="K304" s="162"/>
      <c r="L304" s="162">
        <f>COUNTIF(P304:AR304,"x")</f>
        <v>0</v>
      </c>
      <c r="M304" s="162">
        <f>F304-L304</f>
        <v>24</v>
      </c>
      <c r="N304" s="164"/>
      <c r="O304" s="165"/>
      <c r="P304" s="162"/>
      <c r="Q304" s="162"/>
      <c r="R304" s="162"/>
      <c r="S304" s="162"/>
      <c r="T304" s="165"/>
      <c r="U304" s="162"/>
      <c r="V304" s="162"/>
      <c r="W304" s="162"/>
      <c r="X304" s="162"/>
      <c r="Y304" s="165"/>
      <c r="Z304" s="162"/>
      <c r="AA304" s="162"/>
      <c r="AB304" s="162"/>
      <c r="AC304" s="162"/>
      <c r="AD304" s="165"/>
      <c r="AE304" s="162"/>
      <c r="AF304" s="162"/>
      <c r="AG304" s="162"/>
      <c r="AH304" s="162"/>
      <c r="AI304" s="165"/>
      <c r="AJ304" s="162"/>
      <c r="AK304" s="162"/>
      <c r="AL304" s="162"/>
      <c r="AM304" s="162"/>
      <c r="AN304" s="165"/>
      <c r="AO304" s="162"/>
      <c r="AP304" s="162"/>
      <c r="AQ304" s="162"/>
      <c r="AR304" s="162"/>
      <c r="AS304" s="166"/>
    </row>
    <row r="305" spans="1:45" ht="12" customHeight="1">
      <c r="A305" s="145"/>
      <c r="B305" s="156"/>
      <c r="C305" s="157"/>
      <c r="D305" s="157"/>
      <c r="E305" s="158"/>
      <c r="F305" s="157"/>
      <c r="G305" s="157"/>
      <c r="H305" s="157"/>
      <c r="I305" s="157"/>
      <c r="J305" s="157"/>
      <c r="K305" s="157"/>
      <c r="L305" s="157"/>
      <c r="M305" s="157"/>
      <c r="N305" s="159"/>
      <c r="O305" s="157"/>
      <c r="P305" s="157">
        <v>1</v>
      </c>
      <c r="Q305" s="157">
        <v>2</v>
      </c>
      <c r="R305" s="157">
        <v>3</v>
      </c>
      <c r="S305" s="157">
        <v>4</v>
      </c>
      <c r="T305" s="157"/>
      <c r="U305" s="157">
        <v>5</v>
      </c>
      <c r="V305" s="157">
        <v>6</v>
      </c>
      <c r="W305" s="157">
        <v>7</v>
      </c>
      <c r="X305" s="157">
        <v>8</v>
      </c>
      <c r="Y305" s="157"/>
      <c r="Z305" s="157">
        <v>9</v>
      </c>
      <c r="AA305" s="157">
        <v>10</v>
      </c>
      <c r="AB305" s="157">
        <v>11</v>
      </c>
      <c r="AC305" s="157">
        <v>12</v>
      </c>
      <c r="AD305" s="157"/>
      <c r="AE305" s="157">
        <v>13</v>
      </c>
      <c r="AF305" s="157">
        <v>14</v>
      </c>
      <c r="AG305" s="157">
        <v>15</v>
      </c>
      <c r="AH305" s="157">
        <v>16</v>
      </c>
      <c r="AI305" s="157"/>
      <c r="AJ305" s="157">
        <v>17</v>
      </c>
      <c r="AK305" s="157">
        <v>18</v>
      </c>
      <c r="AL305" s="157">
        <v>19</v>
      </c>
      <c r="AM305" s="157">
        <v>20</v>
      </c>
      <c r="AN305" s="157"/>
      <c r="AO305" s="157">
        <v>21</v>
      </c>
      <c r="AP305" s="157">
        <v>22</v>
      </c>
      <c r="AQ305" s="157">
        <v>23</v>
      </c>
      <c r="AR305" s="157">
        <v>24</v>
      </c>
      <c r="AS305" s="160"/>
    </row>
    <row r="306" spans="1:45" ht="12" customHeight="1" thickBot="1">
      <c r="A306" s="145"/>
      <c r="B306" s="161" t="s">
        <v>118</v>
      </c>
      <c r="C306" s="162"/>
      <c r="D306" s="163" t="s">
        <v>276</v>
      </c>
      <c r="E306" s="162"/>
      <c r="F306" s="162">
        <v>24</v>
      </c>
      <c r="G306" s="162">
        <v>24</v>
      </c>
      <c r="H306" s="162" t="s">
        <v>12</v>
      </c>
      <c r="I306" s="161" t="s">
        <v>118</v>
      </c>
      <c r="J306" s="162"/>
      <c r="K306" s="162"/>
      <c r="L306" s="162">
        <f>COUNTIF(P306:AR306,"x")</f>
        <v>0</v>
      </c>
      <c r="M306" s="162">
        <f>F306-L306</f>
        <v>24</v>
      </c>
      <c r="N306" s="164"/>
      <c r="O306" s="165"/>
      <c r="P306" s="162"/>
      <c r="Q306" s="162"/>
      <c r="R306" s="162"/>
      <c r="S306" s="162"/>
      <c r="T306" s="165"/>
      <c r="U306" s="162"/>
      <c r="V306" s="162"/>
      <c r="W306" s="162"/>
      <c r="X306" s="162"/>
      <c r="Y306" s="165"/>
      <c r="Z306" s="162"/>
      <c r="AA306" s="162"/>
      <c r="AB306" s="162"/>
      <c r="AC306" s="162"/>
      <c r="AD306" s="165"/>
      <c r="AE306" s="162"/>
      <c r="AF306" s="162"/>
      <c r="AG306" s="162"/>
      <c r="AH306" s="162"/>
      <c r="AI306" s="165"/>
      <c r="AJ306" s="162"/>
      <c r="AK306" s="162"/>
      <c r="AL306" s="162"/>
      <c r="AM306" s="162"/>
      <c r="AN306" s="165"/>
      <c r="AO306" s="162"/>
      <c r="AP306" s="162"/>
      <c r="AQ306" s="162"/>
      <c r="AR306" s="162"/>
      <c r="AS306" s="166"/>
    </row>
    <row r="307" spans="1:45" ht="12" customHeight="1">
      <c r="A307" s="145"/>
      <c r="B307" s="156"/>
      <c r="C307" s="157"/>
      <c r="D307" s="157"/>
      <c r="E307" s="158"/>
      <c r="F307" s="157"/>
      <c r="G307" s="157"/>
      <c r="H307" s="157"/>
      <c r="I307" s="157"/>
      <c r="J307" s="157"/>
      <c r="K307" s="157"/>
      <c r="L307" s="157"/>
      <c r="M307" s="157"/>
      <c r="N307" s="159"/>
      <c r="O307" s="157"/>
      <c r="P307" s="157">
        <v>1</v>
      </c>
      <c r="Q307" s="157">
        <v>2</v>
      </c>
      <c r="R307" s="157">
        <v>3</v>
      </c>
      <c r="S307" s="157">
        <v>4</v>
      </c>
      <c r="T307" s="157"/>
      <c r="U307" s="157">
        <v>5</v>
      </c>
      <c r="V307" s="157">
        <v>6</v>
      </c>
      <c r="W307" s="157">
        <v>7</v>
      </c>
      <c r="X307" s="157">
        <v>8</v>
      </c>
      <c r="Y307" s="157"/>
      <c r="Z307" s="157">
        <v>9</v>
      </c>
      <c r="AA307" s="157">
        <v>10</v>
      </c>
      <c r="AB307" s="157">
        <v>11</v>
      </c>
      <c r="AC307" s="157">
        <v>12</v>
      </c>
      <c r="AD307" s="157"/>
      <c r="AE307" s="157">
        <v>13</v>
      </c>
      <c r="AF307" s="157">
        <v>14</v>
      </c>
      <c r="AG307" s="157">
        <v>15</v>
      </c>
      <c r="AH307" s="157">
        <v>16</v>
      </c>
      <c r="AI307" s="157"/>
      <c r="AJ307" s="157">
        <v>17</v>
      </c>
      <c r="AK307" s="157">
        <v>18</v>
      </c>
      <c r="AL307" s="157">
        <v>19</v>
      </c>
      <c r="AM307" s="157">
        <v>20</v>
      </c>
      <c r="AN307" s="157"/>
      <c r="AO307" s="157">
        <v>21</v>
      </c>
      <c r="AP307" s="157">
        <v>22</v>
      </c>
      <c r="AQ307" s="157">
        <v>23</v>
      </c>
      <c r="AR307" s="157">
        <v>24</v>
      </c>
      <c r="AS307" s="160"/>
    </row>
    <row r="308" spans="1:45" ht="12" customHeight="1" thickBot="1">
      <c r="A308" s="145"/>
      <c r="B308" s="161" t="s">
        <v>118</v>
      </c>
      <c r="C308" s="162"/>
      <c r="D308" s="163" t="s">
        <v>276</v>
      </c>
      <c r="E308" s="162"/>
      <c r="F308" s="162">
        <v>24</v>
      </c>
      <c r="G308" s="162">
        <v>24</v>
      </c>
      <c r="H308" s="162" t="s">
        <v>12</v>
      </c>
      <c r="I308" s="161" t="s">
        <v>118</v>
      </c>
      <c r="J308" s="162"/>
      <c r="K308" s="162"/>
      <c r="L308" s="162">
        <f>COUNTIF(P308:AR308,"x")</f>
        <v>0</v>
      </c>
      <c r="M308" s="162">
        <f>F308-L308</f>
        <v>24</v>
      </c>
      <c r="N308" s="164"/>
      <c r="O308" s="165"/>
      <c r="P308" s="162"/>
      <c r="Q308" s="162"/>
      <c r="R308" s="162"/>
      <c r="S308" s="162"/>
      <c r="T308" s="165"/>
      <c r="U308" s="162"/>
      <c r="V308" s="162"/>
      <c r="W308" s="162"/>
      <c r="X308" s="162"/>
      <c r="Y308" s="165"/>
      <c r="Z308" s="162"/>
      <c r="AA308" s="162"/>
      <c r="AB308" s="162"/>
      <c r="AC308" s="162"/>
      <c r="AD308" s="165"/>
      <c r="AE308" s="162"/>
      <c r="AF308" s="162"/>
      <c r="AG308" s="162"/>
      <c r="AH308" s="162"/>
      <c r="AI308" s="165"/>
      <c r="AJ308" s="162"/>
      <c r="AK308" s="162"/>
      <c r="AL308" s="162"/>
      <c r="AM308" s="162"/>
      <c r="AN308" s="165"/>
      <c r="AO308" s="162"/>
      <c r="AP308" s="162"/>
      <c r="AQ308" s="162"/>
      <c r="AR308" s="162"/>
      <c r="AS308" s="166"/>
    </row>
    <row r="309" spans="1:45" ht="12" customHeight="1">
      <c r="A309" s="145"/>
      <c r="B309" s="156"/>
      <c r="C309" s="157"/>
      <c r="D309" s="157"/>
      <c r="E309" s="158"/>
      <c r="F309" s="157"/>
      <c r="G309" s="157"/>
      <c r="H309" s="157"/>
      <c r="I309" s="157"/>
      <c r="J309" s="157"/>
      <c r="K309" s="157"/>
      <c r="L309" s="157"/>
      <c r="M309" s="157"/>
      <c r="N309" s="159"/>
      <c r="O309" s="157"/>
      <c r="P309" s="157">
        <v>1</v>
      </c>
      <c r="Q309" s="157">
        <v>2</v>
      </c>
      <c r="R309" s="157">
        <v>3</v>
      </c>
      <c r="S309" s="157">
        <v>4</v>
      </c>
      <c r="T309" s="157"/>
      <c r="U309" s="157">
        <v>5</v>
      </c>
      <c r="V309" s="157">
        <v>6</v>
      </c>
      <c r="W309" s="157">
        <v>7</v>
      </c>
      <c r="X309" s="157">
        <v>8</v>
      </c>
      <c r="Y309" s="157"/>
      <c r="Z309" s="157">
        <v>9</v>
      </c>
      <c r="AA309" s="157">
        <v>10</v>
      </c>
      <c r="AB309" s="157">
        <v>11</v>
      </c>
      <c r="AC309" s="157">
        <v>12</v>
      </c>
      <c r="AD309" s="157"/>
      <c r="AE309" s="157">
        <v>13</v>
      </c>
      <c r="AF309" s="157">
        <v>14</v>
      </c>
      <c r="AG309" s="157">
        <v>15</v>
      </c>
      <c r="AH309" s="157">
        <v>16</v>
      </c>
      <c r="AI309" s="157"/>
      <c r="AJ309" s="157">
        <v>17</v>
      </c>
      <c r="AK309" s="157">
        <v>18</v>
      </c>
      <c r="AL309" s="157">
        <v>19</v>
      </c>
      <c r="AM309" s="157">
        <v>20</v>
      </c>
      <c r="AN309" s="157"/>
      <c r="AO309" s="157">
        <v>21</v>
      </c>
      <c r="AP309" s="157">
        <v>22</v>
      </c>
      <c r="AQ309" s="157">
        <v>23</v>
      </c>
      <c r="AR309" s="157">
        <v>24</v>
      </c>
      <c r="AS309" s="160"/>
    </row>
    <row r="310" spans="1:45" ht="12" customHeight="1" thickBot="1">
      <c r="A310" s="145"/>
      <c r="B310" s="161" t="s">
        <v>118</v>
      </c>
      <c r="C310" s="162"/>
      <c r="D310" s="163" t="s">
        <v>276</v>
      </c>
      <c r="E310" s="162"/>
      <c r="F310" s="162">
        <v>24</v>
      </c>
      <c r="G310" s="162">
        <v>24</v>
      </c>
      <c r="H310" s="162" t="s">
        <v>12</v>
      </c>
      <c r="I310" s="161" t="s">
        <v>118</v>
      </c>
      <c r="J310" s="162"/>
      <c r="K310" s="162"/>
      <c r="L310" s="162">
        <f>COUNTIF(P310:AR310,"x")</f>
        <v>0</v>
      </c>
      <c r="M310" s="162">
        <f>F310-L310</f>
        <v>24</v>
      </c>
      <c r="N310" s="164"/>
      <c r="O310" s="165"/>
      <c r="P310" s="162"/>
      <c r="Q310" s="162"/>
      <c r="R310" s="162"/>
      <c r="S310" s="162"/>
      <c r="T310" s="165"/>
      <c r="U310" s="162"/>
      <c r="V310" s="162"/>
      <c r="W310" s="162"/>
      <c r="X310" s="162"/>
      <c r="Y310" s="165"/>
      <c r="Z310" s="162"/>
      <c r="AA310" s="162"/>
      <c r="AB310" s="162"/>
      <c r="AC310" s="162"/>
      <c r="AD310" s="165"/>
      <c r="AE310" s="162"/>
      <c r="AF310" s="162"/>
      <c r="AG310" s="162"/>
      <c r="AH310" s="162"/>
      <c r="AI310" s="165"/>
      <c r="AJ310" s="162"/>
      <c r="AK310" s="162"/>
      <c r="AL310" s="162"/>
      <c r="AM310" s="162"/>
      <c r="AN310" s="165"/>
      <c r="AO310" s="162"/>
      <c r="AP310" s="162"/>
      <c r="AQ310" s="162"/>
      <c r="AR310" s="162"/>
      <c r="AS310" s="166"/>
    </row>
    <row r="311" spans="1:45" ht="12" customHeight="1">
      <c r="A311" s="145"/>
      <c r="B311" s="156"/>
      <c r="C311" s="157"/>
      <c r="D311" s="157"/>
      <c r="E311" s="158"/>
      <c r="F311" s="157"/>
      <c r="G311" s="157"/>
      <c r="H311" s="157"/>
      <c r="I311" s="157"/>
      <c r="J311" s="157"/>
      <c r="K311" s="157"/>
      <c r="L311" s="157"/>
      <c r="M311" s="157"/>
      <c r="N311" s="159"/>
      <c r="O311" s="157"/>
      <c r="P311" s="157">
        <v>1</v>
      </c>
      <c r="Q311" s="157">
        <v>2</v>
      </c>
      <c r="R311" s="157">
        <v>3</v>
      </c>
      <c r="S311" s="157">
        <v>4</v>
      </c>
      <c r="T311" s="157"/>
      <c r="U311" s="157">
        <v>5</v>
      </c>
      <c r="V311" s="157">
        <v>6</v>
      </c>
      <c r="W311" s="157">
        <v>7</v>
      </c>
      <c r="X311" s="157">
        <v>8</v>
      </c>
      <c r="Y311" s="157"/>
      <c r="Z311" s="157">
        <v>9</v>
      </c>
      <c r="AA311" s="157">
        <v>10</v>
      </c>
      <c r="AB311" s="157">
        <v>11</v>
      </c>
      <c r="AC311" s="157">
        <v>12</v>
      </c>
      <c r="AD311" s="157"/>
      <c r="AE311" s="157">
        <v>13</v>
      </c>
      <c r="AF311" s="157">
        <v>14</v>
      </c>
      <c r="AG311" s="157">
        <v>15</v>
      </c>
      <c r="AH311" s="157">
        <v>16</v>
      </c>
      <c r="AI311" s="157"/>
      <c r="AJ311" s="157">
        <v>17</v>
      </c>
      <c r="AK311" s="157">
        <v>18</v>
      </c>
      <c r="AL311" s="157">
        <v>19</v>
      </c>
      <c r="AM311" s="157">
        <v>20</v>
      </c>
      <c r="AN311" s="157"/>
      <c r="AO311" s="157">
        <v>21</v>
      </c>
      <c r="AP311" s="157">
        <v>22</v>
      </c>
      <c r="AQ311" s="157">
        <v>23</v>
      </c>
      <c r="AR311" s="157">
        <v>24</v>
      </c>
      <c r="AS311" s="160"/>
    </row>
    <row r="312" spans="1:45" ht="12" customHeight="1" thickBot="1">
      <c r="A312" s="145"/>
      <c r="B312" s="161" t="s">
        <v>118</v>
      </c>
      <c r="C312" s="162"/>
      <c r="D312" s="163" t="s">
        <v>276</v>
      </c>
      <c r="E312" s="162"/>
      <c r="F312" s="162">
        <v>24</v>
      </c>
      <c r="G312" s="162">
        <v>24</v>
      </c>
      <c r="H312" s="162" t="s">
        <v>12</v>
      </c>
      <c r="I312" s="161" t="s">
        <v>118</v>
      </c>
      <c r="J312" s="162"/>
      <c r="K312" s="162"/>
      <c r="L312" s="162">
        <f>COUNTIF(P312:AR312,"x")</f>
        <v>0</v>
      </c>
      <c r="M312" s="162">
        <f>F312-L312</f>
        <v>24</v>
      </c>
      <c r="N312" s="164"/>
      <c r="O312" s="165"/>
      <c r="P312" s="162"/>
      <c r="Q312" s="162"/>
      <c r="R312" s="162"/>
      <c r="S312" s="162"/>
      <c r="T312" s="165"/>
      <c r="U312" s="162"/>
      <c r="V312" s="162"/>
      <c r="W312" s="162"/>
      <c r="X312" s="162"/>
      <c r="Y312" s="165"/>
      <c r="Z312" s="162"/>
      <c r="AA312" s="162"/>
      <c r="AB312" s="162"/>
      <c r="AC312" s="162"/>
      <c r="AD312" s="165"/>
      <c r="AE312" s="162"/>
      <c r="AF312" s="162"/>
      <c r="AG312" s="162"/>
      <c r="AH312" s="162"/>
      <c r="AI312" s="165"/>
      <c r="AJ312" s="162"/>
      <c r="AK312" s="162"/>
      <c r="AL312" s="162"/>
      <c r="AM312" s="162"/>
      <c r="AN312" s="165"/>
      <c r="AO312" s="162"/>
      <c r="AP312" s="162"/>
      <c r="AQ312" s="162"/>
      <c r="AR312" s="162"/>
      <c r="AS312" s="166"/>
    </row>
    <row r="313" spans="1:45" ht="12" customHeight="1">
      <c r="A313" s="145"/>
      <c r="B313" s="156"/>
      <c r="C313" s="157"/>
      <c r="D313" s="157"/>
      <c r="E313" s="158"/>
      <c r="F313" s="157"/>
      <c r="G313" s="157"/>
      <c r="H313" s="157"/>
      <c r="I313" s="157"/>
      <c r="J313" s="157"/>
      <c r="K313" s="157"/>
      <c r="L313" s="157"/>
      <c r="M313" s="157"/>
      <c r="N313" s="159"/>
      <c r="O313" s="157"/>
      <c r="P313" s="157">
        <v>1</v>
      </c>
      <c r="Q313" s="157">
        <v>2</v>
      </c>
      <c r="R313" s="157">
        <v>3</v>
      </c>
      <c r="S313" s="157">
        <v>4</v>
      </c>
      <c r="T313" s="157"/>
      <c r="U313" s="157">
        <v>5</v>
      </c>
      <c r="V313" s="157">
        <v>6</v>
      </c>
      <c r="W313" s="157">
        <v>7</v>
      </c>
      <c r="X313" s="157">
        <v>8</v>
      </c>
      <c r="Y313" s="157"/>
      <c r="Z313" s="157">
        <v>9</v>
      </c>
      <c r="AA313" s="157">
        <v>10</v>
      </c>
      <c r="AB313" s="157">
        <v>11</v>
      </c>
      <c r="AC313" s="157">
        <v>12</v>
      </c>
      <c r="AD313" s="157"/>
      <c r="AE313" s="157">
        <v>13</v>
      </c>
      <c r="AF313" s="157">
        <v>14</v>
      </c>
      <c r="AG313" s="157">
        <v>15</v>
      </c>
      <c r="AH313" s="157">
        <v>16</v>
      </c>
      <c r="AI313" s="157"/>
      <c r="AJ313" s="157">
        <v>17</v>
      </c>
      <c r="AK313" s="157">
        <v>18</v>
      </c>
      <c r="AL313" s="157">
        <v>19</v>
      </c>
      <c r="AM313" s="157">
        <v>20</v>
      </c>
      <c r="AN313" s="157"/>
      <c r="AO313" s="157">
        <v>21</v>
      </c>
      <c r="AP313" s="157">
        <v>22</v>
      </c>
      <c r="AQ313" s="157">
        <v>23</v>
      </c>
      <c r="AR313" s="157">
        <v>24</v>
      </c>
      <c r="AS313" s="160"/>
    </row>
    <row r="314" spans="1:45" ht="12" customHeight="1" thickBot="1">
      <c r="A314" s="145"/>
      <c r="B314" s="161" t="s">
        <v>118</v>
      </c>
      <c r="C314" s="162"/>
      <c r="D314" s="163" t="s">
        <v>276</v>
      </c>
      <c r="E314" s="162"/>
      <c r="F314" s="162">
        <v>24</v>
      </c>
      <c r="G314" s="162">
        <v>24</v>
      </c>
      <c r="H314" s="162" t="s">
        <v>12</v>
      </c>
      <c r="I314" s="161" t="s">
        <v>118</v>
      </c>
      <c r="J314" s="162"/>
      <c r="K314" s="162"/>
      <c r="L314" s="162">
        <f>COUNTIF(P314:AR314,"x")</f>
        <v>0</v>
      </c>
      <c r="M314" s="162">
        <f>F314-L314</f>
        <v>24</v>
      </c>
      <c r="N314" s="164"/>
      <c r="O314" s="165"/>
      <c r="P314" s="162"/>
      <c r="Q314" s="162"/>
      <c r="R314" s="162"/>
      <c r="S314" s="162"/>
      <c r="T314" s="165"/>
      <c r="U314" s="162"/>
      <c r="V314" s="162"/>
      <c r="W314" s="162"/>
      <c r="X314" s="162"/>
      <c r="Y314" s="165"/>
      <c r="Z314" s="162"/>
      <c r="AA314" s="162"/>
      <c r="AB314" s="162"/>
      <c r="AC314" s="162"/>
      <c r="AD314" s="165"/>
      <c r="AE314" s="162"/>
      <c r="AF314" s="162"/>
      <c r="AG314" s="162"/>
      <c r="AH314" s="162"/>
      <c r="AI314" s="165"/>
      <c r="AJ314" s="162"/>
      <c r="AK314" s="162"/>
      <c r="AL314" s="162"/>
      <c r="AM314" s="162"/>
      <c r="AN314" s="165"/>
      <c r="AO314" s="162"/>
      <c r="AP314" s="162"/>
      <c r="AQ314" s="162"/>
      <c r="AR314" s="162"/>
      <c r="AS314" s="166"/>
    </row>
    <row r="315" spans="1:45" ht="12.75" customHeight="1">
      <c r="A315" s="145"/>
      <c r="B315" s="168"/>
      <c r="C315" s="169"/>
      <c r="D315" s="169"/>
      <c r="E315" s="170"/>
      <c r="F315" s="169"/>
      <c r="G315" s="169"/>
      <c r="H315" s="169"/>
      <c r="I315" s="169"/>
      <c r="J315" s="169"/>
      <c r="K315" s="169"/>
      <c r="L315" s="169"/>
      <c r="M315" s="169"/>
      <c r="N315" s="171"/>
      <c r="O315" s="169"/>
      <c r="P315" s="157">
        <v>1</v>
      </c>
      <c r="Q315" s="157">
        <v>2</v>
      </c>
      <c r="R315" s="157">
        <v>3</v>
      </c>
      <c r="S315" s="157">
        <v>4</v>
      </c>
      <c r="T315" s="157"/>
      <c r="U315" s="157">
        <v>5</v>
      </c>
      <c r="V315" s="157">
        <v>6</v>
      </c>
      <c r="W315" s="157">
        <v>7</v>
      </c>
      <c r="X315" s="157">
        <v>8</v>
      </c>
      <c r="Y315" s="157"/>
      <c r="Z315" s="157">
        <v>9</v>
      </c>
      <c r="AA315" s="157">
        <v>10</v>
      </c>
      <c r="AB315" s="157">
        <v>11</v>
      </c>
      <c r="AC315" s="157">
        <v>12</v>
      </c>
      <c r="AD315" s="157"/>
      <c r="AE315" s="157">
        <v>13</v>
      </c>
      <c r="AF315" s="157">
        <v>14</v>
      </c>
      <c r="AG315" s="157">
        <v>15</v>
      </c>
      <c r="AH315" s="157">
        <v>16</v>
      </c>
      <c r="AI315" s="157"/>
      <c r="AJ315" s="157">
        <v>17</v>
      </c>
      <c r="AK315" s="157">
        <v>18</v>
      </c>
      <c r="AL315" s="157">
        <v>19</v>
      </c>
      <c r="AM315" s="157">
        <v>20</v>
      </c>
      <c r="AN315" s="157"/>
      <c r="AO315" s="157">
        <v>21</v>
      </c>
      <c r="AP315" s="157">
        <v>22</v>
      </c>
      <c r="AQ315" s="157">
        <v>23</v>
      </c>
      <c r="AR315" s="157">
        <v>24</v>
      </c>
      <c r="AS315" s="160"/>
    </row>
    <row r="316" spans="1:45" ht="12" customHeight="1" thickBot="1">
      <c r="A316" s="145"/>
      <c r="B316" s="161" t="s">
        <v>118</v>
      </c>
      <c r="C316" s="162"/>
      <c r="D316" s="163" t="s">
        <v>276</v>
      </c>
      <c r="E316" s="162"/>
      <c r="F316" s="162">
        <v>24</v>
      </c>
      <c r="G316" s="162">
        <v>24</v>
      </c>
      <c r="H316" s="162" t="s">
        <v>12</v>
      </c>
      <c r="I316" s="161" t="s">
        <v>118</v>
      </c>
      <c r="J316" s="162"/>
      <c r="K316" s="162"/>
      <c r="L316" s="162">
        <f>COUNTIF(P316:AR316,"x")</f>
        <v>0</v>
      </c>
      <c r="M316" s="162">
        <f>F316-L316</f>
        <v>24</v>
      </c>
      <c r="N316" s="164"/>
      <c r="O316" s="165"/>
      <c r="P316" s="162"/>
      <c r="Q316" s="162"/>
      <c r="R316" s="162"/>
      <c r="S316" s="162"/>
      <c r="T316" s="165"/>
      <c r="U316" s="162"/>
      <c r="V316" s="162"/>
      <c r="W316" s="162"/>
      <c r="X316" s="162"/>
      <c r="Y316" s="165"/>
      <c r="Z316" s="162"/>
      <c r="AA316" s="162"/>
      <c r="AB316" s="162"/>
      <c r="AC316" s="162"/>
      <c r="AD316" s="165"/>
      <c r="AE316" s="162"/>
      <c r="AF316" s="162"/>
      <c r="AG316" s="162"/>
      <c r="AH316" s="162"/>
      <c r="AI316" s="165"/>
      <c r="AJ316" s="162"/>
      <c r="AK316" s="162"/>
      <c r="AL316" s="162"/>
      <c r="AM316" s="162"/>
      <c r="AN316" s="165"/>
      <c r="AO316" s="162"/>
      <c r="AP316" s="162"/>
      <c r="AQ316" s="162"/>
      <c r="AR316" s="162"/>
      <c r="AS316" s="166"/>
    </row>
    <row r="317" spans="1:45" ht="12" customHeight="1">
      <c r="A317" s="145"/>
      <c r="B317" s="156"/>
      <c r="C317" s="157"/>
      <c r="D317" s="157"/>
      <c r="E317" s="158"/>
      <c r="F317" s="157"/>
      <c r="G317" s="157"/>
      <c r="H317" s="157"/>
      <c r="I317" s="157"/>
      <c r="J317" s="157"/>
      <c r="K317" s="157"/>
      <c r="L317" s="157"/>
      <c r="M317" s="157"/>
      <c r="N317" s="159"/>
      <c r="O317" s="157"/>
      <c r="P317" s="157">
        <v>1</v>
      </c>
      <c r="Q317" s="157">
        <v>2</v>
      </c>
      <c r="R317" s="157">
        <v>3</v>
      </c>
      <c r="S317" s="157">
        <v>4</v>
      </c>
      <c r="T317" s="157"/>
      <c r="U317" s="157">
        <v>5</v>
      </c>
      <c r="V317" s="157">
        <v>6</v>
      </c>
      <c r="W317" s="157">
        <v>7</v>
      </c>
      <c r="X317" s="157">
        <v>8</v>
      </c>
      <c r="Y317" s="157"/>
      <c r="Z317" s="157">
        <v>9</v>
      </c>
      <c r="AA317" s="157">
        <v>10</v>
      </c>
      <c r="AB317" s="157">
        <v>11</v>
      </c>
      <c r="AC317" s="157">
        <v>12</v>
      </c>
      <c r="AD317" s="157"/>
      <c r="AE317" s="157">
        <v>13</v>
      </c>
      <c r="AF317" s="157">
        <v>14</v>
      </c>
      <c r="AG317" s="157">
        <v>15</v>
      </c>
      <c r="AH317" s="157">
        <v>16</v>
      </c>
      <c r="AI317" s="157"/>
      <c r="AJ317" s="157">
        <v>17</v>
      </c>
      <c r="AK317" s="157">
        <v>18</v>
      </c>
      <c r="AL317" s="157">
        <v>19</v>
      </c>
      <c r="AM317" s="157">
        <v>20</v>
      </c>
      <c r="AN317" s="157"/>
      <c r="AO317" s="157">
        <v>21</v>
      </c>
      <c r="AP317" s="157">
        <v>22</v>
      </c>
      <c r="AQ317" s="157">
        <v>23</v>
      </c>
      <c r="AR317" s="157">
        <v>24</v>
      </c>
      <c r="AS317" s="160"/>
    </row>
    <row r="318" spans="1:45" ht="12" customHeight="1" thickBot="1">
      <c r="A318" s="145"/>
      <c r="B318" s="161" t="s">
        <v>118</v>
      </c>
      <c r="C318" s="162"/>
      <c r="D318" s="163" t="s">
        <v>276</v>
      </c>
      <c r="E318" s="162"/>
      <c r="F318" s="162">
        <v>24</v>
      </c>
      <c r="G318" s="162">
        <v>24</v>
      </c>
      <c r="H318" s="162" t="s">
        <v>12</v>
      </c>
      <c r="I318" s="161" t="s">
        <v>118</v>
      </c>
      <c r="J318" s="162"/>
      <c r="K318" s="162"/>
      <c r="L318" s="162">
        <f>COUNTIF(P318:AR318,"x")</f>
        <v>0</v>
      </c>
      <c r="M318" s="162">
        <f>F318-L318</f>
        <v>24</v>
      </c>
      <c r="N318" s="164"/>
      <c r="O318" s="165"/>
      <c r="P318" s="162"/>
      <c r="Q318" s="162"/>
      <c r="R318" s="162"/>
      <c r="S318" s="162"/>
      <c r="T318" s="165"/>
      <c r="U318" s="162"/>
      <c r="V318" s="162"/>
      <c r="W318" s="162"/>
      <c r="X318" s="162"/>
      <c r="Y318" s="165"/>
      <c r="Z318" s="162"/>
      <c r="AA318" s="162"/>
      <c r="AB318" s="162"/>
      <c r="AC318" s="162"/>
      <c r="AD318" s="165"/>
      <c r="AE318" s="162"/>
      <c r="AF318" s="162"/>
      <c r="AG318" s="162"/>
      <c r="AH318" s="162"/>
      <c r="AI318" s="165"/>
      <c r="AJ318" s="162"/>
      <c r="AK318" s="162"/>
      <c r="AL318" s="162"/>
      <c r="AM318" s="162"/>
      <c r="AN318" s="165"/>
      <c r="AO318" s="162"/>
      <c r="AP318" s="162"/>
      <c r="AQ318" s="162"/>
      <c r="AR318" s="162"/>
      <c r="AS318" s="166"/>
    </row>
    <row r="319" spans="1:45" ht="12" customHeight="1">
      <c r="A319" s="145"/>
      <c r="B319" s="156"/>
      <c r="C319" s="157"/>
      <c r="D319" s="157"/>
      <c r="E319" s="158"/>
      <c r="F319" s="157"/>
      <c r="G319" s="157"/>
      <c r="H319" s="157"/>
      <c r="I319" s="157"/>
      <c r="J319" s="157"/>
      <c r="K319" s="157"/>
      <c r="L319" s="157"/>
      <c r="M319" s="157"/>
      <c r="N319" s="159"/>
      <c r="O319" s="157"/>
      <c r="P319" s="157">
        <v>1</v>
      </c>
      <c r="Q319" s="157">
        <v>2</v>
      </c>
      <c r="R319" s="157">
        <v>3</v>
      </c>
      <c r="S319" s="157">
        <v>4</v>
      </c>
      <c r="T319" s="157"/>
      <c r="U319" s="157">
        <v>5</v>
      </c>
      <c r="V319" s="157">
        <v>6</v>
      </c>
      <c r="W319" s="157">
        <v>7</v>
      </c>
      <c r="X319" s="157">
        <v>8</v>
      </c>
      <c r="Y319" s="157"/>
      <c r="Z319" s="157">
        <v>9</v>
      </c>
      <c r="AA319" s="157">
        <v>10</v>
      </c>
      <c r="AB319" s="157">
        <v>11</v>
      </c>
      <c r="AC319" s="157">
        <v>12</v>
      </c>
      <c r="AD319" s="157"/>
      <c r="AE319" s="157">
        <v>13</v>
      </c>
      <c r="AF319" s="157">
        <v>14</v>
      </c>
      <c r="AG319" s="157">
        <v>15</v>
      </c>
      <c r="AH319" s="157">
        <v>16</v>
      </c>
      <c r="AI319" s="157"/>
      <c r="AJ319" s="157">
        <v>17</v>
      </c>
      <c r="AK319" s="157">
        <v>18</v>
      </c>
      <c r="AL319" s="157">
        <v>19</v>
      </c>
      <c r="AM319" s="157">
        <v>20</v>
      </c>
      <c r="AN319" s="157"/>
      <c r="AO319" s="157">
        <v>21</v>
      </c>
      <c r="AP319" s="157">
        <v>22</v>
      </c>
      <c r="AQ319" s="157">
        <v>23</v>
      </c>
      <c r="AR319" s="157">
        <v>24</v>
      </c>
      <c r="AS319" s="160"/>
    </row>
    <row r="320" spans="1:45" ht="12" customHeight="1" thickBot="1">
      <c r="A320" s="145"/>
      <c r="B320" s="161" t="s">
        <v>118</v>
      </c>
      <c r="C320" s="162"/>
      <c r="D320" s="163" t="s">
        <v>276</v>
      </c>
      <c r="E320" s="162"/>
      <c r="F320" s="162">
        <v>24</v>
      </c>
      <c r="G320" s="162">
        <v>24</v>
      </c>
      <c r="H320" s="162" t="s">
        <v>12</v>
      </c>
      <c r="I320" s="161" t="s">
        <v>118</v>
      </c>
      <c r="J320" s="162"/>
      <c r="K320" s="162"/>
      <c r="L320" s="162">
        <f>COUNTIF(P320:AR320,"x")</f>
        <v>0</v>
      </c>
      <c r="M320" s="162">
        <f>F320-L320</f>
        <v>24</v>
      </c>
      <c r="N320" s="164"/>
      <c r="O320" s="165"/>
      <c r="P320" s="162"/>
      <c r="Q320" s="162"/>
      <c r="R320" s="162"/>
      <c r="S320" s="162"/>
      <c r="T320" s="165"/>
      <c r="U320" s="162"/>
      <c r="V320" s="162"/>
      <c r="W320" s="162"/>
      <c r="X320" s="162"/>
      <c r="Y320" s="165"/>
      <c r="Z320" s="162"/>
      <c r="AA320" s="162"/>
      <c r="AB320" s="162"/>
      <c r="AC320" s="162"/>
      <c r="AD320" s="165"/>
      <c r="AE320" s="162"/>
      <c r="AF320" s="162"/>
      <c r="AG320" s="162"/>
      <c r="AH320" s="162"/>
      <c r="AI320" s="165"/>
      <c r="AJ320" s="162"/>
      <c r="AK320" s="162"/>
      <c r="AL320" s="162"/>
      <c r="AM320" s="162"/>
      <c r="AN320" s="165"/>
      <c r="AO320" s="162"/>
      <c r="AP320" s="162"/>
      <c r="AQ320" s="162"/>
      <c r="AR320" s="162"/>
      <c r="AS320" s="166"/>
    </row>
    <row r="321" spans="1:45" ht="12" customHeight="1">
      <c r="A321" s="145"/>
      <c r="B321" s="156"/>
      <c r="C321" s="157"/>
      <c r="D321" s="157"/>
      <c r="E321" s="158"/>
      <c r="F321" s="157"/>
      <c r="G321" s="157"/>
      <c r="H321" s="157"/>
      <c r="I321" s="157"/>
      <c r="J321" s="157"/>
      <c r="K321" s="157"/>
      <c r="L321" s="157"/>
      <c r="M321" s="157"/>
      <c r="N321" s="159"/>
      <c r="O321" s="157"/>
      <c r="P321" s="157">
        <v>1</v>
      </c>
      <c r="Q321" s="157">
        <v>2</v>
      </c>
      <c r="R321" s="157">
        <v>3</v>
      </c>
      <c r="S321" s="157">
        <v>4</v>
      </c>
      <c r="T321" s="157"/>
      <c r="U321" s="157">
        <v>5</v>
      </c>
      <c r="V321" s="157">
        <v>6</v>
      </c>
      <c r="W321" s="157">
        <v>7</v>
      </c>
      <c r="X321" s="157">
        <v>8</v>
      </c>
      <c r="Y321" s="157"/>
      <c r="Z321" s="157">
        <v>9</v>
      </c>
      <c r="AA321" s="157">
        <v>10</v>
      </c>
      <c r="AB321" s="157">
        <v>11</v>
      </c>
      <c r="AC321" s="157">
        <v>12</v>
      </c>
      <c r="AD321" s="157"/>
      <c r="AE321" s="157">
        <v>13</v>
      </c>
      <c r="AF321" s="157">
        <v>14</v>
      </c>
      <c r="AG321" s="157">
        <v>15</v>
      </c>
      <c r="AH321" s="157">
        <v>16</v>
      </c>
      <c r="AI321" s="157"/>
      <c r="AJ321" s="157">
        <v>17</v>
      </c>
      <c r="AK321" s="157">
        <v>18</v>
      </c>
      <c r="AL321" s="157">
        <v>19</v>
      </c>
      <c r="AM321" s="157">
        <v>20</v>
      </c>
      <c r="AN321" s="157"/>
      <c r="AO321" s="157">
        <v>21</v>
      </c>
      <c r="AP321" s="157">
        <v>22</v>
      </c>
      <c r="AQ321" s="157">
        <v>23</v>
      </c>
      <c r="AR321" s="157">
        <v>24</v>
      </c>
      <c r="AS321" s="160"/>
    </row>
    <row r="322" spans="1:45" ht="12" customHeight="1" thickBot="1">
      <c r="A322" s="145"/>
      <c r="B322" s="161" t="s">
        <v>118</v>
      </c>
      <c r="C322" s="162"/>
      <c r="D322" s="163" t="s">
        <v>276</v>
      </c>
      <c r="E322" s="162"/>
      <c r="F322" s="162">
        <v>24</v>
      </c>
      <c r="G322" s="162">
        <v>24</v>
      </c>
      <c r="H322" s="162" t="s">
        <v>12</v>
      </c>
      <c r="I322" s="161" t="s">
        <v>118</v>
      </c>
      <c r="J322" s="162"/>
      <c r="K322" s="162"/>
      <c r="L322" s="162">
        <f>COUNTIF(P322:AR322,"x")</f>
        <v>0</v>
      </c>
      <c r="M322" s="162">
        <f>F322-L322</f>
        <v>24</v>
      </c>
      <c r="N322" s="164"/>
      <c r="O322" s="165"/>
      <c r="P322" s="162"/>
      <c r="Q322" s="162"/>
      <c r="R322" s="162"/>
      <c r="S322" s="162"/>
      <c r="T322" s="165"/>
      <c r="U322" s="162"/>
      <c r="V322" s="162"/>
      <c r="W322" s="162"/>
      <c r="X322" s="162"/>
      <c r="Y322" s="165"/>
      <c r="Z322" s="162"/>
      <c r="AA322" s="162"/>
      <c r="AB322" s="162"/>
      <c r="AC322" s="162"/>
      <c r="AD322" s="165"/>
      <c r="AE322" s="162"/>
      <c r="AF322" s="162"/>
      <c r="AG322" s="162"/>
      <c r="AH322" s="162"/>
      <c r="AI322" s="165"/>
      <c r="AJ322" s="162"/>
      <c r="AK322" s="162"/>
      <c r="AL322" s="162"/>
      <c r="AM322" s="162"/>
      <c r="AN322" s="165"/>
      <c r="AO322" s="162"/>
      <c r="AP322" s="162"/>
      <c r="AQ322" s="162"/>
      <c r="AR322" s="162"/>
      <c r="AS322" s="166"/>
    </row>
    <row r="323" spans="1:45" ht="12" customHeight="1">
      <c r="A323" s="145"/>
      <c r="B323" s="156"/>
      <c r="C323" s="157"/>
      <c r="D323" s="157"/>
      <c r="E323" s="158"/>
      <c r="F323" s="157"/>
      <c r="G323" s="157"/>
      <c r="H323" s="157"/>
      <c r="I323" s="157"/>
      <c r="J323" s="157"/>
      <c r="K323" s="157"/>
      <c r="L323" s="157"/>
      <c r="M323" s="157"/>
      <c r="N323" s="159"/>
      <c r="O323" s="157"/>
      <c r="P323" s="157">
        <v>1</v>
      </c>
      <c r="Q323" s="157">
        <v>2</v>
      </c>
      <c r="R323" s="157">
        <v>3</v>
      </c>
      <c r="S323" s="157">
        <v>4</v>
      </c>
      <c r="T323" s="157"/>
      <c r="U323" s="157">
        <v>5</v>
      </c>
      <c r="V323" s="157">
        <v>6</v>
      </c>
      <c r="W323" s="157">
        <v>7</v>
      </c>
      <c r="X323" s="157">
        <v>8</v>
      </c>
      <c r="Y323" s="157"/>
      <c r="Z323" s="157">
        <v>9</v>
      </c>
      <c r="AA323" s="157">
        <v>10</v>
      </c>
      <c r="AB323" s="157">
        <v>11</v>
      </c>
      <c r="AC323" s="157">
        <v>12</v>
      </c>
      <c r="AD323" s="157"/>
      <c r="AE323" s="157">
        <v>13</v>
      </c>
      <c r="AF323" s="157">
        <v>14</v>
      </c>
      <c r="AG323" s="157">
        <v>15</v>
      </c>
      <c r="AH323" s="157">
        <v>16</v>
      </c>
      <c r="AI323" s="157"/>
      <c r="AJ323" s="157">
        <v>17</v>
      </c>
      <c r="AK323" s="157">
        <v>18</v>
      </c>
      <c r="AL323" s="157">
        <v>19</v>
      </c>
      <c r="AM323" s="157">
        <v>20</v>
      </c>
      <c r="AN323" s="157"/>
      <c r="AO323" s="157">
        <v>21</v>
      </c>
      <c r="AP323" s="157">
        <v>22</v>
      </c>
      <c r="AQ323" s="157">
        <v>23</v>
      </c>
      <c r="AR323" s="157">
        <v>24</v>
      </c>
      <c r="AS323" s="160"/>
    </row>
    <row r="324" spans="1:45" ht="12" customHeight="1" thickBot="1">
      <c r="A324" s="145"/>
      <c r="B324" s="161" t="s">
        <v>118</v>
      </c>
      <c r="C324" s="162"/>
      <c r="D324" s="163" t="s">
        <v>276</v>
      </c>
      <c r="E324" s="162"/>
      <c r="F324" s="162">
        <v>24</v>
      </c>
      <c r="G324" s="162">
        <v>24</v>
      </c>
      <c r="H324" s="162" t="s">
        <v>12</v>
      </c>
      <c r="I324" s="161" t="s">
        <v>118</v>
      </c>
      <c r="J324" s="162"/>
      <c r="K324" s="162"/>
      <c r="L324" s="162">
        <f>COUNTIF(P324:AR324,"x")</f>
        <v>0</v>
      </c>
      <c r="M324" s="162">
        <f>F324-L324</f>
        <v>24</v>
      </c>
      <c r="N324" s="164"/>
      <c r="O324" s="165"/>
      <c r="P324" s="162"/>
      <c r="Q324" s="162"/>
      <c r="R324" s="162"/>
      <c r="S324" s="162"/>
      <c r="T324" s="165"/>
      <c r="U324" s="162"/>
      <c r="V324" s="162"/>
      <c r="W324" s="162"/>
      <c r="X324" s="162"/>
      <c r="Y324" s="165"/>
      <c r="Z324" s="162"/>
      <c r="AA324" s="162"/>
      <c r="AB324" s="162"/>
      <c r="AC324" s="162"/>
      <c r="AD324" s="165"/>
      <c r="AE324" s="162"/>
      <c r="AF324" s="162"/>
      <c r="AG324" s="162"/>
      <c r="AH324" s="162"/>
      <c r="AI324" s="165"/>
      <c r="AJ324" s="162"/>
      <c r="AK324" s="162"/>
      <c r="AL324" s="162"/>
      <c r="AM324" s="162"/>
      <c r="AN324" s="165"/>
      <c r="AO324" s="162"/>
      <c r="AP324" s="162"/>
      <c r="AQ324" s="162"/>
      <c r="AR324" s="162"/>
      <c r="AS324" s="166"/>
    </row>
    <row r="325" spans="1:45" ht="12" customHeight="1">
      <c r="A325" s="145"/>
      <c r="B325" s="156"/>
      <c r="C325" s="157"/>
      <c r="D325" s="157"/>
      <c r="E325" s="158"/>
      <c r="F325" s="157"/>
      <c r="G325" s="157"/>
      <c r="H325" s="157"/>
      <c r="I325" s="157"/>
      <c r="J325" s="157"/>
      <c r="K325" s="157"/>
      <c r="L325" s="157"/>
      <c r="M325" s="157"/>
      <c r="N325" s="159"/>
      <c r="O325" s="157"/>
      <c r="P325" s="157">
        <v>1</v>
      </c>
      <c r="Q325" s="157">
        <v>2</v>
      </c>
      <c r="R325" s="157">
        <v>3</v>
      </c>
      <c r="S325" s="157">
        <v>4</v>
      </c>
      <c r="T325" s="157"/>
      <c r="U325" s="157">
        <v>5</v>
      </c>
      <c r="V325" s="157">
        <v>6</v>
      </c>
      <c r="W325" s="157">
        <v>7</v>
      </c>
      <c r="X325" s="157">
        <v>8</v>
      </c>
      <c r="Y325" s="157"/>
      <c r="Z325" s="157">
        <v>9</v>
      </c>
      <c r="AA325" s="157">
        <v>10</v>
      </c>
      <c r="AB325" s="157">
        <v>11</v>
      </c>
      <c r="AC325" s="157">
        <v>12</v>
      </c>
      <c r="AD325" s="157"/>
      <c r="AE325" s="157">
        <v>13</v>
      </c>
      <c r="AF325" s="157">
        <v>14</v>
      </c>
      <c r="AG325" s="157">
        <v>15</v>
      </c>
      <c r="AH325" s="157">
        <v>16</v>
      </c>
      <c r="AI325" s="157"/>
      <c r="AJ325" s="157">
        <v>17</v>
      </c>
      <c r="AK325" s="157">
        <v>18</v>
      </c>
      <c r="AL325" s="157">
        <v>19</v>
      </c>
      <c r="AM325" s="157">
        <v>20</v>
      </c>
      <c r="AN325" s="157"/>
      <c r="AO325" s="157">
        <v>21</v>
      </c>
      <c r="AP325" s="157">
        <v>22</v>
      </c>
      <c r="AQ325" s="157">
        <v>23</v>
      </c>
      <c r="AR325" s="157">
        <v>24</v>
      </c>
      <c r="AS325" s="160"/>
    </row>
    <row r="326" spans="1:45" ht="12" customHeight="1" thickBot="1">
      <c r="A326" s="145"/>
      <c r="B326" s="161" t="s">
        <v>118</v>
      </c>
      <c r="C326" s="162"/>
      <c r="D326" s="163" t="s">
        <v>276</v>
      </c>
      <c r="E326" s="162"/>
      <c r="F326" s="162">
        <v>24</v>
      </c>
      <c r="G326" s="162">
        <v>24</v>
      </c>
      <c r="H326" s="162" t="s">
        <v>12</v>
      </c>
      <c r="I326" s="161" t="s">
        <v>118</v>
      </c>
      <c r="J326" s="162"/>
      <c r="K326" s="162"/>
      <c r="L326" s="162">
        <f>COUNTIF(P326:AR326,"x")</f>
        <v>0</v>
      </c>
      <c r="M326" s="162">
        <f>F326-L326</f>
        <v>24</v>
      </c>
      <c r="N326" s="164"/>
      <c r="O326" s="165"/>
      <c r="P326" s="162"/>
      <c r="Q326" s="162"/>
      <c r="R326" s="162"/>
      <c r="S326" s="162"/>
      <c r="T326" s="165"/>
      <c r="U326" s="162"/>
      <c r="V326" s="162"/>
      <c r="W326" s="162"/>
      <c r="X326" s="162"/>
      <c r="Y326" s="165"/>
      <c r="Z326" s="162"/>
      <c r="AA326" s="162"/>
      <c r="AB326" s="162"/>
      <c r="AC326" s="162"/>
      <c r="AD326" s="165"/>
      <c r="AE326" s="162"/>
      <c r="AF326" s="162"/>
      <c r="AG326" s="162"/>
      <c r="AH326" s="162"/>
      <c r="AI326" s="165"/>
      <c r="AJ326" s="162"/>
      <c r="AK326" s="162"/>
      <c r="AL326" s="162"/>
      <c r="AM326" s="162"/>
      <c r="AN326" s="165"/>
      <c r="AO326" s="162"/>
      <c r="AP326" s="162"/>
      <c r="AQ326" s="162"/>
      <c r="AR326" s="162"/>
      <c r="AS326" s="166"/>
    </row>
    <row r="327" spans="1:45" ht="12" customHeight="1">
      <c r="A327" s="145"/>
      <c r="B327" s="156"/>
      <c r="C327" s="157"/>
      <c r="D327" s="157"/>
      <c r="E327" s="158"/>
      <c r="F327" s="157"/>
      <c r="G327" s="157"/>
      <c r="H327" s="157"/>
      <c r="I327" s="157"/>
      <c r="J327" s="157"/>
      <c r="K327" s="157"/>
      <c r="L327" s="157"/>
      <c r="M327" s="157"/>
      <c r="N327" s="159"/>
      <c r="O327" s="157"/>
      <c r="P327" s="157">
        <v>1</v>
      </c>
      <c r="Q327" s="157">
        <v>2</v>
      </c>
      <c r="R327" s="157">
        <v>3</v>
      </c>
      <c r="S327" s="157">
        <v>4</v>
      </c>
      <c r="T327" s="157"/>
      <c r="U327" s="157">
        <v>5</v>
      </c>
      <c r="V327" s="157">
        <v>6</v>
      </c>
      <c r="W327" s="157">
        <v>7</v>
      </c>
      <c r="X327" s="157">
        <v>8</v>
      </c>
      <c r="Y327" s="157"/>
      <c r="Z327" s="157">
        <v>9</v>
      </c>
      <c r="AA327" s="157">
        <v>10</v>
      </c>
      <c r="AB327" s="157">
        <v>11</v>
      </c>
      <c r="AC327" s="157">
        <v>12</v>
      </c>
      <c r="AD327" s="157"/>
      <c r="AE327" s="157">
        <v>13</v>
      </c>
      <c r="AF327" s="157">
        <v>14</v>
      </c>
      <c r="AG327" s="157">
        <v>15</v>
      </c>
      <c r="AH327" s="157">
        <v>16</v>
      </c>
      <c r="AI327" s="157"/>
      <c r="AJ327" s="157">
        <v>17</v>
      </c>
      <c r="AK327" s="157">
        <v>18</v>
      </c>
      <c r="AL327" s="157">
        <v>19</v>
      </c>
      <c r="AM327" s="157">
        <v>20</v>
      </c>
      <c r="AN327" s="157"/>
      <c r="AO327" s="157">
        <v>21</v>
      </c>
      <c r="AP327" s="157">
        <v>22</v>
      </c>
      <c r="AQ327" s="157">
        <v>23</v>
      </c>
      <c r="AR327" s="157">
        <v>24</v>
      </c>
      <c r="AS327" s="160"/>
    </row>
    <row r="328" spans="1:45" ht="12" customHeight="1" thickBot="1">
      <c r="A328" s="145"/>
      <c r="B328" s="161" t="s">
        <v>118</v>
      </c>
      <c r="C328" s="162"/>
      <c r="D328" s="163" t="s">
        <v>276</v>
      </c>
      <c r="E328" s="162"/>
      <c r="F328" s="162">
        <v>24</v>
      </c>
      <c r="G328" s="162">
        <v>24</v>
      </c>
      <c r="H328" s="162" t="s">
        <v>12</v>
      </c>
      <c r="I328" s="161" t="s">
        <v>118</v>
      </c>
      <c r="J328" s="162"/>
      <c r="K328" s="162"/>
      <c r="L328" s="162">
        <f>COUNTIF(P328:AR328,"x")</f>
        <v>0</v>
      </c>
      <c r="M328" s="162">
        <f>F328-L328</f>
        <v>24</v>
      </c>
      <c r="N328" s="164"/>
      <c r="O328" s="165"/>
      <c r="P328" s="162"/>
      <c r="Q328" s="162"/>
      <c r="R328" s="162"/>
      <c r="S328" s="162"/>
      <c r="T328" s="165"/>
      <c r="U328" s="162"/>
      <c r="V328" s="162"/>
      <c r="W328" s="162"/>
      <c r="X328" s="162"/>
      <c r="Y328" s="165"/>
      <c r="Z328" s="162"/>
      <c r="AA328" s="162"/>
      <c r="AB328" s="162"/>
      <c r="AC328" s="162"/>
      <c r="AD328" s="165"/>
      <c r="AE328" s="162"/>
      <c r="AF328" s="162"/>
      <c r="AG328" s="162"/>
      <c r="AH328" s="162"/>
      <c r="AI328" s="165"/>
      <c r="AJ328" s="162"/>
      <c r="AK328" s="162"/>
      <c r="AL328" s="162"/>
      <c r="AM328" s="162"/>
      <c r="AN328" s="165"/>
      <c r="AO328" s="162"/>
      <c r="AP328" s="162"/>
      <c r="AQ328" s="162"/>
      <c r="AR328" s="162"/>
      <c r="AS328" s="166"/>
    </row>
    <row r="329" spans="1:45" ht="12" customHeight="1">
      <c r="A329" s="145"/>
      <c r="B329" s="156"/>
      <c r="C329" s="157"/>
      <c r="D329" s="157"/>
      <c r="E329" s="158"/>
      <c r="F329" s="157"/>
      <c r="G329" s="157"/>
      <c r="H329" s="157"/>
      <c r="I329" s="157"/>
      <c r="J329" s="157"/>
      <c r="K329" s="157"/>
      <c r="L329" s="157"/>
      <c r="M329" s="157"/>
      <c r="N329" s="159"/>
      <c r="O329" s="157"/>
      <c r="P329" s="157">
        <v>1</v>
      </c>
      <c r="Q329" s="157">
        <v>2</v>
      </c>
      <c r="R329" s="157">
        <v>3</v>
      </c>
      <c r="S329" s="157">
        <v>4</v>
      </c>
      <c r="T329" s="157"/>
      <c r="U329" s="157">
        <v>5</v>
      </c>
      <c r="V329" s="157">
        <v>6</v>
      </c>
      <c r="W329" s="157">
        <v>7</v>
      </c>
      <c r="X329" s="157">
        <v>8</v>
      </c>
      <c r="Y329" s="157"/>
      <c r="Z329" s="157">
        <v>9</v>
      </c>
      <c r="AA329" s="157">
        <v>10</v>
      </c>
      <c r="AB329" s="157">
        <v>11</v>
      </c>
      <c r="AC329" s="157">
        <v>12</v>
      </c>
      <c r="AD329" s="157"/>
      <c r="AE329" s="157">
        <v>13</v>
      </c>
      <c r="AF329" s="157">
        <v>14</v>
      </c>
      <c r="AG329" s="157">
        <v>15</v>
      </c>
      <c r="AH329" s="157">
        <v>16</v>
      </c>
      <c r="AI329" s="157"/>
      <c r="AJ329" s="157">
        <v>17</v>
      </c>
      <c r="AK329" s="157">
        <v>18</v>
      </c>
      <c r="AL329" s="157">
        <v>19</v>
      </c>
      <c r="AM329" s="157">
        <v>20</v>
      </c>
      <c r="AN329" s="157"/>
      <c r="AO329" s="157">
        <v>21</v>
      </c>
      <c r="AP329" s="157">
        <v>22</v>
      </c>
      <c r="AQ329" s="157">
        <v>23</v>
      </c>
      <c r="AR329" s="157">
        <v>24</v>
      </c>
      <c r="AS329" s="160"/>
    </row>
    <row r="330" spans="1:45" ht="12" customHeight="1" thickBot="1">
      <c r="A330" s="145"/>
      <c r="B330" s="161" t="s">
        <v>118</v>
      </c>
      <c r="C330" s="162"/>
      <c r="D330" s="163" t="s">
        <v>276</v>
      </c>
      <c r="E330" s="162"/>
      <c r="F330" s="162">
        <v>24</v>
      </c>
      <c r="G330" s="162">
        <v>24</v>
      </c>
      <c r="H330" s="162" t="s">
        <v>12</v>
      </c>
      <c r="I330" s="161" t="s">
        <v>118</v>
      </c>
      <c r="J330" s="162"/>
      <c r="K330" s="162"/>
      <c r="L330" s="162">
        <f>COUNTIF(P330:AR330,"x")</f>
        <v>0</v>
      </c>
      <c r="M330" s="162">
        <f>F330-L330</f>
        <v>24</v>
      </c>
      <c r="N330" s="164"/>
      <c r="O330" s="165"/>
      <c r="P330" s="162"/>
      <c r="Q330" s="162"/>
      <c r="R330" s="162"/>
      <c r="S330" s="162"/>
      <c r="T330" s="165"/>
      <c r="U330" s="162"/>
      <c r="V330" s="162"/>
      <c r="W330" s="162"/>
      <c r="X330" s="162"/>
      <c r="Y330" s="165"/>
      <c r="Z330" s="162"/>
      <c r="AA330" s="162"/>
      <c r="AB330" s="162"/>
      <c r="AC330" s="162"/>
      <c r="AD330" s="165"/>
      <c r="AE330" s="162"/>
      <c r="AF330" s="162"/>
      <c r="AG330" s="162"/>
      <c r="AH330" s="162"/>
      <c r="AI330" s="165"/>
      <c r="AJ330" s="162"/>
      <c r="AK330" s="162"/>
      <c r="AL330" s="162"/>
      <c r="AM330" s="162"/>
      <c r="AN330" s="165"/>
      <c r="AO330" s="162"/>
      <c r="AP330" s="162"/>
      <c r="AQ330" s="162"/>
      <c r="AR330" s="162"/>
      <c r="AS330" s="166"/>
    </row>
    <row r="331" spans="1:45" ht="12.75" customHeight="1">
      <c r="A331" s="145"/>
      <c r="B331" s="168"/>
      <c r="C331" s="169"/>
      <c r="D331" s="169"/>
      <c r="E331" s="170"/>
      <c r="F331" s="169"/>
      <c r="G331" s="169"/>
      <c r="H331" s="169"/>
      <c r="I331" s="169"/>
      <c r="J331" s="169"/>
      <c r="K331" s="169"/>
      <c r="L331" s="169"/>
      <c r="M331" s="169"/>
      <c r="N331" s="171"/>
      <c r="O331" s="169"/>
      <c r="P331" s="157">
        <v>1</v>
      </c>
      <c r="Q331" s="157">
        <v>2</v>
      </c>
      <c r="R331" s="157">
        <v>3</v>
      </c>
      <c r="S331" s="157">
        <v>4</v>
      </c>
      <c r="T331" s="157"/>
      <c r="U331" s="157">
        <v>5</v>
      </c>
      <c r="V331" s="157">
        <v>6</v>
      </c>
      <c r="W331" s="157">
        <v>7</v>
      </c>
      <c r="X331" s="157">
        <v>8</v>
      </c>
      <c r="Y331" s="157"/>
      <c r="Z331" s="157">
        <v>9</v>
      </c>
      <c r="AA331" s="157">
        <v>10</v>
      </c>
      <c r="AB331" s="157">
        <v>11</v>
      </c>
      <c r="AC331" s="157">
        <v>12</v>
      </c>
      <c r="AD331" s="157"/>
      <c r="AE331" s="157">
        <v>13</v>
      </c>
      <c r="AF331" s="157">
        <v>14</v>
      </c>
      <c r="AG331" s="157">
        <v>15</v>
      </c>
      <c r="AH331" s="157">
        <v>16</v>
      </c>
      <c r="AI331" s="157"/>
      <c r="AJ331" s="157">
        <v>17</v>
      </c>
      <c r="AK331" s="157">
        <v>18</v>
      </c>
      <c r="AL331" s="157">
        <v>19</v>
      </c>
      <c r="AM331" s="157">
        <v>20</v>
      </c>
      <c r="AN331" s="157"/>
      <c r="AO331" s="157">
        <v>21</v>
      </c>
      <c r="AP331" s="157">
        <v>22</v>
      </c>
      <c r="AQ331" s="157">
        <v>23</v>
      </c>
      <c r="AR331" s="157">
        <v>24</v>
      </c>
      <c r="AS331" s="160"/>
    </row>
    <row r="332" spans="1:45" ht="12" customHeight="1" thickBot="1">
      <c r="A332" s="145"/>
      <c r="B332" s="161" t="s">
        <v>118</v>
      </c>
      <c r="C332" s="162"/>
      <c r="D332" s="163" t="s">
        <v>276</v>
      </c>
      <c r="E332" s="162"/>
      <c r="F332" s="162">
        <v>24</v>
      </c>
      <c r="G332" s="162">
        <v>24</v>
      </c>
      <c r="H332" s="162" t="s">
        <v>12</v>
      </c>
      <c r="I332" s="161" t="s">
        <v>118</v>
      </c>
      <c r="J332" s="162"/>
      <c r="K332" s="162"/>
      <c r="L332" s="162">
        <f>COUNTIF(P332:AR332,"x")</f>
        <v>0</v>
      </c>
      <c r="M332" s="162">
        <f>F332-L332</f>
        <v>24</v>
      </c>
      <c r="N332" s="164"/>
      <c r="O332" s="165"/>
      <c r="P332" s="162"/>
      <c r="Q332" s="162"/>
      <c r="R332" s="162"/>
      <c r="S332" s="162"/>
      <c r="T332" s="165"/>
      <c r="U332" s="162"/>
      <c r="V332" s="162"/>
      <c r="W332" s="162"/>
      <c r="X332" s="162"/>
      <c r="Y332" s="165"/>
      <c r="Z332" s="162"/>
      <c r="AA332" s="162"/>
      <c r="AB332" s="162"/>
      <c r="AC332" s="162"/>
      <c r="AD332" s="165"/>
      <c r="AE332" s="162"/>
      <c r="AF332" s="162"/>
      <c r="AG332" s="162"/>
      <c r="AH332" s="162"/>
      <c r="AI332" s="165"/>
      <c r="AJ332" s="162"/>
      <c r="AK332" s="162"/>
      <c r="AL332" s="162"/>
      <c r="AM332" s="162"/>
      <c r="AN332" s="165"/>
      <c r="AO332" s="162"/>
      <c r="AP332" s="162"/>
      <c r="AQ332" s="162"/>
      <c r="AR332" s="162"/>
      <c r="AS332" s="166"/>
    </row>
    <row r="333" spans="1:45" ht="12" customHeight="1">
      <c r="A333" s="145"/>
      <c r="B333" s="156"/>
      <c r="C333" s="157"/>
      <c r="D333" s="157"/>
      <c r="E333" s="158"/>
      <c r="F333" s="157"/>
      <c r="G333" s="157"/>
      <c r="H333" s="157"/>
      <c r="I333" s="157"/>
      <c r="J333" s="157"/>
      <c r="K333" s="157"/>
      <c r="L333" s="157"/>
      <c r="M333" s="157"/>
      <c r="N333" s="159"/>
      <c r="O333" s="157"/>
      <c r="P333" s="157">
        <v>1</v>
      </c>
      <c r="Q333" s="157">
        <v>2</v>
      </c>
      <c r="R333" s="157">
        <v>3</v>
      </c>
      <c r="S333" s="157">
        <v>4</v>
      </c>
      <c r="T333" s="157"/>
      <c r="U333" s="157">
        <v>5</v>
      </c>
      <c r="V333" s="157">
        <v>6</v>
      </c>
      <c r="W333" s="157">
        <v>7</v>
      </c>
      <c r="X333" s="157">
        <v>8</v>
      </c>
      <c r="Y333" s="157"/>
      <c r="Z333" s="157">
        <v>9</v>
      </c>
      <c r="AA333" s="157">
        <v>10</v>
      </c>
      <c r="AB333" s="157">
        <v>11</v>
      </c>
      <c r="AC333" s="157">
        <v>12</v>
      </c>
      <c r="AD333" s="157"/>
      <c r="AE333" s="157">
        <v>13</v>
      </c>
      <c r="AF333" s="157">
        <v>14</v>
      </c>
      <c r="AG333" s="157">
        <v>15</v>
      </c>
      <c r="AH333" s="157">
        <v>16</v>
      </c>
      <c r="AI333" s="157"/>
      <c r="AJ333" s="157">
        <v>17</v>
      </c>
      <c r="AK333" s="157">
        <v>18</v>
      </c>
      <c r="AL333" s="157">
        <v>19</v>
      </c>
      <c r="AM333" s="157">
        <v>20</v>
      </c>
      <c r="AN333" s="157"/>
      <c r="AO333" s="157">
        <v>21</v>
      </c>
      <c r="AP333" s="157">
        <v>22</v>
      </c>
      <c r="AQ333" s="157">
        <v>23</v>
      </c>
      <c r="AR333" s="157">
        <v>24</v>
      </c>
      <c r="AS333" s="160"/>
    </row>
    <row r="334" spans="1:45" ht="12" customHeight="1" thickBot="1">
      <c r="A334" s="145"/>
      <c r="B334" s="161" t="s">
        <v>118</v>
      </c>
      <c r="C334" s="162"/>
      <c r="D334" s="163" t="s">
        <v>276</v>
      </c>
      <c r="E334" s="162"/>
      <c r="F334" s="162">
        <v>24</v>
      </c>
      <c r="G334" s="162">
        <v>24</v>
      </c>
      <c r="H334" s="162" t="s">
        <v>12</v>
      </c>
      <c r="I334" s="161" t="s">
        <v>118</v>
      </c>
      <c r="J334" s="162"/>
      <c r="K334" s="162"/>
      <c r="L334" s="162">
        <f>COUNTIF(P334:AR334,"x")</f>
        <v>0</v>
      </c>
      <c r="M334" s="162">
        <f>F334-L334</f>
        <v>24</v>
      </c>
      <c r="N334" s="164"/>
      <c r="O334" s="165"/>
      <c r="P334" s="162"/>
      <c r="Q334" s="162"/>
      <c r="R334" s="162"/>
      <c r="S334" s="162"/>
      <c r="T334" s="165"/>
      <c r="U334" s="162"/>
      <c r="V334" s="162"/>
      <c r="W334" s="162"/>
      <c r="X334" s="162"/>
      <c r="Y334" s="165"/>
      <c r="Z334" s="162"/>
      <c r="AA334" s="162"/>
      <c r="AB334" s="162"/>
      <c r="AC334" s="162"/>
      <c r="AD334" s="165"/>
      <c r="AE334" s="162"/>
      <c r="AF334" s="162"/>
      <c r="AG334" s="162"/>
      <c r="AH334" s="162"/>
      <c r="AI334" s="165"/>
      <c r="AJ334" s="162"/>
      <c r="AK334" s="162"/>
      <c r="AL334" s="162"/>
      <c r="AM334" s="162"/>
      <c r="AN334" s="165"/>
      <c r="AO334" s="162"/>
      <c r="AP334" s="162"/>
      <c r="AQ334" s="162"/>
      <c r="AR334" s="162"/>
      <c r="AS334" s="166"/>
    </row>
    <row r="335" spans="1:45" ht="12" customHeight="1">
      <c r="A335" s="145"/>
      <c r="B335" s="156"/>
      <c r="C335" s="157"/>
      <c r="D335" s="157"/>
      <c r="E335" s="158"/>
      <c r="F335" s="157"/>
      <c r="G335" s="157"/>
      <c r="H335" s="157"/>
      <c r="I335" s="157"/>
      <c r="J335" s="157"/>
      <c r="K335" s="157"/>
      <c r="L335" s="157"/>
      <c r="M335" s="157"/>
      <c r="N335" s="159"/>
      <c r="O335" s="157"/>
      <c r="P335" s="157">
        <v>1</v>
      </c>
      <c r="Q335" s="157">
        <v>2</v>
      </c>
      <c r="R335" s="157">
        <v>3</v>
      </c>
      <c r="S335" s="157">
        <v>4</v>
      </c>
      <c r="T335" s="157"/>
      <c r="U335" s="157">
        <v>5</v>
      </c>
      <c r="V335" s="157">
        <v>6</v>
      </c>
      <c r="W335" s="157">
        <v>7</v>
      </c>
      <c r="X335" s="157">
        <v>8</v>
      </c>
      <c r="Y335" s="157"/>
      <c r="Z335" s="157">
        <v>9</v>
      </c>
      <c r="AA335" s="157">
        <v>10</v>
      </c>
      <c r="AB335" s="157">
        <v>11</v>
      </c>
      <c r="AC335" s="157">
        <v>12</v>
      </c>
      <c r="AD335" s="157"/>
      <c r="AE335" s="157">
        <v>13</v>
      </c>
      <c r="AF335" s="157">
        <v>14</v>
      </c>
      <c r="AG335" s="157">
        <v>15</v>
      </c>
      <c r="AH335" s="157">
        <v>16</v>
      </c>
      <c r="AI335" s="157"/>
      <c r="AJ335" s="157">
        <v>17</v>
      </c>
      <c r="AK335" s="157">
        <v>18</v>
      </c>
      <c r="AL335" s="157">
        <v>19</v>
      </c>
      <c r="AM335" s="157">
        <v>20</v>
      </c>
      <c r="AN335" s="157"/>
      <c r="AO335" s="157">
        <v>21</v>
      </c>
      <c r="AP335" s="157">
        <v>22</v>
      </c>
      <c r="AQ335" s="157">
        <v>23</v>
      </c>
      <c r="AR335" s="157">
        <v>24</v>
      </c>
      <c r="AS335" s="160"/>
    </row>
    <row r="336" spans="1:45" ht="12" customHeight="1" thickBot="1">
      <c r="A336" s="145"/>
      <c r="B336" s="161" t="s">
        <v>118</v>
      </c>
      <c r="C336" s="162"/>
      <c r="D336" s="163" t="s">
        <v>276</v>
      </c>
      <c r="E336" s="162"/>
      <c r="F336" s="162">
        <v>24</v>
      </c>
      <c r="G336" s="162">
        <v>24</v>
      </c>
      <c r="H336" s="162" t="s">
        <v>12</v>
      </c>
      <c r="I336" s="161" t="s">
        <v>118</v>
      </c>
      <c r="J336" s="162"/>
      <c r="K336" s="162"/>
      <c r="L336" s="162">
        <f>COUNTIF(P336:AR336,"x")</f>
        <v>0</v>
      </c>
      <c r="M336" s="162">
        <f>F336-L336</f>
        <v>24</v>
      </c>
      <c r="N336" s="164"/>
      <c r="O336" s="165"/>
      <c r="P336" s="162"/>
      <c r="Q336" s="162"/>
      <c r="R336" s="162"/>
      <c r="S336" s="162"/>
      <c r="T336" s="165"/>
      <c r="U336" s="162"/>
      <c r="V336" s="162"/>
      <c r="W336" s="162"/>
      <c r="X336" s="162"/>
      <c r="Y336" s="165"/>
      <c r="Z336" s="162"/>
      <c r="AA336" s="162"/>
      <c r="AB336" s="162"/>
      <c r="AC336" s="162"/>
      <c r="AD336" s="165"/>
      <c r="AE336" s="162"/>
      <c r="AF336" s="162"/>
      <c r="AG336" s="162"/>
      <c r="AH336" s="162"/>
      <c r="AI336" s="165"/>
      <c r="AJ336" s="162"/>
      <c r="AK336" s="162"/>
      <c r="AL336" s="162"/>
      <c r="AM336" s="162"/>
      <c r="AN336" s="165"/>
      <c r="AO336" s="162"/>
      <c r="AP336" s="162"/>
      <c r="AQ336" s="162"/>
      <c r="AR336" s="162"/>
      <c r="AS336" s="166"/>
    </row>
    <row r="337" spans="1:45" ht="12" customHeight="1">
      <c r="A337" s="145"/>
      <c r="B337" s="156"/>
      <c r="C337" s="157"/>
      <c r="D337" s="157"/>
      <c r="E337" s="158"/>
      <c r="F337" s="157"/>
      <c r="G337" s="157"/>
      <c r="H337" s="157"/>
      <c r="I337" s="157"/>
      <c r="J337" s="157"/>
      <c r="K337" s="157"/>
      <c r="L337" s="157"/>
      <c r="M337" s="157"/>
      <c r="N337" s="159"/>
      <c r="O337" s="157"/>
      <c r="P337" s="157">
        <v>1</v>
      </c>
      <c r="Q337" s="157">
        <v>2</v>
      </c>
      <c r="R337" s="157">
        <v>3</v>
      </c>
      <c r="S337" s="157">
        <v>4</v>
      </c>
      <c r="T337" s="157"/>
      <c r="U337" s="157">
        <v>5</v>
      </c>
      <c r="V337" s="157">
        <v>6</v>
      </c>
      <c r="W337" s="157">
        <v>7</v>
      </c>
      <c r="X337" s="157">
        <v>8</v>
      </c>
      <c r="Y337" s="157"/>
      <c r="Z337" s="157">
        <v>9</v>
      </c>
      <c r="AA337" s="157">
        <v>10</v>
      </c>
      <c r="AB337" s="157">
        <v>11</v>
      </c>
      <c r="AC337" s="157">
        <v>12</v>
      </c>
      <c r="AD337" s="157"/>
      <c r="AE337" s="157">
        <v>13</v>
      </c>
      <c r="AF337" s="157">
        <v>14</v>
      </c>
      <c r="AG337" s="157">
        <v>15</v>
      </c>
      <c r="AH337" s="157">
        <v>16</v>
      </c>
      <c r="AI337" s="157"/>
      <c r="AJ337" s="157">
        <v>17</v>
      </c>
      <c r="AK337" s="157">
        <v>18</v>
      </c>
      <c r="AL337" s="157">
        <v>19</v>
      </c>
      <c r="AM337" s="157">
        <v>20</v>
      </c>
      <c r="AN337" s="157"/>
      <c r="AO337" s="157">
        <v>21</v>
      </c>
      <c r="AP337" s="157">
        <v>22</v>
      </c>
      <c r="AQ337" s="157">
        <v>23</v>
      </c>
      <c r="AR337" s="157">
        <v>24</v>
      </c>
      <c r="AS337" s="160"/>
    </row>
    <row r="338" spans="1:45" ht="12" customHeight="1" thickBot="1">
      <c r="A338" s="145"/>
      <c r="B338" s="161" t="s">
        <v>118</v>
      </c>
      <c r="C338" s="162"/>
      <c r="D338" s="163" t="s">
        <v>276</v>
      </c>
      <c r="E338" s="162"/>
      <c r="F338" s="162">
        <v>24</v>
      </c>
      <c r="G338" s="162">
        <v>24</v>
      </c>
      <c r="H338" s="162" t="s">
        <v>12</v>
      </c>
      <c r="I338" s="161" t="s">
        <v>118</v>
      </c>
      <c r="J338" s="162"/>
      <c r="K338" s="162"/>
      <c r="L338" s="162">
        <f>COUNTIF(P338:AR338,"x")</f>
        <v>0</v>
      </c>
      <c r="M338" s="162">
        <f>F338-L338</f>
        <v>24</v>
      </c>
      <c r="N338" s="164"/>
      <c r="O338" s="165"/>
      <c r="P338" s="162"/>
      <c r="Q338" s="162"/>
      <c r="R338" s="162"/>
      <c r="S338" s="162"/>
      <c r="T338" s="165"/>
      <c r="U338" s="162"/>
      <c r="V338" s="162"/>
      <c r="W338" s="162"/>
      <c r="X338" s="162"/>
      <c r="Y338" s="165"/>
      <c r="Z338" s="162"/>
      <c r="AA338" s="162"/>
      <c r="AB338" s="162"/>
      <c r="AC338" s="162"/>
      <c r="AD338" s="165"/>
      <c r="AE338" s="162"/>
      <c r="AF338" s="162"/>
      <c r="AG338" s="162"/>
      <c r="AH338" s="162"/>
      <c r="AI338" s="165"/>
      <c r="AJ338" s="162"/>
      <c r="AK338" s="162"/>
      <c r="AL338" s="162"/>
      <c r="AM338" s="162"/>
      <c r="AN338" s="165"/>
      <c r="AO338" s="162"/>
      <c r="AP338" s="162"/>
      <c r="AQ338" s="162"/>
      <c r="AR338" s="162"/>
      <c r="AS338" s="166"/>
    </row>
    <row r="339" spans="1:45" ht="12" customHeight="1">
      <c r="A339" s="145"/>
      <c r="B339" s="156"/>
      <c r="C339" s="157"/>
      <c r="D339" s="157"/>
      <c r="E339" s="158"/>
      <c r="F339" s="157"/>
      <c r="G339" s="157"/>
      <c r="H339" s="157"/>
      <c r="I339" s="157"/>
      <c r="J339" s="157"/>
      <c r="K339" s="157"/>
      <c r="L339" s="157"/>
      <c r="M339" s="157"/>
      <c r="N339" s="159"/>
      <c r="O339" s="157"/>
      <c r="P339" s="157">
        <v>1</v>
      </c>
      <c r="Q339" s="157">
        <v>2</v>
      </c>
      <c r="R339" s="157">
        <v>3</v>
      </c>
      <c r="S339" s="157">
        <v>4</v>
      </c>
      <c r="T339" s="157"/>
      <c r="U339" s="157">
        <v>5</v>
      </c>
      <c r="V339" s="157">
        <v>6</v>
      </c>
      <c r="W339" s="157">
        <v>7</v>
      </c>
      <c r="X339" s="157">
        <v>8</v>
      </c>
      <c r="Y339" s="157"/>
      <c r="Z339" s="157">
        <v>9</v>
      </c>
      <c r="AA339" s="157">
        <v>10</v>
      </c>
      <c r="AB339" s="157">
        <v>11</v>
      </c>
      <c r="AC339" s="157">
        <v>12</v>
      </c>
      <c r="AD339" s="157"/>
      <c r="AE339" s="157">
        <v>13</v>
      </c>
      <c r="AF339" s="157">
        <v>14</v>
      </c>
      <c r="AG339" s="157">
        <v>15</v>
      </c>
      <c r="AH339" s="157">
        <v>16</v>
      </c>
      <c r="AI339" s="157"/>
      <c r="AJ339" s="157">
        <v>17</v>
      </c>
      <c r="AK339" s="157">
        <v>18</v>
      </c>
      <c r="AL339" s="157">
        <v>19</v>
      </c>
      <c r="AM339" s="157">
        <v>20</v>
      </c>
      <c r="AN339" s="157"/>
      <c r="AO339" s="157">
        <v>21</v>
      </c>
      <c r="AP339" s="157">
        <v>22</v>
      </c>
      <c r="AQ339" s="157">
        <v>23</v>
      </c>
      <c r="AR339" s="157">
        <v>24</v>
      </c>
      <c r="AS339" s="160"/>
    </row>
    <row r="340" spans="1:45" ht="12" customHeight="1" thickBot="1">
      <c r="A340" s="145"/>
      <c r="B340" s="161" t="s">
        <v>118</v>
      </c>
      <c r="C340" s="162"/>
      <c r="D340" s="163" t="s">
        <v>276</v>
      </c>
      <c r="E340" s="162"/>
      <c r="F340" s="162">
        <v>24</v>
      </c>
      <c r="G340" s="162">
        <v>24</v>
      </c>
      <c r="H340" s="162" t="s">
        <v>12</v>
      </c>
      <c r="I340" s="161" t="s">
        <v>118</v>
      </c>
      <c r="J340" s="162"/>
      <c r="K340" s="162"/>
      <c r="L340" s="162">
        <f>COUNTIF(P340:AR340,"x")</f>
        <v>0</v>
      </c>
      <c r="M340" s="162">
        <f>F340-L340</f>
        <v>24</v>
      </c>
      <c r="N340" s="164"/>
      <c r="O340" s="165"/>
      <c r="P340" s="162"/>
      <c r="Q340" s="162"/>
      <c r="R340" s="162"/>
      <c r="S340" s="162"/>
      <c r="T340" s="165"/>
      <c r="U340" s="162"/>
      <c r="V340" s="162"/>
      <c r="W340" s="162"/>
      <c r="X340" s="162"/>
      <c r="Y340" s="165"/>
      <c r="Z340" s="162"/>
      <c r="AA340" s="162"/>
      <c r="AB340" s="162"/>
      <c r="AC340" s="162"/>
      <c r="AD340" s="165"/>
      <c r="AE340" s="162"/>
      <c r="AF340" s="162"/>
      <c r="AG340" s="162"/>
      <c r="AH340" s="162"/>
      <c r="AI340" s="165"/>
      <c r="AJ340" s="162"/>
      <c r="AK340" s="162"/>
      <c r="AL340" s="162"/>
      <c r="AM340" s="162"/>
      <c r="AN340" s="165"/>
      <c r="AO340" s="162"/>
      <c r="AP340" s="162"/>
      <c r="AQ340" s="162"/>
      <c r="AR340" s="162"/>
      <c r="AS340" s="166"/>
    </row>
    <row r="341" spans="1:45" ht="12" customHeight="1">
      <c r="A341" s="145"/>
      <c r="B341" s="156"/>
      <c r="C341" s="157"/>
      <c r="D341" s="157"/>
      <c r="E341" s="158"/>
      <c r="F341" s="157"/>
      <c r="G341" s="157"/>
      <c r="H341" s="157"/>
      <c r="I341" s="157"/>
      <c r="J341" s="157"/>
      <c r="K341" s="157"/>
      <c r="L341" s="157"/>
      <c r="M341" s="157"/>
      <c r="N341" s="159"/>
      <c r="O341" s="157"/>
      <c r="P341" s="157">
        <v>1</v>
      </c>
      <c r="Q341" s="157">
        <v>2</v>
      </c>
      <c r="R341" s="157">
        <v>3</v>
      </c>
      <c r="S341" s="157">
        <v>4</v>
      </c>
      <c r="T341" s="157"/>
      <c r="U341" s="157">
        <v>5</v>
      </c>
      <c r="V341" s="157">
        <v>6</v>
      </c>
      <c r="W341" s="157">
        <v>7</v>
      </c>
      <c r="X341" s="157">
        <v>8</v>
      </c>
      <c r="Y341" s="157"/>
      <c r="Z341" s="157">
        <v>9</v>
      </c>
      <c r="AA341" s="157">
        <v>10</v>
      </c>
      <c r="AB341" s="157">
        <v>11</v>
      </c>
      <c r="AC341" s="157">
        <v>12</v>
      </c>
      <c r="AD341" s="157"/>
      <c r="AE341" s="157">
        <v>13</v>
      </c>
      <c r="AF341" s="157">
        <v>14</v>
      </c>
      <c r="AG341" s="157">
        <v>15</v>
      </c>
      <c r="AH341" s="157">
        <v>16</v>
      </c>
      <c r="AI341" s="157"/>
      <c r="AJ341" s="157">
        <v>17</v>
      </c>
      <c r="AK341" s="157">
        <v>18</v>
      </c>
      <c r="AL341" s="157">
        <v>19</v>
      </c>
      <c r="AM341" s="157">
        <v>20</v>
      </c>
      <c r="AN341" s="157"/>
      <c r="AO341" s="157">
        <v>21</v>
      </c>
      <c r="AP341" s="157">
        <v>22</v>
      </c>
      <c r="AQ341" s="157">
        <v>23</v>
      </c>
      <c r="AR341" s="157">
        <v>24</v>
      </c>
      <c r="AS341" s="160"/>
    </row>
    <row r="342" spans="1:45" ht="12" customHeight="1" thickBot="1">
      <c r="A342" s="145"/>
      <c r="B342" s="161" t="s">
        <v>118</v>
      </c>
      <c r="C342" s="162"/>
      <c r="D342" s="163" t="s">
        <v>276</v>
      </c>
      <c r="E342" s="162"/>
      <c r="F342" s="162">
        <v>24</v>
      </c>
      <c r="G342" s="162">
        <v>24</v>
      </c>
      <c r="H342" s="162" t="s">
        <v>12</v>
      </c>
      <c r="I342" s="161" t="s">
        <v>118</v>
      </c>
      <c r="J342" s="162"/>
      <c r="K342" s="162"/>
      <c r="L342" s="162">
        <f>COUNTIF(P342:AR342,"x")</f>
        <v>0</v>
      </c>
      <c r="M342" s="162">
        <f>F342-L342</f>
        <v>24</v>
      </c>
      <c r="N342" s="164"/>
      <c r="O342" s="165"/>
      <c r="P342" s="162"/>
      <c r="Q342" s="162"/>
      <c r="R342" s="162"/>
      <c r="S342" s="162"/>
      <c r="T342" s="165"/>
      <c r="U342" s="162"/>
      <c r="V342" s="162"/>
      <c r="W342" s="162"/>
      <c r="X342" s="162"/>
      <c r="Y342" s="165"/>
      <c r="Z342" s="162"/>
      <c r="AA342" s="162"/>
      <c r="AB342" s="162"/>
      <c r="AC342" s="162"/>
      <c r="AD342" s="165"/>
      <c r="AE342" s="162"/>
      <c r="AF342" s="162"/>
      <c r="AG342" s="162"/>
      <c r="AH342" s="162"/>
      <c r="AI342" s="165"/>
      <c r="AJ342" s="162"/>
      <c r="AK342" s="162"/>
      <c r="AL342" s="162"/>
      <c r="AM342" s="162"/>
      <c r="AN342" s="165"/>
      <c r="AO342" s="162"/>
      <c r="AP342" s="162"/>
      <c r="AQ342" s="162"/>
      <c r="AR342" s="162"/>
      <c r="AS342" s="166"/>
    </row>
    <row r="343" spans="1:45" ht="12" customHeight="1">
      <c r="A343" s="145"/>
      <c r="B343" s="156"/>
      <c r="C343" s="157"/>
      <c r="D343" s="157"/>
      <c r="E343" s="158"/>
      <c r="F343" s="157"/>
      <c r="G343" s="157"/>
      <c r="H343" s="157"/>
      <c r="I343" s="157"/>
      <c r="J343" s="157"/>
      <c r="K343" s="157"/>
      <c r="L343" s="157"/>
      <c r="M343" s="157"/>
      <c r="N343" s="159"/>
      <c r="O343" s="157"/>
      <c r="P343" s="157">
        <v>1</v>
      </c>
      <c r="Q343" s="157">
        <v>2</v>
      </c>
      <c r="R343" s="157">
        <v>3</v>
      </c>
      <c r="S343" s="157">
        <v>4</v>
      </c>
      <c r="T343" s="157"/>
      <c r="U343" s="157">
        <v>5</v>
      </c>
      <c r="V343" s="157">
        <v>6</v>
      </c>
      <c r="W343" s="157">
        <v>7</v>
      </c>
      <c r="X343" s="157">
        <v>8</v>
      </c>
      <c r="Y343" s="157"/>
      <c r="Z343" s="157">
        <v>9</v>
      </c>
      <c r="AA343" s="157">
        <v>10</v>
      </c>
      <c r="AB343" s="157">
        <v>11</v>
      </c>
      <c r="AC343" s="157">
        <v>12</v>
      </c>
      <c r="AD343" s="157"/>
      <c r="AE343" s="157">
        <v>13</v>
      </c>
      <c r="AF343" s="157">
        <v>14</v>
      </c>
      <c r="AG343" s="157">
        <v>15</v>
      </c>
      <c r="AH343" s="157">
        <v>16</v>
      </c>
      <c r="AI343" s="157"/>
      <c r="AJ343" s="157">
        <v>17</v>
      </c>
      <c r="AK343" s="157">
        <v>18</v>
      </c>
      <c r="AL343" s="157">
        <v>19</v>
      </c>
      <c r="AM343" s="157">
        <v>20</v>
      </c>
      <c r="AN343" s="157"/>
      <c r="AO343" s="157">
        <v>21</v>
      </c>
      <c r="AP343" s="157">
        <v>22</v>
      </c>
      <c r="AQ343" s="157">
        <v>23</v>
      </c>
      <c r="AR343" s="157">
        <v>24</v>
      </c>
      <c r="AS343" s="160"/>
    </row>
    <row r="344" spans="1:45" ht="12" customHeight="1" thickBot="1">
      <c r="A344" s="145"/>
      <c r="B344" s="161" t="s">
        <v>118</v>
      </c>
      <c r="C344" s="162"/>
      <c r="D344" s="163" t="s">
        <v>276</v>
      </c>
      <c r="E344" s="162"/>
      <c r="F344" s="162">
        <v>24</v>
      </c>
      <c r="G344" s="162">
        <v>24</v>
      </c>
      <c r="H344" s="162" t="s">
        <v>12</v>
      </c>
      <c r="I344" s="161" t="s">
        <v>118</v>
      </c>
      <c r="J344" s="162"/>
      <c r="K344" s="162"/>
      <c r="L344" s="162">
        <f>COUNTIF(P344:AR344,"x")</f>
        <v>0</v>
      </c>
      <c r="M344" s="162">
        <f>F344-L344</f>
        <v>24</v>
      </c>
      <c r="N344" s="164"/>
      <c r="O344" s="165"/>
      <c r="P344" s="162"/>
      <c r="Q344" s="162"/>
      <c r="R344" s="162"/>
      <c r="S344" s="162"/>
      <c r="T344" s="165"/>
      <c r="U344" s="162"/>
      <c r="V344" s="162"/>
      <c r="W344" s="162"/>
      <c r="X344" s="162"/>
      <c r="Y344" s="165"/>
      <c r="Z344" s="162"/>
      <c r="AA344" s="162"/>
      <c r="AB344" s="162"/>
      <c r="AC344" s="162"/>
      <c r="AD344" s="165"/>
      <c r="AE344" s="162"/>
      <c r="AF344" s="162"/>
      <c r="AG344" s="162"/>
      <c r="AH344" s="162"/>
      <c r="AI344" s="165"/>
      <c r="AJ344" s="162"/>
      <c r="AK344" s="162"/>
      <c r="AL344" s="162"/>
      <c r="AM344" s="162"/>
      <c r="AN344" s="165"/>
      <c r="AO344" s="162"/>
      <c r="AP344" s="162"/>
      <c r="AQ344" s="162"/>
      <c r="AR344" s="162"/>
      <c r="AS344" s="166"/>
    </row>
    <row r="345" spans="1:45" ht="12" customHeight="1">
      <c r="A345" s="145"/>
      <c r="B345" s="156"/>
      <c r="C345" s="157"/>
      <c r="D345" s="157"/>
      <c r="E345" s="158"/>
      <c r="F345" s="157"/>
      <c r="G345" s="157"/>
      <c r="H345" s="157"/>
      <c r="I345" s="157"/>
      <c r="J345" s="157"/>
      <c r="K345" s="157"/>
      <c r="L345" s="157"/>
      <c r="M345" s="157"/>
      <c r="N345" s="159"/>
      <c r="O345" s="157"/>
      <c r="P345" s="157">
        <v>1</v>
      </c>
      <c r="Q345" s="157">
        <v>2</v>
      </c>
      <c r="R345" s="157">
        <v>3</v>
      </c>
      <c r="S345" s="157">
        <v>4</v>
      </c>
      <c r="T345" s="157"/>
      <c r="U345" s="157">
        <v>5</v>
      </c>
      <c r="V345" s="157">
        <v>6</v>
      </c>
      <c r="W345" s="157">
        <v>7</v>
      </c>
      <c r="X345" s="157">
        <v>8</v>
      </c>
      <c r="Y345" s="157"/>
      <c r="Z345" s="157">
        <v>9</v>
      </c>
      <c r="AA345" s="157">
        <v>10</v>
      </c>
      <c r="AB345" s="157">
        <v>11</v>
      </c>
      <c r="AC345" s="157">
        <v>12</v>
      </c>
      <c r="AD345" s="157"/>
      <c r="AE345" s="157">
        <v>13</v>
      </c>
      <c r="AF345" s="157">
        <v>14</v>
      </c>
      <c r="AG345" s="157">
        <v>15</v>
      </c>
      <c r="AH345" s="157">
        <v>16</v>
      </c>
      <c r="AI345" s="157"/>
      <c r="AJ345" s="157">
        <v>17</v>
      </c>
      <c r="AK345" s="157">
        <v>18</v>
      </c>
      <c r="AL345" s="157">
        <v>19</v>
      </c>
      <c r="AM345" s="157">
        <v>20</v>
      </c>
      <c r="AN345" s="157"/>
      <c r="AO345" s="157">
        <v>21</v>
      </c>
      <c r="AP345" s="157">
        <v>22</v>
      </c>
      <c r="AQ345" s="157">
        <v>23</v>
      </c>
      <c r="AR345" s="157">
        <v>24</v>
      </c>
      <c r="AS345" s="160"/>
    </row>
    <row r="346" spans="1:45" ht="12" customHeight="1" thickBot="1">
      <c r="A346" s="145"/>
      <c r="B346" s="161" t="s">
        <v>118</v>
      </c>
      <c r="C346" s="162"/>
      <c r="D346" s="163" t="s">
        <v>276</v>
      </c>
      <c r="E346" s="162"/>
      <c r="F346" s="162">
        <v>24</v>
      </c>
      <c r="G346" s="162">
        <v>24</v>
      </c>
      <c r="H346" s="162" t="s">
        <v>12</v>
      </c>
      <c r="I346" s="161" t="s">
        <v>118</v>
      </c>
      <c r="J346" s="162"/>
      <c r="K346" s="162"/>
      <c r="L346" s="162">
        <f>COUNTIF(P346:AR346,"x")</f>
        <v>0</v>
      </c>
      <c r="M346" s="162">
        <f>F346-L346</f>
        <v>24</v>
      </c>
      <c r="N346" s="164"/>
      <c r="O346" s="165"/>
      <c r="P346" s="162"/>
      <c r="Q346" s="162"/>
      <c r="R346" s="162"/>
      <c r="S346" s="162"/>
      <c r="T346" s="165"/>
      <c r="U346" s="162"/>
      <c r="V346" s="162"/>
      <c r="W346" s="162"/>
      <c r="X346" s="162"/>
      <c r="Y346" s="165"/>
      <c r="Z346" s="162"/>
      <c r="AA346" s="162"/>
      <c r="AB346" s="162"/>
      <c r="AC346" s="162"/>
      <c r="AD346" s="165"/>
      <c r="AE346" s="162"/>
      <c r="AF346" s="162"/>
      <c r="AG346" s="162"/>
      <c r="AH346" s="162"/>
      <c r="AI346" s="165"/>
      <c r="AJ346" s="162"/>
      <c r="AK346" s="162"/>
      <c r="AL346" s="162"/>
      <c r="AM346" s="162"/>
      <c r="AN346" s="165"/>
      <c r="AO346" s="162"/>
      <c r="AP346" s="162"/>
      <c r="AQ346" s="162"/>
      <c r="AR346" s="162"/>
      <c r="AS346" s="166"/>
    </row>
    <row r="347" spans="1:45" ht="12" customHeight="1">
      <c r="A347" s="145"/>
      <c r="B347" s="156"/>
      <c r="C347" s="157"/>
      <c r="D347" s="157"/>
      <c r="E347" s="158"/>
      <c r="F347" s="157"/>
      <c r="G347" s="157"/>
      <c r="H347" s="157"/>
      <c r="I347" s="157"/>
      <c r="J347" s="157"/>
      <c r="K347" s="157"/>
      <c r="L347" s="157"/>
      <c r="M347" s="157"/>
      <c r="N347" s="159"/>
      <c r="O347" s="157"/>
      <c r="P347" s="157">
        <v>1</v>
      </c>
      <c r="Q347" s="157">
        <v>2</v>
      </c>
      <c r="R347" s="157">
        <v>3</v>
      </c>
      <c r="S347" s="157">
        <v>4</v>
      </c>
      <c r="T347" s="157"/>
      <c r="U347" s="157">
        <v>5</v>
      </c>
      <c r="V347" s="157">
        <v>6</v>
      </c>
      <c r="W347" s="157">
        <v>7</v>
      </c>
      <c r="X347" s="157">
        <v>8</v>
      </c>
      <c r="Y347" s="157"/>
      <c r="Z347" s="157">
        <v>9</v>
      </c>
      <c r="AA347" s="157">
        <v>10</v>
      </c>
      <c r="AB347" s="157">
        <v>11</v>
      </c>
      <c r="AC347" s="157">
        <v>12</v>
      </c>
      <c r="AD347" s="157"/>
      <c r="AE347" s="157">
        <v>13</v>
      </c>
      <c r="AF347" s="157">
        <v>14</v>
      </c>
      <c r="AG347" s="157">
        <v>15</v>
      </c>
      <c r="AH347" s="157">
        <v>16</v>
      </c>
      <c r="AI347" s="157"/>
      <c r="AJ347" s="157">
        <v>17</v>
      </c>
      <c r="AK347" s="157">
        <v>18</v>
      </c>
      <c r="AL347" s="157">
        <v>19</v>
      </c>
      <c r="AM347" s="157">
        <v>20</v>
      </c>
      <c r="AN347" s="157"/>
      <c r="AO347" s="157">
        <v>21</v>
      </c>
      <c r="AP347" s="157">
        <v>22</v>
      </c>
      <c r="AQ347" s="157">
        <v>23</v>
      </c>
      <c r="AR347" s="157">
        <v>24</v>
      </c>
      <c r="AS347" s="160"/>
    </row>
    <row r="348" spans="1:45" ht="12" customHeight="1" thickBot="1">
      <c r="A348" s="145"/>
      <c r="B348" s="161" t="s">
        <v>118</v>
      </c>
      <c r="C348" s="162"/>
      <c r="D348" s="163" t="s">
        <v>276</v>
      </c>
      <c r="E348" s="162"/>
      <c r="F348" s="162">
        <v>24</v>
      </c>
      <c r="G348" s="162">
        <v>24</v>
      </c>
      <c r="H348" s="162" t="s">
        <v>12</v>
      </c>
      <c r="I348" s="161" t="s">
        <v>118</v>
      </c>
      <c r="J348" s="162"/>
      <c r="K348" s="162"/>
      <c r="L348" s="162">
        <f>COUNTIF(P348:AR348,"x")</f>
        <v>0</v>
      </c>
      <c r="M348" s="162">
        <f>F348-L348</f>
        <v>24</v>
      </c>
      <c r="N348" s="164"/>
      <c r="O348" s="165"/>
      <c r="P348" s="162"/>
      <c r="Q348" s="162"/>
      <c r="R348" s="162"/>
      <c r="S348" s="162"/>
      <c r="T348" s="165"/>
      <c r="U348" s="162"/>
      <c r="V348" s="162"/>
      <c r="W348" s="162"/>
      <c r="X348" s="162"/>
      <c r="Y348" s="165"/>
      <c r="Z348" s="162"/>
      <c r="AA348" s="162"/>
      <c r="AB348" s="162"/>
      <c r="AC348" s="162"/>
      <c r="AD348" s="165"/>
      <c r="AE348" s="162"/>
      <c r="AF348" s="162"/>
      <c r="AG348" s="162"/>
      <c r="AH348" s="162"/>
      <c r="AI348" s="165"/>
      <c r="AJ348" s="162"/>
      <c r="AK348" s="162"/>
      <c r="AL348" s="162"/>
      <c r="AM348" s="162"/>
      <c r="AN348" s="165"/>
      <c r="AO348" s="162"/>
      <c r="AP348" s="162"/>
      <c r="AQ348" s="162"/>
      <c r="AR348" s="162"/>
      <c r="AS348" s="166"/>
    </row>
    <row r="349" spans="1:45" ht="12" customHeight="1">
      <c r="A349" s="145"/>
      <c r="B349" s="156"/>
      <c r="C349" s="157"/>
      <c r="D349" s="157"/>
      <c r="E349" s="158"/>
      <c r="F349" s="157"/>
      <c r="G349" s="157"/>
      <c r="H349" s="157"/>
      <c r="I349" s="157"/>
      <c r="J349" s="157"/>
      <c r="K349" s="157"/>
      <c r="L349" s="157"/>
      <c r="M349" s="157"/>
      <c r="N349" s="159"/>
      <c r="O349" s="157"/>
      <c r="P349" s="157">
        <v>1</v>
      </c>
      <c r="Q349" s="157">
        <v>2</v>
      </c>
      <c r="R349" s="157">
        <v>3</v>
      </c>
      <c r="S349" s="157">
        <v>4</v>
      </c>
      <c r="T349" s="157"/>
      <c r="U349" s="157">
        <v>5</v>
      </c>
      <c r="V349" s="157">
        <v>6</v>
      </c>
      <c r="W349" s="157">
        <v>7</v>
      </c>
      <c r="X349" s="157">
        <v>8</v>
      </c>
      <c r="Y349" s="157"/>
      <c r="Z349" s="157">
        <v>9</v>
      </c>
      <c r="AA349" s="157">
        <v>10</v>
      </c>
      <c r="AB349" s="157">
        <v>11</v>
      </c>
      <c r="AC349" s="157">
        <v>12</v>
      </c>
      <c r="AD349" s="157"/>
      <c r="AE349" s="157">
        <v>13</v>
      </c>
      <c r="AF349" s="157">
        <v>14</v>
      </c>
      <c r="AG349" s="157">
        <v>15</v>
      </c>
      <c r="AH349" s="157">
        <v>16</v>
      </c>
      <c r="AI349" s="157"/>
      <c r="AJ349" s="157">
        <v>17</v>
      </c>
      <c r="AK349" s="157">
        <v>18</v>
      </c>
      <c r="AL349" s="157">
        <v>19</v>
      </c>
      <c r="AM349" s="157">
        <v>20</v>
      </c>
      <c r="AN349" s="157"/>
      <c r="AO349" s="157">
        <v>21</v>
      </c>
      <c r="AP349" s="157">
        <v>22</v>
      </c>
      <c r="AQ349" s="157">
        <v>23</v>
      </c>
      <c r="AR349" s="157">
        <v>24</v>
      </c>
      <c r="AS349" s="160"/>
    </row>
    <row r="350" spans="1:45" ht="12" customHeight="1" thickBot="1">
      <c r="A350" s="145"/>
      <c r="B350" s="161" t="s">
        <v>118</v>
      </c>
      <c r="C350" s="162"/>
      <c r="D350" s="163" t="s">
        <v>276</v>
      </c>
      <c r="E350" s="162"/>
      <c r="F350" s="162">
        <v>24</v>
      </c>
      <c r="G350" s="162">
        <v>24</v>
      </c>
      <c r="H350" s="162" t="s">
        <v>12</v>
      </c>
      <c r="I350" s="161" t="s">
        <v>118</v>
      </c>
      <c r="J350" s="162"/>
      <c r="K350" s="162"/>
      <c r="L350" s="162">
        <f>COUNTIF(P350:AR350,"x")</f>
        <v>0</v>
      </c>
      <c r="M350" s="162">
        <f>F350-L350</f>
        <v>24</v>
      </c>
      <c r="N350" s="164"/>
      <c r="O350" s="165"/>
      <c r="P350" s="162"/>
      <c r="Q350" s="162"/>
      <c r="R350" s="162"/>
      <c r="S350" s="162"/>
      <c r="T350" s="165"/>
      <c r="U350" s="162"/>
      <c r="V350" s="162"/>
      <c r="W350" s="162"/>
      <c r="X350" s="162"/>
      <c r="Y350" s="165"/>
      <c r="Z350" s="162"/>
      <c r="AA350" s="162"/>
      <c r="AB350" s="162"/>
      <c r="AC350" s="162"/>
      <c r="AD350" s="165"/>
      <c r="AE350" s="162"/>
      <c r="AF350" s="162"/>
      <c r="AG350" s="162"/>
      <c r="AH350" s="162"/>
      <c r="AI350" s="165"/>
      <c r="AJ350" s="162"/>
      <c r="AK350" s="162"/>
      <c r="AL350" s="162"/>
      <c r="AM350" s="162"/>
      <c r="AN350" s="165"/>
      <c r="AO350" s="162"/>
      <c r="AP350" s="162"/>
      <c r="AQ350" s="162"/>
      <c r="AR350" s="162"/>
      <c r="AS350" s="166"/>
    </row>
    <row r="351" spans="1:45" ht="12" customHeight="1">
      <c r="A351" s="145"/>
      <c r="B351" s="156"/>
      <c r="C351" s="157"/>
      <c r="D351" s="157"/>
      <c r="E351" s="158"/>
      <c r="F351" s="157"/>
      <c r="G351" s="157"/>
      <c r="H351" s="157"/>
      <c r="I351" s="157"/>
      <c r="J351" s="157"/>
      <c r="K351" s="157"/>
      <c r="L351" s="157"/>
      <c r="M351" s="157"/>
      <c r="N351" s="159"/>
      <c r="O351" s="157"/>
      <c r="P351" s="157">
        <v>1</v>
      </c>
      <c r="Q351" s="157">
        <v>2</v>
      </c>
      <c r="R351" s="157">
        <v>3</v>
      </c>
      <c r="S351" s="157">
        <v>4</v>
      </c>
      <c r="T351" s="157"/>
      <c r="U351" s="157">
        <v>5</v>
      </c>
      <c r="V351" s="157">
        <v>6</v>
      </c>
      <c r="W351" s="157">
        <v>7</v>
      </c>
      <c r="X351" s="157">
        <v>8</v>
      </c>
      <c r="Y351" s="157"/>
      <c r="Z351" s="157">
        <v>9</v>
      </c>
      <c r="AA351" s="157">
        <v>10</v>
      </c>
      <c r="AB351" s="157">
        <v>11</v>
      </c>
      <c r="AC351" s="157">
        <v>12</v>
      </c>
      <c r="AD351" s="157"/>
      <c r="AE351" s="157">
        <v>13</v>
      </c>
      <c r="AF351" s="157">
        <v>14</v>
      </c>
      <c r="AG351" s="157">
        <v>15</v>
      </c>
      <c r="AH351" s="157">
        <v>16</v>
      </c>
      <c r="AI351" s="157"/>
      <c r="AJ351" s="157">
        <v>17</v>
      </c>
      <c r="AK351" s="157">
        <v>18</v>
      </c>
      <c r="AL351" s="157">
        <v>19</v>
      </c>
      <c r="AM351" s="157">
        <v>20</v>
      </c>
      <c r="AN351" s="157"/>
      <c r="AO351" s="157">
        <v>21</v>
      </c>
      <c r="AP351" s="157">
        <v>22</v>
      </c>
      <c r="AQ351" s="157">
        <v>23</v>
      </c>
      <c r="AR351" s="157">
        <v>24</v>
      </c>
      <c r="AS351" s="160"/>
    </row>
    <row r="352" spans="1:45" ht="12" customHeight="1" thickBot="1">
      <c r="A352" s="145"/>
      <c r="B352" s="161" t="s">
        <v>118</v>
      </c>
      <c r="C352" s="162"/>
      <c r="D352" s="163" t="s">
        <v>276</v>
      </c>
      <c r="E352" s="162"/>
      <c r="F352" s="162">
        <v>24</v>
      </c>
      <c r="G352" s="162">
        <v>24</v>
      </c>
      <c r="H352" s="162" t="s">
        <v>12</v>
      </c>
      <c r="I352" s="161" t="s">
        <v>118</v>
      </c>
      <c r="J352" s="162"/>
      <c r="K352" s="162"/>
      <c r="L352" s="162">
        <f>COUNTIF(P352:AR352,"x")</f>
        <v>0</v>
      </c>
      <c r="M352" s="162">
        <f>F352-L352</f>
        <v>24</v>
      </c>
      <c r="N352" s="164"/>
      <c r="O352" s="165"/>
      <c r="P352" s="162"/>
      <c r="Q352" s="162"/>
      <c r="R352" s="162"/>
      <c r="S352" s="162"/>
      <c r="T352" s="165"/>
      <c r="U352" s="162"/>
      <c r="V352" s="162"/>
      <c r="W352" s="162"/>
      <c r="X352" s="162"/>
      <c r="Y352" s="165"/>
      <c r="Z352" s="162"/>
      <c r="AA352" s="162"/>
      <c r="AB352" s="162"/>
      <c r="AC352" s="162"/>
      <c r="AD352" s="165"/>
      <c r="AE352" s="162"/>
      <c r="AF352" s="162"/>
      <c r="AG352" s="162"/>
      <c r="AH352" s="162"/>
      <c r="AI352" s="165"/>
      <c r="AJ352" s="162"/>
      <c r="AK352" s="162"/>
      <c r="AL352" s="162"/>
      <c r="AM352" s="162"/>
      <c r="AN352" s="165"/>
      <c r="AO352" s="162"/>
      <c r="AP352" s="162"/>
      <c r="AQ352" s="162"/>
      <c r="AR352" s="162"/>
      <c r="AS352" s="166"/>
    </row>
    <row r="353" spans="1:45" ht="12" customHeight="1">
      <c r="A353" s="145"/>
      <c r="B353" s="156"/>
      <c r="C353" s="157"/>
      <c r="D353" s="157"/>
      <c r="E353" s="158"/>
      <c r="F353" s="157"/>
      <c r="G353" s="157"/>
      <c r="H353" s="157"/>
      <c r="I353" s="157"/>
      <c r="J353" s="157"/>
      <c r="K353" s="157"/>
      <c r="L353" s="157"/>
      <c r="M353" s="157"/>
      <c r="N353" s="159"/>
      <c r="O353" s="157"/>
      <c r="P353" s="157">
        <v>1</v>
      </c>
      <c r="Q353" s="157">
        <v>2</v>
      </c>
      <c r="R353" s="157">
        <v>3</v>
      </c>
      <c r="S353" s="157">
        <v>4</v>
      </c>
      <c r="T353" s="157"/>
      <c r="U353" s="157">
        <v>5</v>
      </c>
      <c r="V353" s="157">
        <v>6</v>
      </c>
      <c r="W353" s="157">
        <v>7</v>
      </c>
      <c r="X353" s="157">
        <v>8</v>
      </c>
      <c r="Y353" s="157"/>
      <c r="Z353" s="157">
        <v>9</v>
      </c>
      <c r="AA353" s="157">
        <v>10</v>
      </c>
      <c r="AB353" s="157">
        <v>11</v>
      </c>
      <c r="AC353" s="157">
        <v>12</v>
      </c>
      <c r="AD353" s="157"/>
      <c r="AE353" s="157">
        <v>13</v>
      </c>
      <c r="AF353" s="157">
        <v>14</v>
      </c>
      <c r="AG353" s="157">
        <v>15</v>
      </c>
      <c r="AH353" s="157">
        <v>16</v>
      </c>
      <c r="AI353" s="157"/>
      <c r="AJ353" s="157">
        <v>17</v>
      </c>
      <c r="AK353" s="157">
        <v>18</v>
      </c>
      <c r="AL353" s="157">
        <v>19</v>
      </c>
      <c r="AM353" s="157">
        <v>20</v>
      </c>
      <c r="AN353" s="157"/>
      <c r="AO353" s="157">
        <v>21</v>
      </c>
      <c r="AP353" s="157">
        <v>22</v>
      </c>
      <c r="AQ353" s="157">
        <v>23</v>
      </c>
      <c r="AR353" s="157">
        <v>24</v>
      </c>
      <c r="AS353" s="160"/>
    </row>
    <row r="354" spans="1:45" ht="12" customHeight="1" thickBot="1">
      <c r="A354" s="145"/>
      <c r="B354" s="161" t="s">
        <v>118</v>
      </c>
      <c r="C354" s="162"/>
      <c r="D354" s="163" t="s">
        <v>276</v>
      </c>
      <c r="E354" s="162"/>
      <c r="F354" s="162">
        <v>24</v>
      </c>
      <c r="G354" s="162">
        <v>24</v>
      </c>
      <c r="H354" s="162" t="s">
        <v>12</v>
      </c>
      <c r="I354" s="161" t="s">
        <v>118</v>
      </c>
      <c r="J354" s="162"/>
      <c r="K354" s="162"/>
      <c r="L354" s="162">
        <f>COUNTIF(P354:AR354,"x")</f>
        <v>0</v>
      </c>
      <c r="M354" s="162">
        <f>F354-L354</f>
        <v>24</v>
      </c>
      <c r="N354" s="164"/>
      <c r="O354" s="165"/>
      <c r="P354" s="162"/>
      <c r="Q354" s="162"/>
      <c r="R354" s="162"/>
      <c r="S354" s="162"/>
      <c r="T354" s="165"/>
      <c r="U354" s="162"/>
      <c r="V354" s="162"/>
      <c r="W354" s="162"/>
      <c r="X354" s="162"/>
      <c r="Y354" s="165"/>
      <c r="Z354" s="162"/>
      <c r="AA354" s="162"/>
      <c r="AB354" s="162"/>
      <c r="AC354" s="162"/>
      <c r="AD354" s="165"/>
      <c r="AE354" s="162"/>
      <c r="AF354" s="162"/>
      <c r="AG354" s="162"/>
      <c r="AH354" s="162"/>
      <c r="AI354" s="165"/>
      <c r="AJ354" s="162"/>
      <c r="AK354" s="162"/>
      <c r="AL354" s="162"/>
      <c r="AM354" s="162"/>
      <c r="AN354" s="165"/>
      <c r="AO354" s="162"/>
      <c r="AP354" s="162"/>
      <c r="AQ354" s="162"/>
      <c r="AR354" s="162"/>
      <c r="AS354" s="166"/>
    </row>
    <row r="355" spans="1:45" ht="12" customHeight="1">
      <c r="A355" s="145"/>
      <c r="B355" s="156"/>
      <c r="C355" s="157"/>
      <c r="D355" s="157"/>
      <c r="E355" s="158"/>
      <c r="F355" s="157"/>
      <c r="G355" s="157"/>
      <c r="H355" s="157"/>
      <c r="I355" s="157"/>
      <c r="J355" s="157"/>
      <c r="K355" s="157"/>
      <c r="L355" s="157"/>
      <c r="M355" s="157"/>
      <c r="N355" s="159"/>
      <c r="O355" s="157"/>
      <c r="P355" s="157">
        <v>1</v>
      </c>
      <c r="Q355" s="157">
        <v>2</v>
      </c>
      <c r="R355" s="157">
        <v>3</v>
      </c>
      <c r="S355" s="157">
        <v>4</v>
      </c>
      <c r="T355" s="157"/>
      <c r="U355" s="157">
        <v>5</v>
      </c>
      <c r="V355" s="157">
        <v>6</v>
      </c>
      <c r="W355" s="157">
        <v>7</v>
      </c>
      <c r="X355" s="157">
        <v>8</v>
      </c>
      <c r="Y355" s="157"/>
      <c r="Z355" s="157">
        <v>9</v>
      </c>
      <c r="AA355" s="157">
        <v>10</v>
      </c>
      <c r="AB355" s="157">
        <v>11</v>
      </c>
      <c r="AC355" s="157">
        <v>12</v>
      </c>
      <c r="AD355" s="157"/>
      <c r="AE355" s="157">
        <v>13</v>
      </c>
      <c r="AF355" s="157">
        <v>14</v>
      </c>
      <c r="AG355" s="157">
        <v>15</v>
      </c>
      <c r="AH355" s="157">
        <v>16</v>
      </c>
      <c r="AI355" s="157"/>
      <c r="AJ355" s="157">
        <v>17</v>
      </c>
      <c r="AK355" s="157">
        <v>18</v>
      </c>
      <c r="AL355" s="157">
        <v>19</v>
      </c>
      <c r="AM355" s="157">
        <v>20</v>
      </c>
      <c r="AN355" s="157"/>
      <c r="AO355" s="157">
        <v>21</v>
      </c>
      <c r="AP355" s="157">
        <v>22</v>
      </c>
      <c r="AQ355" s="157">
        <v>23</v>
      </c>
      <c r="AR355" s="157">
        <v>24</v>
      </c>
      <c r="AS355" s="160"/>
    </row>
    <row r="356" spans="1:45" ht="12" customHeight="1" thickBot="1">
      <c r="A356" s="145"/>
      <c r="B356" s="161" t="s">
        <v>118</v>
      </c>
      <c r="C356" s="162"/>
      <c r="D356" s="163" t="s">
        <v>276</v>
      </c>
      <c r="E356" s="162"/>
      <c r="F356" s="162">
        <v>24</v>
      </c>
      <c r="G356" s="162">
        <v>24</v>
      </c>
      <c r="H356" s="162" t="s">
        <v>12</v>
      </c>
      <c r="I356" s="161" t="s">
        <v>118</v>
      </c>
      <c r="J356" s="162"/>
      <c r="K356" s="162"/>
      <c r="L356" s="162">
        <f>COUNTIF(P356:AR356,"x")</f>
        <v>0</v>
      </c>
      <c r="M356" s="162">
        <f>F356-L356</f>
        <v>24</v>
      </c>
      <c r="N356" s="164"/>
      <c r="O356" s="165"/>
      <c r="P356" s="162"/>
      <c r="Q356" s="162"/>
      <c r="R356" s="162"/>
      <c r="S356" s="162"/>
      <c r="T356" s="165"/>
      <c r="U356" s="162"/>
      <c r="V356" s="162"/>
      <c r="W356" s="162"/>
      <c r="X356" s="162"/>
      <c r="Y356" s="165"/>
      <c r="Z356" s="162"/>
      <c r="AA356" s="162"/>
      <c r="AB356" s="162"/>
      <c r="AC356" s="162"/>
      <c r="AD356" s="165"/>
      <c r="AE356" s="162"/>
      <c r="AF356" s="162"/>
      <c r="AG356" s="162"/>
      <c r="AH356" s="162"/>
      <c r="AI356" s="165"/>
      <c r="AJ356" s="162"/>
      <c r="AK356" s="162"/>
      <c r="AL356" s="162"/>
      <c r="AM356" s="162"/>
      <c r="AN356" s="165"/>
      <c r="AO356" s="162"/>
      <c r="AP356" s="162"/>
      <c r="AQ356" s="162"/>
      <c r="AR356" s="162"/>
      <c r="AS356" s="166"/>
    </row>
    <row r="357" spans="1:45" ht="12" customHeight="1">
      <c r="A357" s="145"/>
      <c r="B357" s="156"/>
      <c r="C357" s="157"/>
      <c r="D357" s="157"/>
      <c r="E357" s="158"/>
      <c r="F357" s="157"/>
      <c r="G357" s="157"/>
      <c r="H357" s="157"/>
      <c r="I357" s="157"/>
      <c r="J357" s="157"/>
      <c r="K357" s="157"/>
      <c r="L357" s="157"/>
      <c r="M357" s="157"/>
      <c r="N357" s="159"/>
      <c r="O357" s="157"/>
      <c r="P357" s="157">
        <v>1</v>
      </c>
      <c r="Q357" s="157">
        <v>2</v>
      </c>
      <c r="R357" s="157">
        <v>3</v>
      </c>
      <c r="S357" s="157">
        <v>4</v>
      </c>
      <c r="T357" s="157"/>
      <c r="U357" s="157">
        <v>5</v>
      </c>
      <c r="V357" s="157">
        <v>6</v>
      </c>
      <c r="W357" s="157">
        <v>7</v>
      </c>
      <c r="X357" s="157">
        <v>8</v>
      </c>
      <c r="Y357" s="157"/>
      <c r="Z357" s="157">
        <v>9</v>
      </c>
      <c r="AA357" s="157">
        <v>10</v>
      </c>
      <c r="AB357" s="157">
        <v>11</v>
      </c>
      <c r="AC357" s="157">
        <v>12</v>
      </c>
      <c r="AD357" s="157"/>
      <c r="AE357" s="157">
        <v>13</v>
      </c>
      <c r="AF357" s="157">
        <v>14</v>
      </c>
      <c r="AG357" s="157">
        <v>15</v>
      </c>
      <c r="AH357" s="157">
        <v>16</v>
      </c>
      <c r="AI357" s="157"/>
      <c r="AJ357" s="157">
        <v>17</v>
      </c>
      <c r="AK357" s="157">
        <v>18</v>
      </c>
      <c r="AL357" s="157">
        <v>19</v>
      </c>
      <c r="AM357" s="157">
        <v>20</v>
      </c>
      <c r="AN357" s="157"/>
      <c r="AO357" s="157">
        <v>21</v>
      </c>
      <c r="AP357" s="157">
        <v>22</v>
      </c>
      <c r="AQ357" s="157">
        <v>23</v>
      </c>
      <c r="AR357" s="157">
        <v>24</v>
      </c>
      <c r="AS357" s="160"/>
    </row>
    <row r="358" spans="1:45" ht="12" customHeight="1" thickBot="1">
      <c r="A358" s="145"/>
      <c r="B358" s="161" t="s">
        <v>118</v>
      </c>
      <c r="C358" s="162"/>
      <c r="D358" s="163" t="s">
        <v>276</v>
      </c>
      <c r="E358" s="162"/>
      <c r="F358" s="162">
        <v>24</v>
      </c>
      <c r="G358" s="162">
        <v>24</v>
      </c>
      <c r="H358" s="162" t="s">
        <v>12</v>
      </c>
      <c r="I358" s="161" t="s">
        <v>118</v>
      </c>
      <c r="J358" s="162"/>
      <c r="K358" s="162"/>
      <c r="L358" s="162">
        <f>COUNTIF(P358:AR358,"x")</f>
        <v>0</v>
      </c>
      <c r="M358" s="162">
        <f>F358-L358</f>
        <v>24</v>
      </c>
      <c r="N358" s="164"/>
      <c r="O358" s="165"/>
      <c r="P358" s="162"/>
      <c r="Q358" s="162"/>
      <c r="R358" s="162"/>
      <c r="S358" s="162"/>
      <c r="T358" s="165"/>
      <c r="U358" s="162"/>
      <c r="V358" s="162"/>
      <c r="W358" s="162"/>
      <c r="X358" s="162"/>
      <c r="Y358" s="165"/>
      <c r="Z358" s="162"/>
      <c r="AA358" s="162"/>
      <c r="AB358" s="162"/>
      <c r="AC358" s="162"/>
      <c r="AD358" s="165"/>
      <c r="AE358" s="162"/>
      <c r="AF358" s="162"/>
      <c r="AG358" s="162"/>
      <c r="AH358" s="162"/>
      <c r="AI358" s="165"/>
      <c r="AJ358" s="162"/>
      <c r="AK358" s="162"/>
      <c r="AL358" s="162"/>
      <c r="AM358" s="162"/>
      <c r="AN358" s="165"/>
      <c r="AO358" s="162"/>
      <c r="AP358" s="162"/>
      <c r="AQ358" s="162"/>
      <c r="AR358" s="162"/>
      <c r="AS358" s="166"/>
    </row>
    <row r="359" spans="1:45" ht="12" customHeight="1">
      <c r="A359" s="145"/>
      <c r="B359" s="156"/>
      <c r="C359" s="157"/>
      <c r="D359" s="157"/>
      <c r="E359" s="158"/>
      <c r="F359" s="157"/>
      <c r="G359" s="157"/>
      <c r="H359" s="157"/>
      <c r="I359" s="157"/>
      <c r="J359" s="157"/>
      <c r="K359" s="157"/>
      <c r="L359" s="157"/>
      <c r="M359" s="157"/>
      <c r="N359" s="159"/>
      <c r="O359" s="157"/>
      <c r="P359" s="157">
        <v>1</v>
      </c>
      <c r="Q359" s="157">
        <v>2</v>
      </c>
      <c r="R359" s="157">
        <v>3</v>
      </c>
      <c r="S359" s="157">
        <v>4</v>
      </c>
      <c r="T359" s="157"/>
      <c r="U359" s="157">
        <v>5</v>
      </c>
      <c r="V359" s="157">
        <v>6</v>
      </c>
      <c r="W359" s="157">
        <v>7</v>
      </c>
      <c r="X359" s="157">
        <v>8</v>
      </c>
      <c r="Y359" s="157"/>
      <c r="Z359" s="157">
        <v>9</v>
      </c>
      <c r="AA359" s="157">
        <v>10</v>
      </c>
      <c r="AB359" s="157">
        <v>11</v>
      </c>
      <c r="AC359" s="157">
        <v>12</v>
      </c>
      <c r="AD359" s="157"/>
      <c r="AE359" s="157">
        <v>13</v>
      </c>
      <c r="AF359" s="157">
        <v>14</v>
      </c>
      <c r="AG359" s="157">
        <v>15</v>
      </c>
      <c r="AH359" s="157">
        <v>16</v>
      </c>
      <c r="AI359" s="157"/>
      <c r="AJ359" s="157">
        <v>17</v>
      </c>
      <c r="AK359" s="157">
        <v>18</v>
      </c>
      <c r="AL359" s="157">
        <v>19</v>
      </c>
      <c r="AM359" s="157">
        <v>20</v>
      </c>
      <c r="AN359" s="157"/>
      <c r="AO359" s="157">
        <v>21</v>
      </c>
      <c r="AP359" s="157">
        <v>22</v>
      </c>
      <c r="AQ359" s="157">
        <v>23</v>
      </c>
      <c r="AR359" s="157">
        <v>24</v>
      </c>
      <c r="AS359" s="160"/>
    </row>
    <row r="360" spans="1:45" ht="12" customHeight="1" thickBot="1">
      <c r="A360" s="145"/>
      <c r="B360" s="161" t="s">
        <v>118</v>
      </c>
      <c r="C360" s="162"/>
      <c r="D360" s="163" t="s">
        <v>276</v>
      </c>
      <c r="E360" s="162"/>
      <c r="F360" s="162">
        <v>24</v>
      </c>
      <c r="G360" s="162">
        <v>24</v>
      </c>
      <c r="H360" s="162" t="s">
        <v>12</v>
      </c>
      <c r="I360" s="161" t="s">
        <v>118</v>
      </c>
      <c r="J360" s="162"/>
      <c r="K360" s="162"/>
      <c r="L360" s="162">
        <f>COUNTIF(P360:AR360,"x")</f>
        <v>0</v>
      </c>
      <c r="M360" s="162">
        <f>F360-L360</f>
        <v>24</v>
      </c>
      <c r="N360" s="164"/>
      <c r="O360" s="165"/>
      <c r="P360" s="162"/>
      <c r="Q360" s="162"/>
      <c r="R360" s="162"/>
      <c r="S360" s="162"/>
      <c r="T360" s="165"/>
      <c r="U360" s="162"/>
      <c r="V360" s="162"/>
      <c r="W360" s="162"/>
      <c r="X360" s="162"/>
      <c r="Y360" s="165"/>
      <c r="Z360" s="162"/>
      <c r="AA360" s="162"/>
      <c r="AB360" s="162"/>
      <c r="AC360" s="162"/>
      <c r="AD360" s="165"/>
      <c r="AE360" s="162"/>
      <c r="AF360" s="162"/>
      <c r="AG360" s="162"/>
      <c r="AH360" s="162"/>
      <c r="AI360" s="165"/>
      <c r="AJ360" s="162"/>
      <c r="AK360" s="162"/>
      <c r="AL360" s="162"/>
      <c r="AM360" s="162"/>
      <c r="AN360" s="165"/>
      <c r="AO360" s="162"/>
      <c r="AP360" s="162"/>
      <c r="AQ360" s="162"/>
      <c r="AR360" s="162"/>
      <c r="AS360" s="166"/>
    </row>
    <row r="361" spans="1:45" ht="12" customHeight="1">
      <c r="A361" s="145"/>
      <c r="B361" s="156"/>
      <c r="C361" s="157"/>
      <c r="D361" s="157"/>
      <c r="E361" s="158"/>
      <c r="F361" s="157"/>
      <c r="G361" s="157"/>
      <c r="H361" s="157"/>
      <c r="I361" s="157"/>
      <c r="J361" s="157"/>
      <c r="K361" s="157"/>
      <c r="L361" s="157"/>
      <c r="M361" s="157"/>
      <c r="N361" s="159"/>
      <c r="O361" s="157"/>
      <c r="P361" s="157">
        <v>1</v>
      </c>
      <c r="Q361" s="157">
        <v>2</v>
      </c>
      <c r="R361" s="157">
        <v>3</v>
      </c>
      <c r="S361" s="157">
        <v>4</v>
      </c>
      <c r="T361" s="157"/>
      <c r="U361" s="157">
        <v>5</v>
      </c>
      <c r="V361" s="157">
        <v>6</v>
      </c>
      <c r="W361" s="157">
        <v>7</v>
      </c>
      <c r="X361" s="157">
        <v>8</v>
      </c>
      <c r="Y361" s="157"/>
      <c r="Z361" s="157">
        <v>9</v>
      </c>
      <c r="AA361" s="157">
        <v>10</v>
      </c>
      <c r="AB361" s="157">
        <v>11</v>
      </c>
      <c r="AC361" s="157">
        <v>12</v>
      </c>
      <c r="AD361" s="157"/>
      <c r="AE361" s="157">
        <v>13</v>
      </c>
      <c r="AF361" s="157">
        <v>14</v>
      </c>
      <c r="AG361" s="157">
        <v>15</v>
      </c>
      <c r="AH361" s="157">
        <v>16</v>
      </c>
      <c r="AI361" s="157"/>
      <c r="AJ361" s="157">
        <v>17</v>
      </c>
      <c r="AK361" s="157">
        <v>18</v>
      </c>
      <c r="AL361" s="157">
        <v>19</v>
      </c>
      <c r="AM361" s="157">
        <v>20</v>
      </c>
      <c r="AN361" s="157"/>
      <c r="AO361" s="157">
        <v>21</v>
      </c>
      <c r="AP361" s="157">
        <v>22</v>
      </c>
      <c r="AQ361" s="157">
        <v>23</v>
      </c>
      <c r="AR361" s="157">
        <v>24</v>
      </c>
      <c r="AS361" s="160"/>
    </row>
    <row r="362" spans="1:45" ht="12" customHeight="1" thickBot="1">
      <c r="A362" s="145"/>
      <c r="B362" s="161" t="s">
        <v>118</v>
      </c>
      <c r="C362" s="162"/>
      <c r="D362" s="163" t="s">
        <v>276</v>
      </c>
      <c r="E362" s="162"/>
      <c r="F362" s="162">
        <v>24</v>
      </c>
      <c r="G362" s="162">
        <v>24</v>
      </c>
      <c r="H362" s="162" t="s">
        <v>12</v>
      </c>
      <c r="I362" s="161" t="s">
        <v>118</v>
      </c>
      <c r="J362" s="162"/>
      <c r="K362" s="162"/>
      <c r="L362" s="162">
        <f>COUNTIF(P362:AR362,"x")</f>
        <v>0</v>
      </c>
      <c r="M362" s="162">
        <f>F362-L362</f>
        <v>24</v>
      </c>
      <c r="N362" s="164"/>
      <c r="O362" s="165"/>
      <c r="P362" s="162"/>
      <c r="Q362" s="162"/>
      <c r="R362" s="162"/>
      <c r="S362" s="162"/>
      <c r="T362" s="165"/>
      <c r="U362" s="162"/>
      <c r="V362" s="162"/>
      <c r="W362" s="162"/>
      <c r="X362" s="162"/>
      <c r="Y362" s="165"/>
      <c r="Z362" s="162"/>
      <c r="AA362" s="162"/>
      <c r="AB362" s="162"/>
      <c r="AC362" s="162"/>
      <c r="AD362" s="165"/>
      <c r="AE362" s="162"/>
      <c r="AF362" s="162"/>
      <c r="AG362" s="162"/>
      <c r="AH362" s="162"/>
      <c r="AI362" s="165"/>
      <c r="AJ362" s="162"/>
      <c r="AK362" s="162"/>
      <c r="AL362" s="162"/>
      <c r="AM362" s="162"/>
      <c r="AN362" s="165"/>
      <c r="AO362" s="162"/>
      <c r="AP362" s="162"/>
      <c r="AQ362" s="162"/>
      <c r="AR362" s="162"/>
      <c r="AS362" s="166"/>
    </row>
    <row r="363" spans="1:45" ht="12" customHeight="1">
      <c r="A363" s="145"/>
      <c r="B363" s="156"/>
      <c r="C363" s="157"/>
      <c r="D363" s="157"/>
      <c r="E363" s="158"/>
      <c r="F363" s="157"/>
      <c r="G363" s="157"/>
      <c r="H363" s="157"/>
      <c r="I363" s="157"/>
      <c r="J363" s="157"/>
      <c r="K363" s="157"/>
      <c r="L363" s="157"/>
      <c r="M363" s="157"/>
      <c r="N363" s="159"/>
      <c r="O363" s="157"/>
      <c r="P363" s="157">
        <v>1</v>
      </c>
      <c r="Q363" s="157">
        <v>2</v>
      </c>
      <c r="R363" s="157">
        <v>3</v>
      </c>
      <c r="S363" s="157">
        <v>4</v>
      </c>
      <c r="T363" s="157"/>
      <c r="U363" s="157">
        <v>5</v>
      </c>
      <c r="V363" s="157">
        <v>6</v>
      </c>
      <c r="W363" s="157">
        <v>7</v>
      </c>
      <c r="X363" s="157">
        <v>8</v>
      </c>
      <c r="Y363" s="157"/>
      <c r="Z363" s="157">
        <v>9</v>
      </c>
      <c r="AA363" s="157">
        <v>10</v>
      </c>
      <c r="AB363" s="157">
        <v>11</v>
      </c>
      <c r="AC363" s="157">
        <v>12</v>
      </c>
      <c r="AD363" s="157"/>
      <c r="AE363" s="157">
        <v>13</v>
      </c>
      <c r="AF363" s="157">
        <v>14</v>
      </c>
      <c r="AG363" s="157">
        <v>15</v>
      </c>
      <c r="AH363" s="157">
        <v>16</v>
      </c>
      <c r="AI363" s="157"/>
      <c r="AJ363" s="157">
        <v>17</v>
      </c>
      <c r="AK363" s="157">
        <v>18</v>
      </c>
      <c r="AL363" s="157">
        <v>19</v>
      </c>
      <c r="AM363" s="157">
        <v>20</v>
      </c>
      <c r="AN363" s="157"/>
      <c r="AO363" s="157">
        <v>21</v>
      </c>
      <c r="AP363" s="157">
        <v>22</v>
      </c>
      <c r="AQ363" s="157">
        <v>23</v>
      </c>
      <c r="AR363" s="157">
        <v>24</v>
      </c>
      <c r="AS363" s="160"/>
    </row>
    <row r="364" spans="1:45" ht="12" customHeight="1" thickBot="1">
      <c r="A364" s="145"/>
      <c r="B364" s="161" t="s">
        <v>118</v>
      </c>
      <c r="C364" s="162"/>
      <c r="D364" s="163" t="s">
        <v>276</v>
      </c>
      <c r="E364" s="162"/>
      <c r="F364" s="162">
        <v>24</v>
      </c>
      <c r="G364" s="162">
        <v>24</v>
      </c>
      <c r="H364" s="162" t="s">
        <v>12</v>
      </c>
      <c r="I364" s="161" t="s">
        <v>118</v>
      </c>
      <c r="J364" s="162"/>
      <c r="K364" s="162"/>
      <c r="L364" s="162">
        <f>COUNTIF(P364:AR364,"x")</f>
        <v>0</v>
      </c>
      <c r="M364" s="162">
        <f>F364-L364</f>
        <v>24</v>
      </c>
      <c r="N364" s="164"/>
      <c r="O364" s="165"/>
      <c r="P364" s="162"/>
      <c r="Q364" s="162"/>
      <c r="R364" s="162"/>
      <c r="S364" s="162"/>
      <c r="T364" s="165"/>
      <c r="U364" s="162"/>
      <c r="V364" s="162"/>
      <c r="W364" s="162"/>
      <c r="X364" s="162"/>
      <c r="Y364" s="165"/>
      <c r="Z364" s="162"/>
      <c r="AA364" s="162"/>
      <c r="AB364" s="162"/>
      <c r="AC364" s="162"/>
      <c r="AD364" s="165"/>
      <c r="AE364" s="162"/>
      <c r="AF364" s="162"/>
      <c r="AG364" s="162"/>
      <c r="AH364" s="162"/>
      <c r="AI364" s="165"/>
      <c r="AJ364" s="162"/>
      <c r="AK364" s="162"/>
      <c r="AL364" s="162"/>
      <c r="AM364" s="162"/>
      <c r="AN364" s="165"/>
      <c r="AO364" s="162"/>
      <c r="AP364" s="162"/>
      <c r="AQ364" s="162"/>
      <c r="AR364" s="162"/>
      <c r="AS364" s="166"/>
    </row>
    <row r="365" spans="1:45" ht="12" customHeight="1">
      <c r="A365" s="145"/>
      <c r="B365" s="156"/>
      <c r="C365" s="157"/>
      <c r="D365" s="157"/>
      <c r="E365" s="158"/>
      <c r="F365" s="157"/>
      <c r="G365" s="157"/>
      <c r="H365" s="157"/>
      <c r="I365" s="157"/>
      <c r="J365" s="157"/>
      <c r="K365" s="157"/>
      <c r="L365" s="157"/>
      <c r="M365" s="157"/>
      <c r="N365" s="159"/>
      <c r="O365" s="157"/>
      <c r="P365" s="157">
        <v>1</v>
      </c>
      <c r="Q365" s="157">
        <v>2</v>
      </c>
      <c r="R365" s="157">
        <v>3</v>
      </c>
      <c r="S365" s="157">
        <v>4</v>
      </c>
      <c r="T365" s="157"/>
      <c r="U365" s="157">
        <v>5</v>
      </c>
      <c r="V365" s="157">
        <v>6</v>
      </c>
      <c r="W365" s="157">
        <v>7</v>
      </c>
      <c r="X365" s="157">
        <v>8</v>
      </c>
      <c r="Y365" s="157"/>
      <c r="Z365" s="157">
        <v>9</v>
      </c>
      <c r="AA365" s="157">
        <v>10</v>
      </c>
      <c r="AB365" s="157">
        <v>11</v>
      </c>
      <c r="AC365" s="157">
        <v>12</v>
      </c>
      <c r="AD365" s="157"/>
      <c r="AE365" s="157">
        <v>13</v>
      </c>
      <c r="AF365" s="157">
        <v>14</v>
      </c>
      <c r="AG365" s="157">
        <v>15</v>
      </c>
      <c r="AH365" s="157">
        <v>16</v>
      </c>
      <c r="AI365" s="157"/>
      <c r="AJ365" s="157">
        <v>17</v>
      </c>
      <c r="AK365" s="157">
        <v>18</v>
      </c>
      <c r="AL365" s="157">
        <v>19</v>
      </c>
      <c r="AM365" s="157">
        <v>20</v>
      </c>
      <c r="AN365" s="157"/>
      <c r="AO365" s="157">
        <v>21</v>
      </c>
      <c r="AP365" s="157">
        <v>22</v>
      </c>
      <c r="AQ365" s="157">
        <v>23</v>
      </c>
      <c r="AR365" s="157">
        <v>24</v>
      </c>
      <c r="AS365" s="160"/>
    </row>
    <row r="366" spans="1:45" ht="12" customHeight="1" thickBot="1">
      <c r="A366" s="145"/>
      <c r="B366" s="161" t="s">
        <v>118</v>
      </c>
      <c r="C366" s="162"/>
      <c r="D366" s="163" t="s">
        <v>276</v>
      </c>
      <c r="E366" s="162"/>
      <c r="F366" s="162">
        <v>24</v>
      </c>
      <c r="G366" s="162">
        <v>24</v>
      </c>
      <c r="H366" s="162" t="s">
        <v>12</v>
      </c>
      <c r="I366" s="161" t="s">
        <v>118</v>
      </c>
      <c r="J366" s="162"/>
      <c r="K366" s="162"/>
      <c r="L366" s="162">
        <f>COUNTIF(P366:AR366,"x")</f>
        <v>0</v>
      </c>
      <c r="M366" s="162">
        <f>F366-L366</f>
        <v>24</v>
      </c>
      <c r="N366" s="164"/>
      <c r="O366" s="165"/>
      <c r="P366" s="162"/>
      <c r="Q366" s="162"/>
      <c r="R366" s="162"/>
      <c r="S366" s="162"/>
      <c r="T366" s="165"/>
      <c r="U366" s="162"/>
      <c r="V366" s="162"/>
      <c r="W366" s="162"/>
      <c r="X366" s="162"/>
      <c r="Y366" s="165"/>
      <c r="Z366" s="162"/>
      <c r="AA366" s="162"/>
      <c r="AB366" s="162"/>
      <c r="AC366" s="162"/>
      <c r="AD366" s="165"/>
      <c r="AE366" s="162"/>
      <c r="AF366" s="162"/>
      <c r="AG366" s="162"/>
      <c r="AH366" s="162"/>
      <c r="AI366" s="165"/>
      <c r="AJ366" s="162"/>
      <c r="AK366" s="162"/>
      <c r="AL366" s="162"/>
      <c r="AM366" s="162"/>
      <c r="AN366" s="165"/>
      <c r="AO366" s="162"/>
      <c r="AP366" s="162"/>
      <c r="AQ366" s="162"/>
      <c r="AR366" s="162"/>
      <c r="AS366" s="166"/>
    </row>
    <row r="367" spans="1:45" ht="12" customHeight="1">
      <c r="A367" s="145"/>
      <c r="B367" s="156"/>
      <c r="C367" s="157"/>
      <c r="D367" s="157"/>
      <c r="E367" s="158"/>
      <c r="F367" s="157"/>
      <c r="G367" s="157"/>
      <c r="H367" s="157"/>
      <c r="I367" s="157"/>
      <c r="J367" s="157"/>
      <c r="K367" s="157"/>
      <c r="L367" s="157"/>
      <c r="M367" s="157"/>
      <c r="N367" s="159"/>
      <c r="O367" s="157"/>
      <c r="P367" s="157">
        <v>1</v>
      </c>
      <c r="Q367" s="157">
        <v>2</v>
      </c>
      <c r="R367" s="157">
        <v>3</v>
      </c>
      <c r="S367" s="157">
        <v>4</v>
      </c>
      <c r="T367" s="157"/>
      <c r="U367" s="157">
        <v>5</v>
      </c>
      <c r="V367" s="157">
        <v>6</v>
      </c>
      <c r="W367" s="157">
        <v>7</v>
      </c>
      <c r="X367" s="157">
        <v>8</v>
      </c>
      <c r="Y367" s="157"/>
      <c r="Z367" s="157">
        <v>9</v>
      </c>
      <c r="AA367" s="157">
        <v>10</v>
      </c>
      <c r="AB367" s="157">
        <v>11</v>
      </c>
      <c r="AC367" s="157">
        <v>12</v>
      </c>
      <c r="AD367" s="157"/>
      <c r="AE367" s="157">
        <v>13</v>
      </c>
      <c r="AF367" s="157">
        <v>14</v>
      </c>
      <c r="AG367" s="157">
        <v>15</v>
      </c>
      <c r="AH367" s="157">
        <v>16</v>
      </c>
      <c r="AI367" s="157"/>
      <c r="AJ367" s="157">
        <v>17</v>
      </c>
      <c r="AK367" s="157">
        <v>18</v>
      </c>
      <c r="AL367" s="157">
        <v>19</v>
      </c>
      <c r="AM367" s="157">
        <v>20</v>
      </c>
      <c r="AN367" s="157"/>
      <c r="AO367" s="157">
        <v>21</v>
      </c>
      <c r="AP367" s="157">
        <v>22</v>
      </c>
      <c r="AQ367" s="157">
        <v>23</v>
      </c>
      <c r="AR367" s="157">
        <v>24</v>
      </c>
      <c r="AS367" s="160"/>
    </row>
    <row r="368" spans="1:45" ht="12" customHeight="1" thickBot="1">
      <c r="A368" s="145"/>
      <c r="B368" s="161" t="s">
        <v>118</v>
      </c>
      <c r="C368" s="162"/>
      <c r="D368" s="163" t="s">
        <v>276</v>
      </c>
      <c r="E368" s="162"/>
      <c r="F368" s="162">
        <v>24</v>
      </c>
      <c r="G368" s="162">
        <v>24</v>
      </c>
      <c r="H368" s="162" t="s">
        <v>12</v>
      </c>
      <c r="I368" s="161" t="s">
        <v>118</v>
      </c>
      <c r="J368" s="162"/>
      <c r="K368" s="162"/>
      <c r="L368" s="162">
        <f>COUNTIF(P368:AR368,"x")</f>
        <v>0</v>
      </c>
      <c r="M368" s="162">
        <f>F368-L368</f>
        <v>24</v>
      </c>
      <c r="N368" s="164"/>
      <c r="O368" s="165"/>
      <c r="P368" s="162"/>
      <c r="Q368" s="162"/>
      <c r="R368" s="162"/>
      <c r="S368" s="162"/>
      <c r="T368" s="165"/>
      <c r="U368" s="162"/>
      <c r="V368" s="162"/>
      <c r="W368" s="162"/>
      <c r="X368" s="162"/>
      <c r="Y368" s="165"/>
      <c r="Z368" s="162"/>
      <c r="AA368" s="162"/>
      <c r="AB368" s="162"/>
      <c r="AC368" s="162"/>
      <c r="AD368" s="165"/>
      <c r="AE368" s="162"/>
      <c r="AF368" s="162"/>
      <c r="AG368" s="162"/>
      <c r="AH368" s="162"/>
      <c r="AI368" s="165"/>
      <c r="AJ368" s="162"/>
      <c r="AK368" s="162"/>
      <c r="AL368" s="162"/>
      <c r="AM368" s="162"/>
      <c r="AN368" s="165"/>
      <c r="AO368" s="162"/>
      <c r="AP368" s="162"/>
      <c r="AQ368" s="162"/>
      <c r="AR368" s="162"/>
      <c r="AS368" s="166"/>
    </row>
    <row r="369" spans="1:45" ht="12" customHeight="1">
      <c r="A369" s="145"/>
      <c r="B369" s="156"/>
      <c r="C369" s="157"/>
      <c r="D369" s="157"/>
      <c r="E369" s="158"/>
      <c r="F369" s="157"/>
      <c r="G369" s="157"/>
      <c r="H369" s="157"/>
      <c r="I369" s="157"/>
      <c r="J369" s="157"/>
      <c r="K369" s="157"/>
      <c r="L369" s="157"/>
      <c r="M369" s="157"/>
      <c r="N369" s="159"/>
      <c r="O369" s="157"/>
      <c r="P369" s="157">
        <v>1</v>
      </c>
      <c r="Q369" s="157">
        <v>2</v>
      </c>
      <c r="R369" s="157">
        <v>3</v>
      </c>
      <c r="S369" s="157">
        <v>4</v>
      </c>
      <c r="T369" s="157"/>
      <c r="U369" s="157">
        <v>5</v>
      </c>
      <c r="V369" s="157">
        <v>6</v>
      </c>
      <c r="W369" s="157">
        <v>7</v>
      </c>
      <c r="X369" s="157">
        <v>8</v>
      </c>
      <c r="Y369" s="157"/>
      <c r="Z369" s="157">
        <v>9</v>
      </c>
      <c r="AA369" s="157">
        <v>10</v>
      </c>
      <c r="AB369" s="157">
        <v>11</v>
      </c>
      <c r="AC369" s="157">
        <v>12</v>
      </c>
      <c r="AD369" s="157"/>
      <c r="AE369" s="157">
        <v>13</v>
      </c>
      <c r="AF369" s="157">
        <v>14</v>
      </c>
      <c r="AG369" s="157">
        <v>15</v>
      </c>
      <c r="AH369" s="157">
        <v>16</v>
      </c>
      <c r="AI369" s="157"/>
      <c r="AJ369" s="157">
        <v>17</v>
      </c>
      <c r="AK369" s="157">
        <v>18</v>
      </c>
      <c r="AL369" s="157">
        <v>19</v>
      </c>
      <c r="AM369" s="157">
        <v>20</v>
      </c>
      <c r="AN369" s="157"/>
      <c r="AO369" s="157">
        <v>21</v>
      </c>
      <c r="AP369" s="157">
        <v>22</v>
      </c>
      <c r="AQ369" s="157">
        <v>23</v>
      </c>
      <c r="AR369" s="157">
        <v>24</v>
      </c>
      <c r="AS369" s="160"/>
    </row>
    <row r="370" spans="1:45" ht="12" customHeight="1" thickBot="1">
      <c r="A370" s="145"/>
      <c r="B370" s="161" t="s">
        <v>118</v>
      </c>
      <c r="C370" s="162"/>
      <c r="D370" s="163" t="s">
        <v>276</v>
      </c>
      <c r="E370" s="162"/>
      <c r="F370" s="162">
        <v>24</v>
      </c>
      <c r="G370" s="162">
        <v>24</v>
      </c>
      <c r="H370" s="162" t="s">
        <v>12</v>
      </c>
      <c r="I370" s="161" t="s">
        <v>118</v>
      </c>
      <c r="J370" s="162"/>
      <c r="K370" s="162"/>
      <c r="L370" s="162">
        <f>COUNTIF(P370:AR370,"x")</f>
        <v>0</v>
      </c>
      <c r="M370" s="162">
        <f>F370-L370</f>
        <v>24</v>
      </c>
      <c r="N370" s="164"/>
      <c r="O370" s="165"/>
      <c r="P370" s="162"/>
      <c r="Q370" s="162"/>
      <c r="R370" s="162"/>
      <c r="S370" s="162"/>
      <c r="T370" s="165"/>
      <c r="U370" s="162"/>
      <c r="V370" s="162"/>
      <c r="W370" s="162"/>
      <c r="X370" s="162"/>
      <c r="Y370" s="165"/>
      <c r="Z370" s="162"/>
      <c r="AA370" s="162"/>
      <c r="AB370" s="162"/>
      <c r="AC370" s="162"/>
      <c r="AD370" s="165"/>
      <c r="AE370" s="162"/>
      <c r="AF370" s="162"/>
      <c r="AG370" s="162"/>
      <c r="AH370" s="162"/>
      <c r="AI370" s="165"/>
      <c r="AJ370" s="162"/>
      <c r="AK370" s="162"/>
      <c r="AL370" s="162"/>
      <c r="AM370" s="162"/>
      <c r="AN370" s="165"/>
      <c r="AO370" s="162"/>
      <c r="AP370" s="162"/>
      <c r="AQ370" s="162"/>
      <c r="AR370" s="162"/>
      <c r="AS370" s="166"/>
    </row>
    <row r="371" spans="1:45" ht="12" customHeight="1">
      <c r="A371" s="145"/>
      <c r="B371" s="156"/>
      <c r="C371" s="157"/>
      <c r="D371" s="157"/>
      <c r="E371" s="158"/>
      <c r="F371" s="157"/>
      <c r="G371" s="157"/>
      <c r="H371" s="157"/>
      <c r="I371" s="157"/>
      <c r="J371" s="157"/>
      <c r="K371" s="157"/>
      <c r="L371" s="157"/>
      <c r="M371" s="157"/>
      <c r="N371" s="159"/>
      <c r="O371" s="157"/>
      <c r="P371" s="157">
        <v>1</v>
      </c>
      <c r="Q371" s="157">
        <v>2</v>
      </c>
      <c r="R371" s="157">
        <v>3</v>
      </c>
      <c r="S371" s="157">
        <v>4</v>
      </c>
      <c r="T371" s="157"/>
      <c r="U371" s="157">
        <v>5</v>
      </c>
      <c r="V371" s="157">
        <v>6</v>
      </c>
      <c r="W371" s="157">
        <v>7</v>
      </c>
      <c r="X371" s="157">
        <v>8</v>
      </c>
      <c r="Y371" s="157"/>
      <c r="Z371" s="157">
        <v>9</v>
      </c>
      <c r="AA371" s="157">
        <v>10</v>
      </c>
      <c r="AB371" s="157">
        <v>11</v>
      </c>
      <c r="AC371" s="157">
        <v>12</v>
      </c>
      <c r="AD371" s="157"/>
      <c r="AE371" s="157">
        <v>13</v>
      </c>
      <c r="AF371" s="157">
        <v>14</v>
      </c>
      <c r="AG371" s="157">
        <v>15</v>
      </c>
      <c r="AH371" s="157">
        <v>16</v>
      </c>
      <c r="AI371" s="157"/>
      <c r="AJ371" s="157">
        <v>17</v>
      </c>
      <c r="AK371" s="157">
        <v>18</v>
      </c>
      <c r="AL371" s="157">
        <v>19</v>
      </c>
      <c r="AM371" s="157">
        <v>20</v>
      </c>
      <c r="AN371" s="157"/>
      <c r="AO371" s="157">
        <v>21</v>
      </c>
      <c r="AP371" s="157">
        <v>22</v>
      </c>
      <c r="AQ371" s="157">
        <v>23</v>
      </c>
      <c r="AR371" s="157">
        <v>24</v>
      </c>
      <c r="AS371" s="160"/>
    </row>
    <row r="372" spans="1:45" ht="12" customHeight="1" thickBot="1">
      <c r="A372" s="145"/>
      <c r="B372" s="161" t="s">
        <v>118</v>
      </c>
      <c r="C372" s="162"/>
      <c r="D372" s="163" t="s">
        <v>276</v>
      </c>
      <c r="E372" s="162"/>
      <c r="F372" s="162">
        <v>24</v>
      </c>
      <c r="G372" s="162">
        <v>24</v>
      </c>
      <c r="H372" s="162" t="s">
        <v>12</v>
      </c>
      <c r="I372" s="161" t="s">
        <v>118</v>
      </c>
      <c r="J372" s="162"/>
      <c r="K372" s="162"/>
      <c r="L372" s="162">
        <f>COUNTIF(P372:AR372,"x")</f>
        <v>0</v>
      </c>
      <c r="M372" s="162">
        <f>F372-L372</f>
        <v>24</v>
      </c>
      <c r="N372" s="164"/>
      <c r="O372" s="165"/>
      <c r="P372" s="162"/>
      <c r="Q372" s="162"/>
      <c r="R372" s="162"/>
      <c r="S372" s="162"/>
      <c r="T372" s="165"/>
      <c r="U372" s="162"/>
      <c r="V372" s="162"/>
      <c r="W372" s="162"/>
      <c r="X372" s="162"/>
      <c r="Y372" s="165"/>
      <c r="Z372" s="162"/>
      <c r="AA372" s="162"/>
      <c r="AB372" s="162"/>
      <c r="AC372" s="162"/>
      <c r="AD372" s="165"/>
      <c r="AE372" s="162"/>
      <c r="AF372" s="162"/>
      <c r="AG372" s="162"/>
      <c r="AH372" s="162"/>
      <c r="AI372" s="165"/>
      <c r="AJ372" s="162"/>
      <c r="AK372" s="162"/>
      <c r="AL372" s="162"/>
      <c r="AM372" s="162"/>
      <c r="AN372" s="165"/>
      <c r="AO372" s="162"/>
      <c r="AP372" s="162"/>
      <c r="AQ372" s="162"/>
      <c r="AR372" s="162"/>
      <c r="AS372" s="166"/>
    </row>
    <row r="373" spans="1:45" ht="12" customHeight="1">
      <c r="A373" s="145"/>
      <c r="B373" s="156"/>
      <c r="C373" s="157"/>
      <c r="D373" s="157"/>
      <c r="E373" s="158"/>
      <c r="F373" s="157"/>
      <c r="G373" s="157"/>
      <c r="H373" s="157"/>
      <c r="I373" s="157"/>
      <c r="J373" s="157"/>
      <c r="K373" s="157"/>
      <c r="L373" s="157"/>
      <c r="M373" s="157"/>
      <c r="N373" s="159"/>
      <c r="O373" s="157"/>
      <c r="P373" s="157">
        <v>1</v>
      </c>
      <c r="Q373" s="157">
        <v>2</v>
      </c>
      <c r="R373" s="157">
        <v>3</v>
      </c>
      <c r="S373" s="157">
        <v>4</v>
      </c>
      <c r="T373" s="157"/>
      <c r="U373" s="157">
        <v>5</v>
      </c>
      <c r="V373" s="157">
        <v>6</v>
      </c>
      <c r="W373" s="157">
        <v>7</v>
      </c>
      <c r="X373" s="157">
        <v>8</v>
      </c>
      <c r="Y373" s="157"/>
      <c r="Z373" s="157">
        <v>9</v>
      </c>
      <c r="AA373" s="157">
        <v>10</v>
      </c>
      <c r="AB373" s="157">
        <v>11</v>
      </c>
      <c r="AC373" s="157">
        <v>12</v>
      </c>
      <c r="AD373" s="157"/>
      <c r="AE373" s="157">
        <v>13</v>
      </c>
      <c r="AF373" s="157">
        <v>14</v>
      </c>
      <c r="AG373" s="157">
        <v>15</v>
      </c>
      <c r="AH373" s="157">
        <v>16</v>
      </c>
      <c r="AI373" s="157"/>
      <c r="AJ373" s="157">
        <v>17</v>
      </c>
      <c r="AK373" s="157">
        <v>18</v>
      </c>
      <c r="AL373" s="157">
        <v>19</v>
      </c>
      <c r="AM373" s="157">
        <v>20</v>
      </c>
      <c r="AN373" s="157"/>
      <c r="AO373" s="157">
        <v>21</v>
      </c>
      <c r="AP373" s="157">
        <v>22</v>
      </c>
      <c r="AQ373" s="157">
        <v>23</v>
      </c>
      <c r="AR373" s="157">
        <v>24</v>
      </c>
      <c r="AS373" s="160"/>
    </row>
    <row r="374" spans="1:45" ht="12" customHeight="1" thickBot="1">
      <c r="A374" s="145"/>
      <c r="B374" s="161" t="s">
        <v>118</v>
      </c>
      <c r="C374" s="162"/>
      <c r="D374" s="163" t="s">
        <v>276</v>
      </c>
      <c r="E374" s="162"/>
      <c r="F374" s="162">
        <v>24</v>
      </c>
      <c r="G374" s="162">
        <v>24</v>
      </c>
      <c r="H374" s="162" t="s">
        <v>12</v>
      </c>
      <c r="I374" s="161" t="s">
        <v>118</v>
      </c>
      <c r="J374" s="162"/>
      <c r="K374" s="162"/>
      <c r="L374" s="162">
        <f>COUNTIF(P374:AR374,"x")</f>
        <v>0</v>
      </c>
      <c r="M374" s="162">
        <f>F374-L374</f>
        <v>24</v>
      </c>
      <c r="N374" s="164"/>
      <c r="O374" s="165"/>
      <c r="P374" s="162"/>
      <c r="Q374" s="162"/>
      <c r="R374" s="162"/>
      <c r="S374" s="162"/>
      <c r="T374" s="165"/>
      <c r="U374" s="162"/>
      <c r="V374" s="162"/>
      <c r="W374" s="162"/>
      <c r="X374" s="162"/>
      <c r="Y374" s="165"/>
      <c r="Z374" s="162"/>
      <c r="AA374" s="162"/>
      <c r="AB374" s="162"/>
      <c r="AC374" s="162"/>
      <c r="AD374" s="165"/>
      <c r="AE374" s="162"/>
      <c r="AF374" s="162"/>
      <c r="AG374" s="162"/>
      <c r="AH374" s="162"/>
      <c r="AI374" s="165"/>
      <c r="AJ374" s="162"/>
      <c r="AK374" s="162"/>
      <c r="AL374" s="162"/>
      <c r="AM374" s="162"/>
      <c r="AN374" s="165"/>
      <c r="AO374" s="162"/>
      <c r="AP374" s="162"/>
      <c r="AQ374" s="162"/>
      <c r="AR374" s="162"/>
      <c r="AS374" s="166"/>
    </row>
    <row r="375" spans="1:45" ht="12" customHeight="1">
      <c r="A375" s="145"/>
      <c r="B375" s="156"/>
      <c r="C375" s="157"/>
      <c r="D375" s="157"/>
      <c r="E375" s="158"/>
      <c r="F375" s="157"/>
      <c r="G375" s="157"/>
      <c r="H375" s="157"/>
      <c r="I375" s="157"/>
      <c r="J375" s="157"/>
      <c r="K375" s="157"/>
      <c r="L375" s="157"/>
      <c r="M375" s="157"/>
      <c r="N375" s="159"/>
      <c r="O375" s="157"/>
      <c r="P375" s="157">
        <v>1</v>
      </c>
      <c r="Q375" s="157">
        <v>2</v>
      </c>
      <c r="R375" s="157">
        <v>3</v>
      </c>
      <c r="S375" s="157">
        <v>4</v>
      </c>
      <c r="T375" s="157"/>
      <c r="U375" s="157">
        <v>5</v>
      </c>
      <c r="V375" s="157">
        <v>6</v>
      </c>
      <c r="W375" s="157">
        <v>7</v>
      </c>
      <c r="X375" s="157">
        <v>8</v>
      </c>
      <c r="Y375" s="157"/>
      <c r="Z375" s="157">
        <v>9</v>
      </c>
      <c r="AA375" s="157">
        <v>10</v>
      </c>
      <c r="AB375" s="157">
        <v>11</v>
      </c>
      <c r="AC375" s="157">
        <v>12</v>
      </c>
      <c r="AD375" s="157"/>
      <c r="AE375" s="157">
        <v>13</v>
      </c>
      <c r="AF375" s="157">
        <v>14</v>
      </c>
      <c r="AG375" s="157">
        <v>15</v>
      </c>
      <c r="AH375" s="157">
        <v>16</v>
      </c>
      <c r="AI375" s="157"/>
      <c r="AJ375" s="157">
        <v>17</v>
      </c>
      <c r="AK375" s="157">
        <v>18</v>
      </c>
      <c r="AL375" s="157">
        <v>19</v>
      </c>
      <c r="AM375" s="157">
        <v>20</v>
      </c>
      <c r="AN375" s="157"/>
      <c r="AO375" s="157">
        <v>21</v>
      </c>
      <c r="AP375" s="157">
        <v>22</v>
      </c>
      <c r="AQ375" s="157">
        <v>23</v>
      </c>
      <c r="AR375" s="157">
        <v>24</v>
      </c>
      <c r="AS375" s="160"/>
    </row>
    <row r="376" spans="1:45" ht="12" customHeight="1" thickBot="1">
      <c r="A376" s="145"/>
      <c r="B376" s="161" t="s">
        <v>118</v>
      </c>
      <c r="C376" s="162"/>
      <c r="D376" s="163" t="s">
        <v>276</v>
      </c>
      <c r="E376" s="162"/>
      <c r="F376" s="162">
        <v>24</v>
      </c>
      <c r="G376" s="162">
        <v>24</v>
      </c>
      <c r="H376" s="162" t="s">
        <v>12</v>
      </c>
      <c r="I376" s="161" t="s">
        <v>118</v>
      </c>
      <c r="J376" s="162"/>
      <c r="K376" s="162"/>
      <c r="L376" s="162">
        <f>COUNTIF(P376:AR376,"x")</f>
        <v>0</v>
      </c>
      <c r="M376" s="162">
        <f>F376-L376</f>
        <v>24</v>
      </c>
      <c r="N376" s="164"/>
      <c r="O376" s="165"/>
      <c r="P376" s="162"/>
      <c r="Q376" s="162"/>
      <c r="R376" s="162"/>
      <c r="S376" s="162"/>
      <c r="T376" s="165"/>
      <c r="U376" s="162"/>
      <c r="V376" s="162"/>
      <c r="W376" s="162"/>
      <c r="X376" s="162"/>
      <c r="Y376" s="165"/>
      <c r="Z376" s="162"/>
      <c r="AA376" s="162"/>
      <c r="AB376" s="162"/>
      <c r="AC376" s="162"/>
      <c r="AD376" s="165"/>
      <c r="AE376" s="162"/>
      <c r="AF376" s="162"/>
      <c r="AG376" s="162"/>
      <c r="AH376" s="162"/>
      <c r="AI376" s="165"/>
      <c r="AJ376" s="162"/>
      <c r="AK376" s="162"/>
      <c r="AL376" s="162"/>
      <c r="AM376" s="162"/>
      <c r="AN376" s="165"/>
      <c r="AO376" s="162"/>
      <c r="AP376" s="162"/>
      <c r="AQ376" s="162"/>
      <c r="AR376" s="162"/>
      <c r="AS376" s="166"/>
    </row>
    <row r="377" spans="1:45" ht="12" customHeight="1">
      <c r="A377" s="145"/>
      <c r="B377" s="156"/>
      <c r="C377" s="157"/>
      <c r="D377" s="157"/>
      <c r="E377" s="158"/>
      <c r="F377" s="157"/>
      <c r="G377" s="157"/>
      <c r="H377" s="157"/>
      <c r="I377" s="157"/>
      <c r="J377" s="157"/>
      <c r="K377" s="157"/>
      <c r="L377" s="157"/>
      <c r="M377" s="157"/>
      <c r="N377" s="159"/>
      <c r="O377" s="157"/>
      <c r="P377" s="157">
        <v>1</v>
      </c>
      <c r="Q377" s="157">
        <v>2</v>
      </c>
      <c r="R377" s="157">
        <v>3</v>
      </c>
      <c r="S377" s="157">
        <v>4</v>
      </c>
      <c r="T377" s="157"/>
      <c r="U377" s="157">
        <v>5</v>
      </c>
      <c r="V377" s="157">
        <v>6</v>
      </c>
      <c r="W377" s="157">
        <v>7</v>
      </c>
      <c r="X377" s="157">
        <v>8</v>
      </c>
      <c r="Y377" s="157"/>
      <c r="Z377" s="157">
        <v>9</v>
      </c>
      <c r="AA377" s="157">
        <v>10</v>
      </c>
      <c r="AB377" s="157">
        <v>11</v>
      </c>
      <c r="AC377" s="157">
        <v>12</v>
      </c>
      <c r="AD377" s="157"/>
      <c r="AE377" s="157">
        <v>13</v>
      </c>
      <c r="AF377" s="157">
        <v>14</v>
      </c>
      <c r="AG377" s="157">
        <v>15</v>
      </c>
      <c r="AH377" s="157">
        <v>16</v>
      </c>
      <c r="AI377" s="157"/>
      <c r="AJ377" s="157">
        <v>17</v>
      </c>
      <c r="AK377" s="157">
        <v>18</v>
      </c>
      <c r="AL377" s="157">
        <v>19</v>
      </c>
      <c r="AM377" s="157">
        <v>20</v>
      </c>
      <c r="AN377" s="157"/>
      <c r="AO377" s="157">
        <v>21</v>
      </c>
      <c r="AP377" s="157">
        <v>22</v>
      </c>
      <c r="AQ377" s="157">
        <v>23</v>
      </c>
      <c r="AR377" s="157">
        <v>24</v>
      </c>
      <c r="AS377" s="160"/>
    </row>
    <row r="378" spans="1:45" ht="12" customHeight="1" thickBot="1">
      <c r="A378" s="145"/>
      <c r="B378" s="161" t="s">
        <v>118</v>
      </c>
      <c r="C378" s="162"/>
      <c r="D378" s="163" t="s">
        <v>276</v>
      </c>
      <c r="E378" s="162"/>
      <c r="F378" s="162">
        <v>24</v>
      </c>
      <c r="G378" s="162">
        <v>24</v>
      </c>
      <c r="H378" s="162" t="s">
        <v>12</v>
      </c>
      <c r="I378" s="161" t="s">
        <v>118</v>
      </c>
      <c r="J378" s="162"/>
      <c r="K378" s="162"/>
      <c r="L378" s="162">
        <f>COUNTIF(P378:AR378,"x")</f>
        <v>0</v>
      </c>
      <c r="M378" s="162">
        <f>F378-L378</f>
        <v>24</v>
      </c>
      <c r="N378" s="164"/>
      <c r="O378" s="165"/>
      <c r="P378" s="162"/>
      <c r="Q378" s="162"/>
      <c r="R378" s="162"/>
      <c r="S378" s="162"/>
      <c r="T378" s="165"/>
      <c r="U378" s="162"/>
      <c r="V378" s="162"/>
      <c r="W378" s="162"/>
      <c r="X378" s="162"/>
      <c r="Y378" s="165"/>
      <c r="Z378" s="162"/>
      <c r="AA378" s="162"/>
      <c r="AB378" s="162"/>
      <c r="AC378" s="162"/>
      <c r="AD378" s="165"/>
      <c r="AE378" s="162"/>
      <c r="AF378" s="162"/>
      <c r="AG378" s="162"/>
      <c r="AH378" s="162"/>
      <c r="AI378" s="165"/>
      <c r="AJ378" s="162"/>
      <c r="AK378" s="162"/>
      <c r="AL378" s="162"/>
      <c r="AM378" s="162"/>
      <c r="AN378" s="165"/>
      <c r="AO378" s="162"/>
      <c r="AP378" s="162"/>
      <c r="AQ378" s="162"/>
      <c r="AR378" s="162"/>
      <c r="AS378" s="166"/>
    </row>
    <row r="379" spans="1:45" ht="12" customHeight="1">
      <c r="A379" s="145"/>
      <c r="B379" s="156"/>
      <c r="C379" s="157"/>
      <c r="D379" s="157"/>
      <c r="E379" s="158"/>
      <c r="F379" s="157"/>
      <c r="G379" s="157"/>
      <c r="H379" s="157"/>
      <c r="I379" s="157"/>
      <c r="J379" s="157"/>
      <c r="K379" s="157"/>
      <c r="L379" s="157"/>
      <c r="M379" s="157"/>
      <c r="N379" s="159"/>
      <c r="O379" s="157"/>
      <c r="P379" s="157">
        <v>1</v>
      </c>
      <c r="Q379" s="157">
        <v>2</v>
      </c>
      <c r="R379" s="157">
        <v>3</v>
      </c>
      <c r="S379" s="157">
        <v>4</v>
      </c>
      <c r="T379" s="157"/>
      <c r="U379" s="157">
        <v>5</v>
      </c>
      <c r="V379" s="157">
        <v>6</v>
      </c>
      <c r="W379" s="157">
        <v>7</v>
      </c>
      <c r="X379" s="157">
        <v>8</v>
      </c>
      <c r="Y379" s="157"/>
      <c r="Z379" s="157">
        <v>9</v>
      </c>
      <c r="AA379" s="157">
        <v>10</v>
      </c>
      <c r="AB379" s="157">
        <v>11</v>
      </c>
      <c r="AC379" s="157">
        <v>12</v>
      </c>
      <c r="AD379" s="157"/>
      <c r="AE379" s="157">
        <v>13</v>
      </c>
      <c r="AF379" s="157">
        <v>14</v>
      </c>
      <c r="AG379" s="157">
        <v>15</v>
      </c>
      <c r="AH379" s="157">
        <v>16</v>
      </c>
      <c r="AI379" s="157"/>
      <c r="AJ379" s="157">
        <v>17</v>
      </c>
      <c r="AK379" s="157">
        <v>18</v>
      </c>
      <c r="AL379" s="157">
        <v>19</v>
      </c>
      <c r="AM379" s="157">
        <v>20</v>
      </c>
      <c r="AN379" s="157"/>
      <c r="AO379" s="157">
        <v>21</v>
      </c>
      <c r="AP379" s="157">
        <v>22</v>
      </c>
      <c r="AQ379" s="157">
        <v>23</v>
      </c>
      <c r="AR379" s="157">
        <v>24</v>
      </c>
      <c r="AS379" s="160"/>
    </row>
    <row r="380" spans="1:45" ht="12" customHeight="1" thickBot="1">
      <c r="A380" s="145"/>
      <c r="B380" s="161" t="s">
        <v>118</v>
      </c>
      <c r="C380" s="162"/>
      <c r="D380" s="163" t="s">
        <v>276</v>
      </c>
      <c r="E380" s="162"/>
      <c r="F380" s="162">
        <v>24</v>
      </c>
      <c r="G380" s="162">
        <v>24</v>
      </c>
      <c r="H380" s="162" t="s">
        <v>12</v>
      </c>
      <c r="I380" s="161" t="s">
        <v>118</v>
      </c>
      <c r="J380" s="162"/>
      <c r="K380" s="162"/>
      <c r="L380" s="162">
        <f>COUNTIF(P380:AR380,"x")</f>
        <v>0</v>
      </c>
      <c r="M380" s="162">
        <f>F380-L380</f>
        <v>24</v>
      </c>
      <c r="N380" s="164"/>
      <c r="O380" s="165"/>
      <c r="P380" s="162"/>
      <c r="Q380" s="162"/>
      <c r="R380" s="162"/>
      <c r="S380" s="162"/>
      <c r="T380" s="165"/>
      <c r="U380" s="162"/>
      <c r="V380" s="162"/>
      <c r="W380" s="162"/>
      <c r="X380" s="162"/>
      <c r="Y380" s="165"/>
      <c r="Z380" s="162"/>
      <c r="AA380" s="162"/>
      <c r="AB380" s="162"/>
      <c r="AC380" s="162"/>
      <c r="AD380" s="165"/>
      <c r="AE380" s="162"/>
      <c r="AF380" s="162"/>
      <c r="AG380" s="162"/>
      <c r="AH380" s="162"/>
      <c r="AI380" s="165"/>
      <c r="AJ380" s="162"/>
      <c r="AK380" s="162"/>
      <c r="AL380" s="162"/>
      <c r="AM380" s="162"/>
      <c r="AN380" s="165"/>
      <c r="AO380" s="162"/>
      <c r="AP380" s="162"/>
      <c r="AQ380" s="162"/>
      <c r="AR380" s="162"/>
      <c r="AS380" s="166"/>
    </row>
    <row r="381" spans="1:45" ht="12" customHeight="1">
      <c r="A381" s="145"/>
      <c r="B381" s="156"/>
      <c r="C381" s="157"/>
      <c r="D381" s="157"/>
      <c r="E381" s="158"/>
      <c r="F381" s="157"/>
      <c r="G381" s="157"/>
      <c r="H381" s="157"/>
      <c r="I381" s="157"/>
      <c r="J381" s="157"/>
      <c r="K381" s="157"/>
      <c r="L381" s="157"/>
      <c r="M381" s="157"/>
      <c r="N381" s="159"/>
      <c r="O381" s="157"/>
      <c r="P381" s="157">
        <v>1</v>
      </c>
      <c r="Q381" s="157">
        <v>2</v>
      </c>
      <c r="R381" s="157">
        <v>3</v>
      </c>
      <c r="S381" s="157">
        <v>4</v>
      </c>
      <c r="T381" s="157"/>
      <c r="U381" s="157">
        <v>5</v>
      </c>
      <c r="V381" s="157">
        <v>6</v>
      </c>
      <c r="W381" s="157">
        <v>7</v>
      </c>
      <c r="X381" s="157">
        <v>8</v>
      </c>
      <c r="Y381" s="157"/>
      <c r="Z381" s="157">
        <v>9</v>
      </c>
      <c r="AA381" s="157">
        <v>10</v>
      </c>
      <c r="AB381" s="157">
        <v>11</v>
      </c>
      <c r="AC381" s="157">
        <v>12</v>
      </c>
      <c r="AD381" s="157"/>
      <c r="AE381" s="157">
        <v>13</v>
      </c>
      <c r="AF381" s="157">
        <v>14</v>
      </c>
      <c r="AG381" s="157">
        <v>15</v>
      </c>
      <c r="AH381" s="157">
        <v>16</v>
      </c>
      <c r="AI381" s="157"/>
      <c r="AJ381" s="157">
        <v>17</v>
      </c>
      <c r="AK381" s="157">
        <v>18</v>
      </c>
      <c r="AL381" s="157">
        <v>19</v>
      </c>
      <c r="AM381" s="157">
        <v>20</v>
      </c>
      <c r="AN381" s="157"/>
      <c r="AO381" s="157">
        <v>21</v>
      </c>
      <c r="AP381" s="157">
        <v>22</v>
      </c>
      <c r="AQ381" s="157">
        <v>23</v>
      </c>
      <c r="AR381" s="157">
        <v>24</v>
      </c>
      <c r="AS381" s="160"/>
    </row>
    <row r="382" spans="1:45" ht="12" customHeight="1" thickBot="1">
      <c r="A382" s="145"/>
      <c r="B382" s="161" t="s">
        <v>118</v>
      </c>
      <c r="C382" s="162"/>
      <c r="D382" s="163" t="s">
        <v>276</v>
      </c>
      <c r="E382" s="162"/>
      <c r="F382" s="162">
        <v>24</v>
      </c>
      <c r="G382" s="162">
        <v>24</v>
      </c>
      <c r="H382" s="162" t="s">
        <v>12</v>
      </c>
      <c r="I382" s="161" t="s">
        <v>118</v>
      </c>
      <c r="J382" s="162"/>
      <c r="K382" s="162"/>
      <c r="L382" s="162">
        <f>COUNTIF(P382:AR382,"x")</f>
        <v>0</v>
      </c>
      <c r="M382" s="162">
        <f>F382-L382</f>
        <v>24</v>
      </c>
      <c r="N382" s="164"/>
      <c r="O382" s="165"/>
      <c r="P382" s="162"/>
      <c r="Q382" s="162"/>
      <c r="R382" s="162"/>
      <c r="S382" s="162"/>
      <c r="T382" s="165"/>
      <c r="U382" s="162"/>
      <c r="V382" s="162"/>
      <c r="W382" s="162"/>
      <c r="X382" s="162"/>
      <c r="Y382" s="165"/>
      <c r="Z382" s="162"/>
      <c r="AA382" s="162"/>
      <c r="AB382" s="162"/>
      <c r="AC382" s="162"/>
      <c r="AD382" s="165"/>
      <c r="AE382" s="162"/>
      <c r="AF382" s="162"/>
      <c r="AG382" s="162"/>
      <c r="AH382" s="162"/>
      <c r="AI382" s="165"/>
      <c r="AJ382" s="162"/>
      <c r="AK382" s="162"/>
      <c r="AL382" s="162"/>
      <c r="AM382" s="162"/>
      <c r="AN382" s="165"/>
      <c r="AO382" s="162"/>
      <c r="AP382" s="162"/>
      <c r="AQ382" s="162"/>
      <c r="AR382" s="162"/>
      <c r="AS382" s="166"/>
    </row>
    <row r="383" spans="1:45" ht="12" customHeight="1">
      <c r="A383" s="145"/>
      <c r="B383" s="156"/>
      <c r="C383" s="157"/>
      <c r="D383" s="157"/>
      <c r="E383" s="158"/>
      <c r="F383" s="157"/>
      <c r="G383" s="157"/>
      <c r="H383" s="157"/>
      <c r="I383" s="157"/>
      <c r="J383" s="157"/>
      <c r="K383" s="157"/>
      <c r="L383" s="157"/>
      <c r="M383" s="157"/>
      <c r="N383" s="159"/>
      <c r="O383" s="157"/>
      <c r="P383" s="157">
        <v>1</v>
      </c>
      <c r="Q383" s="157">
        <v>2</v>
      </c>
      <c r="R383" s="157">
        <v>3</v>
      </c>
      <c r="S383" s="157">
        <v>4</v>
      </c>
      <c r="T383" s="157"/>
      <c r="U383" s="157">
        <v>5</v>
      </c>
      <c r="V383" s="157">
        <v>6</v>
      </c>
      <c r="W383" s="157">
        <v>7</v>
      </c>
      <c r="X383" s="157">
        <v>8</v>
      </c>
      <c r="Y383" s="157"/>
      <c r="Z383" s="157">
        <v>9</v>
      </c>
      <c r="AA383" s="157">
        <v>10</v>
      </c>
      <c r="AB383" s="157">
        <v>11</v>
      </c>
      <c r="AC383" s="157">
        <v>12</v>
      </c>
      <c r="AD383" s="157"/>
      <c r="AE383" s="157">
        <v>13</v>
      </c>
      <c r="AF383" s="157">
        <v>14</v>
      </c>
      <c r="AG383" s="157">
        <v>15</v>
      </c>
      <c r="AH383" s="157">
        <v>16</v>
      </c>
      <c r="AI383" s="157"/>
      <c r="AJ383" s="157">
        <v>17</v>
      </c>
      <c r="AK383" s="157">
        <v>18</v>
      </c>
      <c r="AL383" s="157">
        <v>19</v>
      </c>
      <c r="AM383" s="157">
        <v>20</v>
      </c>
      <c r="AN383" s="157"/>
      <c r="AO383" s="157">
        <v>21</v>
      </c>
      <c r="AP383" s="157">
        <v>22</v>
      </c>
      <c r="AQ383" s="157">
        <v>23</v>
      </c>
      <c r="AR383" s="157">
        <v>24</v>
      </c>
      <c r="AS383" s="160"/>
    </row>
    <row r="384" spans="1:45" ht="12" customHeight="1" thickBot="1">
      <c r="A384" s="145"/>
      <c r="B384" s="161" t="s">
        <v>118</v>
      </c>
      <c r="C384" s="162"/>
      <c r="D384" s="163" t="s">
        <v>276</v>
      </c>
      <c r="E384" s="162"/>
      <c r="F384" s="162">
        <v>24</v>
      </c>
      <c r="G384" s="162">
        <v>24</v>
      </c>
      <c r="H384" s="162" t="s">
        <v>12</v>
      </c>
      <c r="I384" s="161" t="s">
        <v>118</v>
      </c>
      <c r="J384" s="162"/>
      <c r="K384" s="162"/>
      <c r="L384" s="162">
        <f>COUNTIF(P384:AR384,"x")</f>
        <v>0</v>
      </c>
      <c r="M384" s="162">
        <f>F384-L384</f>
        <v>24</v>
      </c>
      <c r="N384" s="164"/>
      <c r="O384" s="165"/>
      <c r="P384" s="162"/>
      <c r="Q384" s="162"/>
      <c r="R384" s="162"/>
      <c r="S384" s="162"/>
      <c r="T384" s="165"/>
      <c r="U384" s="162"/>
      <c r="V384" s="162"/>
      <c r="W384" s="162"/>
      <c r="X384" s="162"/>
      <c r="Y384" s="165"/>
      <c r="Z384" s="162"/>
      <c r="AA384" s="162"/>
      <c r="AB384" s="162"/>
      <c r="AC384" s="162"/>
      <c r="AD384" s="165"/>
      <c r="AE384" s="162"/>
      <c r="AF384" s="162"/>
      <c r="AG384" s="162"/>
      <c r="AH384" s="162"/>
      <c r="AI384" s="165"/>
      <c r="AJ384" s="162"/>
      <c r="AK384" s="162"/>
      <c r="AL384" s="162"/>
      <c r="AM384" s="162"/>
      <c r="AN384" s="165"/>
      <c r="AO384" s="162"/>
      <c r="AP384" s="162"/>
      <c r="AQ384" s="162"/>
      <c r="AR384" s="162"/>
      <c r="AS384" s="166"/>
    </row>
    <row r="385" spans="1:45" ht="12" customHeight="1">
      <c r="A385" s="145"/>
      <c r="B385" s="156"/>
      <c r="C385" s="157"/>
      <c r="D385" s="157"/>
      <c r="E385" s="158"/>
      <c r="F385" s="157"/>
      <c r="G385" s="157"/>
      <c r="H385" s="157"/>
      <c r="I385" s="157"/>
      <c r="J385" s="157"/>
      <c r="K385" s="157"/>
      <c r="L385" s="157"/>
      <c r="M385" s="157"/>
      <c r="N385" s="159"/>
      <c r="O385" s="157"/>
      <c r="P385" s="157">
        <v>1</v>
      </c>
      <c r="Q385" s="157">
        <v>2</v>
      </c>
      <c r="R385" s="157">
        <v>3</v>
      </c>
      <c r="S385" s="157">
        <v>4</v>
      </c>
      <c r="T385" s="157"/>
      <c r="U385" s="157">
        <v>5</v>
      </c>
      <c r="V385" s="157">
        <v>6</v>
      </c>
      <c r="W385" s="157">
        <v>7</v>
      </c>
      <c r="X385" s="157">
        <v>8</v>
      </c>
      <c r="Y385" s="157"/>
      <c r="Z385" s="157">
        <v>9</v>
      </c>
      <c r="AA385" s="157">
        <v>10</v>
      </c>
      <c r="AB385" s="157">
        <v>11</v>
      </c>
      <c r="AC385" s="157">
        <v>12</v>
      </c>
      <c r="AD385" s="157"/>
      <c r="AE385" s="157">
        <v>13</v>
      </c>
      <c r="AF385" s="157">
        <v>14</v>
      </c>
      <c r="AG385" s="157">
        <v>15</v>
      </c>
      <c r="AH385" s="157">
        <v>16</v>
      </c>
      <c r="AI385" s="157"/>
      <c r="AJ385" s="157">
        <v>17</v>
      </c>
      <c r="AK385" s="157">
        <v>18</v>
      </c>
      <c r="AL385" s="157">
        <v>19</v>
      </c>
      <c r="AM385" s="157">
        <v>20</v>
      </c>
      <c r="AN385" s="157"/>
      <c r="AO385" s="157">
        <v>21</v>
      </c>
      <c r="AP385" s="157">
        <v>22</v>
      </c>
      <c r="AQ385" s="157">
        <v>23</v>
      </c>
      <c r="AR385" s="157">
        <v>24</v>
      </c>
      <c r="AS385" s="160"/>
    </row>
    <row r="386" spans="1:45" ht="12" customHeight="1" thickBot="1">
      <c r="A386" s="145"/>
      <c r="B386" s="161" t="s">
        <v>118</v>
      </c>
      <c r="C386" s="162"/>
      <c r="D386" s="163" t="s">
        <v>276</v>
      </c>
      <c r="E386" s="162"/>
      <c r="F386" s="162">
        <v>24</v>
      </c>
      <c r="G386" s="162">
        <v>24</v>
      </c>
      <c r="H386" s="162" t="s">
        <v>12</v>
      </c>
      <c r="I386" s="161" t="s">
        <v>118</v>
      </c>
      <c r="J386" s="162"/>
      <c r="K386" s="162"/>
      <c r="L386" s="162">
        <f>COUNTIF(P386:AR386,"x")</f>
        <v>0</v>
      </c>
      <c r="M386" s="162">
        <f>F386-L386</f>
        <v>24</v>
      </c>
      <c r="N386" s="164"/>
      <c r="O386" s="165"/>
      <c r="P386" s="162"/>
      <c r="Q386" s="162"/>
      <c r="R386" s="162"/>
      <c r="S386" s="162"/>
      <c r="T386" s="165"/>
      <c r="U386" s="162"/>
      <c r="V386" s="162"/>
      <c r="W386" s="162"/>
      <c r="X386" s="162"/>
      <c r="Y386" s="165"/>
      <c r="Z386" s="162"/>
      <c r="AA386" s="162"/>
      <c r="AB386" s="162"/>
      <c r="AC386" s="162"/>
      <c r="AD386" s="165"/>
      <c r="AE386" s="162"/>
      <c r="AF386" s="162"/>
      <c r="AG386" s="162"/>
      <c r="AH386" s="162"/>
      <c r="AI386" s="165"/>
      <c r="AJ386" s="162"/>
      <c r="AK386" s="162"/>
      <c r="AL386" s="162"/>
      <c r="AM386" s="162"/>
      <c r="AN386" s="165"/>
      <c r="AO386" s="162"/>
      <c r="AP386" s="162"/>
      <c r="AQ386" s="162"/>
      <c r="AR386" s="162"/>
      <c r="AS386" s="166"/>
    </row>
    <row r="387" spans="1:45" ht="12" customHeight="1">
      <c r="A387" s="145"/>
      <c r="B387" s="156"/>
      <c r="C387" s="157"/>
      <c r="D387" s="157"/>
      <c r="E387" s="158"/>
      <c r="F387" s="157"/>
      <c r="G387" s="157"/>
      <c r="H387" s="157"/>
      <c r="I387" s="157"/>
      <c r="J387" s="157"/>
      <c r="K387" s="157"/>
      <c r="L387" s="157"/>
      <c r="M387" s="157"/>
      <c r="N387" s="159"/>
      <c r="O387" s="157"/>
      <c r="P387" s="157">
        <v>1</v>
      </c>
      <c r="Q387" s="157">
        <v>2</v>
      </c>
      <c r="R387" s="157">
        <v>3</v>
      </c>
      <c r="S387" s="157">
        <v>4</v>
      </c>
      <c r="T387" s="157"/>
      <c r="U387" s="157">
        <v>5</v>
      </c>
      <c r="V387" s="157">
        <v>6</v>
      </c>
      <c r="W387" s="157">
        <v>7</v>
      </c>
      <c r="X387" s="157">
        <v>8</v>
      </c>
      <c r="Y387" s="157"/>
      <c r="Z387" s="157">
        <v>9</v>
      </c>
      <c r="AA387" s="157">
        <v>10</v>
      </c>
      <c r="AB387" s="157">
        <v>11</v>
      </c>
      <c r="AC387" s="157">
        <v>12</v>
      </c>
      <c r="AD387" s="157"/>
      <c r="AE387" s="157">
        <v>13</v>
      </c>
      <c r="AF387" s="157">
        <v>14</v>
      </c>
      <c r="AG387" s="157">
        <v>15</v>
      </c>
      <c r="AH387" s="157">
        <v>16</v>
      </c>
      <c r="AI387" s="157"/>
      <c r="AJ387" s="157">
        <v>17</v>
      </c>
      <c r="AK387" s="157">
        <v>18</v>
      </c>
      <c r="AL387" s="157">
        <v>19</v>
      </c>
      <c r="AM387" s="157">
        <v>20</v>
      </c>
      <c r="AN387" s="157"/>
      <c r="AO387" s="157">
        <v>21</v>
      </c>
      <c r="AP387" s="157">
        <v>22</v>
      </c>
      <c r="AQ387" s="157">
        <v>23</v>
      </c>
      <c r="AR387" s="157">
        <v>24</v>
      </c>
      <c r="AS387" s="160"/>
    </row>
    <row r="388" spans="1:45" ht="12" customHeight="1" thickBot="1">
      <c r="A388" s="145"/>
      <c r="B388" s="161" t="s">
        <v>118</v>
      </c>
      <c r="C388" s="162"/>
      <c r="D388" s="163" t="s">
        <v>276</v>
      </c>
      <c r="E388" s="162"/>
      <c r="F388" s="162">
        <v>24</v>
      </c>
      <c r="G388" s="162">
        <v>24</v>
      </c>
      <c r="H388" s="162" t="s">
        <v>12</v>
      </c>
      <c r="I388" s="161" t="s">
        <v>118</v>
      </c>
      <c r="J388" s="162"/>
      <c r="K388" s="162"/>
      <c r="L388" s="162">
        <f>COUNTIF(P388:AR388,"x")</f>
        <v>0</v>
      </c>
      <c r="M388" s="162">
        <f>F388-L388</f>
        <v>24</v>
      </c>
      <c r="N388" s="164"/>
      <c r="O388" s="165"/>
      <c r="P388" s="162"/>
      <c r="Q388" s="162"/>
      <c r="R388" s="162"/>
      <c r="S388" s="162"/>
      <c r="T388" s="165"/>
      <c r="U388" s="162"/>
      <c r="V388" s="162"/>
      <c r="W388" s="162"/>
      <c r="X388" s="162"/>
      <c r="Y388" s="165"/>
      <c r="Z388" s="162"/>
      <c r="AA388" s="162"/>
      <c r="AB388" s="162"/>
      <c r="AC388" s="162"/>
      <c r="AD388" s="165"/>
      <c r="AE388" s="162"/>
      <c r="AF388" s="162"/>
      <c r="AG388" s="162"/>
      <c r="AH388" s="162"/>
      <c r="AI388" s="165"/>
      <c r="AJ388" s="162"/>
      <c r="AK388" s="162"/>
      <c r="AL388" s="162"/>
      <c r="AM388" s="162"/>
      <c r="AN388" s="165"/>
      <c r="AO388" s="162"/>
      <c r="AP388" s="162"/>
      <c r="AQ388" s="162"/>
      <c r="AR388" s="162"/>
      <c r="AS388" s="166"/>
    </row>
    <row r="389" spans="1:45" ht="12" customHeight="1">
      <c r="A389" s="145"/>
      <c r="B389" s="156"/>
      <c r="C389" s="157"/>
      <c r="D389" s="157"/>
      <c r="E389" s="158"/>
      <c r="F389" s="157"/>
      <c r="G389" s="157"/>
      <c r="H389" s="157"/>
      <c r="I389" s="157"/>
      <c r="J389" s="157"/>
      <c r="K389" s="157"/>
      <c r="L389" s="157"/>
      <c r="M389" s="157"/>
      <c r="N389" s="159"/>
      <c r="O389" s="157"/>
      <c r="P389" s="157">
        <v>1</v>
      </c>
      <c r="Q389" s="157">
        <v>2</v>
      </c>
      <c r="R389" s="157">
        <v>3</v>
      </c>
      <c r="S389" s="157">
        <v>4</v>
      </c>
      <c r="T389" s="157"/>
      <c r="U389" s="157">
        <v>5</v>
      </c>
      <c r="V389" s="157">
        <v>6</v>
      </c>
      <c r="W389" s="157">
        <v>7</v>
      </c>
      <c r="X389" s="157">
        <v>8</v>
      </c>
      <c r="Y389" s="157"/>
      <c r="Z389" s="157">
        <v>9</v>
      </c>
      <c r="AA389" s="157">
        <v>10</v>
      </c>
      <c r="AB389" s="157">
        <v>11</v>
      </c>
      <c r="AC389" s="157">
        <v>12</v>
      </c>
      <c r="AD389" s="157"/>
      <c r="AE389" s="157">
        <v>13</v>
      </c>
      <c r="AF389" s="157">
        <v>14</v>
      </c>
      <c r="AG389" s="157">
        <v>15</v>
      </c>
      <c r="AH389" s="157">
        <v>16</v>
      </c>
      <c r="AI389" s="157"/>
      <c r="AJ389" s="157">
        <v>17</v>
      </c>
      <c r="AK389" s="157">
        <v>18</v>
      </c>
      <c r="AL389" s="157">
        <v>19</v>
      </c>
      <c r="AM389" s="157">
        <v>20</v>
      </c>
      <c r="AN389" s="157"/>
      <c r="AO389" s="157">
        <v>21</v>
      </c>
      <c r="AP389" s="157">
        <v>22</v>
      </c>
      <c r="AQ389" s="157">
        <v>23</v>
      </c>
      <c r="AR389" s="157">
        <v>24</v>
      </c>
      <c r="AS389" s="160"/>
    </row>
    <row r="390" spans="1:45" ht="12" customHeight="1" thickBot="1">
      <c r="A390" s="145"/>
      <c r="B390" s="161" t="s">
        <v>118</v>
      </c>
      <c r="C390" s="162"/>
      <c r="D390" s="163" t="s">
        <v>276</v>
      </c>
      <c r="E390" s="162"/>
      <c r="F390" s="162">
        <v>24</v>
      </c>
      <c r="G390" s="162">
        <v>24</v>
      </c>
      <c r="H390" s="162" t="s">
        <v>12</v>
      </c>
      <c r="I390" s="161" t="s">
        <v>118</v>
      </c>
      <c r="J390" s="162"/>
      <c r="K390" s="162"/>
      <c r="L390" s="162">
        <f>COUNTIF(P390:AR390,"x")</f>
        <v>0</v>
      </c>
      <c r="M390" s="162">
        <f>F390-L390</f>
        <v>24</v>
      </c>
      <c r="N390" s="164"/>
      <c r="O390" s="165"/>
      <c r="P390" s="162"/>
      <c r="Q390" s="162"/>
      <c r="R390" s="162"/>
      <c r="S390" s="162"/>
      <c r="T390" s="165"/>
      <c r="U390" s="162"/>
      <c r="V390" s="162"/>
      <c r="W390" s="162"/>
      <c r="X390" s="162"/>
      <c r="Y390" s="165"/>
      <c r="Z390" s="162"/>
      <c r="AA390" s="162"/>
      <c r="AB390" s="162"/>
      <c r="AC390" s="162"/>
      <c r="AD390" s="165"/>
      <c r="AE390" s="162"/>
      <c r="AF390" s="162"/>
      <c r="AG390" s="162"/>
      <c r="AH390" s="162"/>
      <c r="AI390" s="165"/>
      <c r="AJ390" s="162"/>
      <c r="AK390" s="162"/>
      <c r="AL390" s="162"/>
      <c r="AM390" s="162"/>
      <c r="AN390" s="165"/>
      <c r="AO390" s="162"/>
      <c r="AP390" s="162"/>
      <c r="AQ390" s="162"/>
      <c r="AR390" s="162"/>
      <c r="AS390" s="166"/>
    </row>
    <row r="391" spans="1:45" ht="12" customHeight="1">
      <c r="A391" s="145"/>
      <c r="B391" s="156"/>
      <c r="C391" s="157"/>
      <c r="D391" s="157"/>
      <c r="E391" s="158"/>
      <c r="F391" s="157"/>
      <c r="G391" s="157"/>
      <c r="H391" s="157"/>
      <c r="I391" s="157"/>
      <c r="J391" s="157"/>
      <c r="K391" s="157"/>
      <c r="L391" s="157"/>
      <c r="M391" s="157"/>
      <c r="N391" s="159"/>
      <c r="O391" s="157"/>
      <c r="P391" s="157">
        <v>1</v>
      </c>
      <c r="Q391" s="157">
        <v>2</v>
      </c>
      <c r="R391" s="157">
        <v>3</v>
      </c>
      <c r="S391" s="157">
        <v>4</v>
      </c>
      <c r="T391" s="157"/>
      <c r="U391" s="157">
        <v>5</v>
      </c>
      <c r="V391" s="157">
        <v>6</v>
      </c>
      <c r="W391" s="157">
        <v>7</v>
      </c>
      <c r="X391" s="157">
        <v>8</v>
      </c>
      <c r="Y391" s="157"/>
      <c r="Z391" s="157">
        <v>9</v>
      </c>
      <c r="AA391" s="157">
        <v>10</v>
      </c>
      <c r="AB391" s="157">
        <v>11</v>
      </c>
      <c r="AC391" s="157">
        <v>12</v>
      </c>
      <c r="AD391" s="157"/>
      <c r="AE391" s="157">
        <v>13</v>
      </c>
      <c r="AF391" s="157">
        <v>14</v>
      </c>
      <c r="AG391" s="157">
        <v>15</v>
      </c>
      <c r="AH391" s="157">
        <v>16</v>
      </c>
      <c r="AI391" s="157"/>
      <c r="AJ391" s="157">
        <v>17</v>
      </c>
      <c r="AK391" s="157">
        <v>18</v>
      </c>
      <c r="AL391" s="157">
        <v>19</v>
      </c>
      <c r="AM391" s="157">
        <v>20</v>
      </c>
      <c r="AN391" s="157"/>
      <c r="AO391" s="157">
        <v>21</v>
      </c>
      <c r="AP391" s="157">
        <v>22</v>
      </c>
      <c r="AQ391" s="157">
        <v>23</v>
      </c>
      <c r="AR391" s="157">
        <v>24</v>
      </c>
      <c r="AS391" s="160"/>
    </row>
    <row r="392" spans="1:45" ht="12" customHeight="1">
      <c r="A392" s="145"/>
      <c r="B392" s="173"/>
      <c r="C392" s="174"/>
      <c r="D392" s="174"/>
      <c r="E392" s="175"/>
      <c r="F392" s="174"/>
      <c r="G392" s="174"/>
      <c r="H392" s="174"/>
      <c r="I392" s="174"/>
      <c r="J392" s="174"/>
      <c r="K392" s="174"/>
      <c r="L392" s="174"/>
      <c r="M392" s="174"/>
      <c r="N392" s="174"/>
      <c r="O392" s="174"/>
      <c r="P392" s="174"/>
      <c r="Q392" s="174"/>
      <c r="R392" s="174"/>
      <c r="S392" s="174"/>
      <c r="T392" s="174"/>
      <c r="U392" s="174"/>
      <c r="V392" s="174"/>
      <c r="W392" s="174"/>
      <c r="X392" s="174"/>
      <c r="Y392" s="174"/>
      <c r="Z392" s="174"/>
      <c r="AA392" s="174"/>
      <c r="AB392" s="174"/>
      <c r="AC392" s="174"/>
      <c r="AD392" s="174"/>
      <c r="AE392" s="174"/>
      <c r="AF392" s="174"/>
      <c r="AG392" s="174"/>
      <c r="AH392" s="174"/>
      <c r="AI392" s="174"/>
      <c r="AJ392" s="174"/>
      <c r="AK392" s="174"/>
      <c r="AL392" s="174"/>
      <c r="AM392" s="174"/>
      <c r="AN392" s="174"/>
      <c r="AO392" s="174"/>
      <c r="AP392" s="174"/>
      <c r="AQ392" s="174"/>
      <c r="AR392" s="174"/>
      <c r="AS392" s="176"/>
    </row>
    <row r="393" spans="1:45" ht="12" customHeight="1">
      <c r="A393" s="145"/>
      <c r="B393" s="173"/>
      <c r="C393" s="174"/>
      <c r="D393" s="174"/>
      <c r="E393" s="175"/>
      <c r="F393" s="174"/>
      <c r="G393" s="174"/>
      <c r="H393" s="174"/>
      <c r="I393" s="174"/>
      <c r="J393" s="174"/>
      <c r="K393" s="174"/>
      <c r="L393" s="174"/>
      <c r="M393" s="174"/>
      <c r="N393" s="174"/>
      <c r="O393" s="174"/>
      <c r="P393" s="174"/>
      <c r="Q393" s="174"/>
      <c r="R393" s="174"/>
      <c r="S393" s="174"/>
      <c r="T393" s="174"/>
      <c r="U393" s="174"/>
      <c r="V393" s="174"/>
      <c r="W393" s="174"/>
      <c r="X393" s="174"/>
      <c r="Y393" s="174"/>
      <c r="Z393" s="174"/>
      <c r="AA393" s="174"/>
      <c r="AB393" s="174"/>
      <c r="AC393" s="174"/>
      <c r="AD393" s="174"/>
      <c r="AE393" s="174"/>
      <c r="AF393" s="174"/>
      <c r="AG393" s="174"/>
      <c r="AH393" s="174"/>
      <c r="AI393" s="174"/>
      <c r="AJ393" s="174"/>
      <c r="AK393" s="174"/>
      <c r="AL393" s="174"/>
      <c r="AM393" s="174"/>
      <c r="AN393" s="174"/>
      <c r="AO393" s="174"/>
      <c r="AP393" s="174"/>
      <c r="AQ393" s="174"/>
      <c r="AR393" s="174"/>
      <c r="AS393" s="176"/>
    </row>
    <row r="394" spans="1:45" ht="12.75" customHeight="1">
      <c r="A394" s="145"/>
      <c r="B394" s="168"/>
      <c r="C394" s="169"/>
      <c r="D394" s="169"/>
      <c r="E394" s="170"/>
      <c r="F394" s="169"/>
      <c r="G394" s="169"/>
      <c r="H394" s="169"/>
      <c r="I394" s="169"/>
      <c r="J394" s="169"/>
      <c r="K394" s="169"/>
      <c r="L394" s="169"/>
      <c r="M394" s="169"/>
      <c r="N394" s="171"/>
      <c r="O394" s="169"/>
      <c r="P394" s="169"/>
      <c r="Q394" s="169"/>
      <c r="R394" s="169"/>
      <c r="S394" s="169"/>
      <c r="T394" s="169"/>
      <c r="U394" s="169"/>
      <c r="V394" s="169"/>
      <c r="W394" s="169"/>
      <c r="X394" s="169"/>
      <c r="Y394" s="169"/>
      <c r="Z394" s="169"/>
      <c r="AA394" s="169"/>
      <c r="AB394" s="169"/>
      <c r="AC394" s="169"/>
      <c r="AD394" s="169"/>
      <c r="AE394" s="169"/>
      <c r="AF394" s="169"/>
      <c r="AG394" s="169"/>
      <c r="AH394" s="169"/>
      <c r="AI394" s="169"/>
      <c r="AJ394" s="169"/>
      <c r="AK394" s="169"/>
      <c r="AL394" s="169"/>
      <c r="AM394" s="169"/>
      <c r="AN394" s="169"/>
      <c r="AO394" s="169"/>
      <c r="AP394" s="169"/>
      <c r="AQ394" s="169"/>
      <c r="AR394" s="169"/>
      <c r="AS394" s="172"/>
    </row>
    <row r="395" spans="1:45" ht="12" customHeight="1" thickBot="1">
      <c r="A395" s="145"/>
      <c r="B395" s="161" t="s">
        <v>118</v>
      </c>
      <c r="C395" s="162"/>
      <c r="D395" s="163" t="s">
        <v>276</v>
      </c>
      <c r="E395" s="162"/>
      <c r="F395" s="162">
        <v>24</v>
      </c>
      <c r="G395" s="162">
        <v>24</v>
      </c>
      <c r="H395" s="162" t="s">
        <v>12</v>
      </c>
      <c r="I395" s="161" t="s">
        <v>118</v>
      </c>
      <c r="J395" s="162"/>
      <c r="K395" s="162"/>
      <c r="L395" s="162">
        <f>COUNTIF(P395:AR395,"x")</f>
        <v>0</v>
      </c>
      <c r="M395" s="162">
        <f>F395-L395</f>
        <v>24</v>
      </c>
      <c r="N395" s="164"/>
      <c r="O395" s="165"/>
      <c r="P395" s="162"/>
      <c r="Q395" s="162"/>
      <c r="R395" s="162"/>
      <c r="S395" s="162"/>
      <c r="T395" s="165"/>
      <c r="U395" s="162"/>
      <c r="V395" s="162"/>
      <c r="W395" s="162"/>
      <c r="X395" s="162"/>
      <c r="Y395" s="165"/>
      <c r="Z395" s="162"/>
      <c r="AA395" s="162"/>
      <c r="AB395" s="162"/>
      <c r="AC395" s="162"/>
      <c r="AD395" s="165"/>
      <c r="AE395" s="162"/>
      <c r="AF395" s="162"/>
      <c r="AG395" s="162"/>
      <c r="AH395" s="162"/>
      <c r="AI395" s="165"/>
      <c r="AJ395" s="162"/>
      <c r="AK395" s="162"/>
      <c r="AL395" s="162"/>
      <c r="AM395" s="162"/>
      <c r="AN395" s="165"/>
      <c r="AO395" s="162"/>
      <c r="AP395" s="162"/>
      <c r="AQ395" s="162"/>
      <c r="AR395" s="162"/>
      <c r="AS395" s="166"/>
    </row>
    <row r="396" spans="1:45" ht="12" customHeight="1">
      <c r="A396" s="145"/>
      <c r="B396" s="156"/>
      <c r="C396" s="157"/>
      <c r="D396" s="157"/>
      <c r="E396" s="158"/>
      <c r="F396" s="157"/>
      <c r="G396" s="157"/>
      <c r="H396" s="157"/>
      <c r="I396" s="157"/>
      <c r="J396" s="157"/>
      <c r="K396" s="157"/>
      <c r="L396" s="157"/>
      <c r="M396" s="157"/>
      <c r="N396" s="159"/>
      <c r="O396" s="157"/>
      <c r="P396" s="157">
        <v>1</v>
      </c>
      <c r="Q396" s="157">
        <v>2</v>
      </c>
      <c r="R396" s="157">
        <v>3</v>
      </c>
      <c r="S396" s="157">
        <v>4</v>
      </c>
      <c r="T396" s="157"/>
      <c r="U396" s="157">
        <v>5</v>
      </c>
      <c r="V396" s="157">
        <v>6</v>
      </c>
      <c r="W396" s="157">
        <v>7</v>
      </c>
      <c r="X396" s="157">
        <v>8</v>
      </c>
      <c r="Y396" s="157"/>
      <c r="Z396" s="157">
        <v>9</v>
      </c>
      <c r="AA396" s="157">
        <v>10</v>
      </c>
      <c r="AB396" s="157">
        <v>11</v>
      </c>
      <c r="AC396" s="157">
        <v>12</v>
      </c>
      <c r="AD396" s="157"/>
      <c r="AE396" s="157">
        <v>13</v>
      </c>
      <c r="AF396" s="157">
        <v>14</v>
      </c>
      <c r="AG396" s="157">
        <v>15</v>
      </c>
      <c r="AH396" s="157">
        <v>16</v>
      </c>
      <c r="AI396" s="157"/>
      <c r="AJ396" s="157">
        <v>17</v>
      </c>
      <c r="AK396" s="157">
        <v>18</v>
      </c>
      <c r="AL396" s="157">
        <v>19</v>
      </c>
      <c r="AM396" s="157">
        <v>20</v>
      </c>
      <c r="AN396" s="157"/>
      <c r="AO396" s="157">
        <v>21</v>
      </c>
      <c r="AP396" s="157">
        <v>22</v>
      </c>
      <c r="AQ396" s="157">
        <v>23</v>
      </c>
      <c r="AR396" s="157">
        <v>24</v>
      </c>
      <c r="AS396" s="160"/>
    </row>
    <row r="397" spans="1:45" ht="12" customHeight="1" thickBot="1">
      <c r="A397" s="145"/>
      <c r="B397" s="161" t="s">
        <v>118</v>
      </c>
      <c r="C397" s="162"/>
      <c r="D397" s="163" t="s">
        <v>276</v>
      </c>
      <c r="E397" s="162"/>
      <c r="F397" s="162">
        <v>24</v>
      </c>
      <c r="G397" s="162">
        <v>24</v>
      </c>
      <c r="H397" s="162" t="s">
        <v>12</v>
      </c>
      <c r="I397" s="161" t="s">
        <v>118</v>
      </c>
      <c r="J397" s="162"/>
      <c r="K397" s="162"/>
      <c r="L397" s="162">
        <f>COUNTIF(P397:AR397,"x")</f>
        <v>0</v>
      </c>
      <c r="M397" s="162">
        <f>F397-L397</f>
        <v>24</v>
      </c>
      <c r="N397" s="164"/>
      <c r="O397" s="165"/>
      <c r="P397" s="162"/>
      <c r="Q397" s="162"/>
      <c r="R397" s="162"/>
      <c r="S397" s="162"/>
      <c r="T397" s="165"/>
      <c r="U397" s="162"/>
      <c r="V397" s="162"/>
      <c r="W397" s="162"/>
      <c r="X397" s="162"/>
      <c r="Y397" s="165"/>
      <c r="Z397" s="162"/>
      <c r="AA397" s="162"/>
      <c r="AB397" s="162"/>
      <c r="AC397" s="162"/>
      <c r="AD397" s="165"/>
      <c r="AE397" s="162"/>
      <c r="AF397" s="162"/>
      <c r="AG397" s="162"/>
      <c r="AH397" s="162"/>
      <c r="AI397" s="165"/>
      <c r="AJ397" s="162"/>
      <c r="AK397" s="162"/>
      <c r="AL397" s="162"/>
      <c r="AM397" s="162"/>
      <c r="AN397" s="165"/>
      <c r="AO397" s="162"/>
      <c r="AP397" s="162"/>
      <c r="AQ397" s="162"/>
      <c r="AR397" s="162"/>
      <c r="AS397" s="166"/>
    </row>
    <row r="398" spans="1:45" ht="12" customHeight="1">
      <c r="A398" s="145"/>
      <c r="B398" s="156"/>
      <c r="C398" s="157"/>
      <c r="D398" s="157"/>
      <c r="E398" s="158"/>
      <c r="F398" s="157"/>
      <c r="G398" s="157"/>
      <c r="H398" s="157"/>
      <c r="I398" s="157"/>
      <c r="J398" s="157"/>
      <c r="K398" s="157"/>
      <c r="L398" s="157"/>
      <c r="M398" s="157"/>
      <c r="N398" s="159"/>
      <c r="O398" s="157"/>
      <c r="P398" s="157">
        <v>1</v>
      </c>
      <c r="Q398" s="157">
        <v>2</v>
      </c>
      <c r="R398" s="157">
        <v>3</v>
      </c>
      <c r="S398" s="157">
        <v>4</v>
      </c>
      <c r="T398" s="157"/>
      <c r="U398" s="157">
        <v>5</v>
      </c>
      <c r="V398" s="157">
        <v>6</v>
      </c>
      <c r="W398" s="157">
        <v>7</v>
      </c>
      <c r="X398" s="157">
        <v>8</v>
      </c>
      <c r="Y398" s="157"/>
      <c r="Z398" s="157">
        <v>9</v>
      </c>
      <c r="AA398" s="157">
        <v>10</v>
      </c>
      <c r="AB398" s="157">
        <v>11</v>
      </c>
      <c r="AC398" s="157">
        <v>12</v>
      </c>
      <c r="AD398" s="157"/>
      <c r="AE398" s="157">
        <v>13</v>
      </c>
      <c r="AF398" s="157">
        <v>14</v>
      </c>
      <c r="AG398" s="157">
        <v>15</v>
      </c>
      <c r="AH398" s="157">
        <v>16</v>
      </c>
      <c r="AI398" s="157"/>
      <c r="AJ398" s="157">
        <v>17</v>
      </c>
      <c r="AK398" s="157">
        <v>18</v>
      </c>
      <c r="AL398" s="157">
        <v>19</v>
      </c>
      <c r="AM398" s="157">
        <v>20</v>
      </c>
      <c r="AN398" s="157"/>
      <c r="AO398" s="157">
        <v>21</v>
      </c>
      <c r="AP398" s="157">
        <v>22</v>
      </c>
      <c r="AQ398" s="157">
        <v>23</v>
      </c>
      <c r="AR398" s="157">
        <v>24</v>
      </c>
      <c r="AS398" s="160"/>
    </row>
    <row r="399" spans="1:45" ht="12" customHeight="1" thickBot="1">
      <c r="A399" s="145"/>
      <c r="B399" s="161" t="s">
        <v>118</v>
      </c>
      <c r="C399" s="162"/>
      <c r="D399" s="163" t="s">
        <v>276</v>
      </c>
      <c r="E399" s="162"/>
      <c r="F399" s="162">
        <v>24</v>
      </c>
      <c r="G399" s="162">
        <v>24</v>
      </c>
      <c r="H399" s="162" t="s">
        <v>12</v>
      </c>
      <c r="I399" s="161" t="s">
        <v>118</v>
      </c>
      <c r="J399" s="162"/>
      <c r="K399" s="162"/>
      <c r="L399" s="162">
        <f>COUNTIF(P399:AR399,"x")</f>
        <v>0</v>
      </c>
      <c r="M399" s="162">
        <f>F399-L399</f>
        <v>24</v>
      </c>
      <c r="N399" s="164"/>
      <c r="O399" s="165"/>
      <c r="P399" s="162"/>
      <c r="Q399" s="162"/>
      <c r="R399" s="162"/>
      <c r="S399" s="162"/>
      <c r="T399" s="165"/>
      <c r="U399" s="162"/>
      <c r="V399" s="162"/>
      <c r="W399" s="162"/>
      <c r="X399" s="162"/>
      <c r="Y399" s="165"/>
      <c r="Z399" s="162"/>
      <c r="AA399" s="162"/>
      <c r="AB399" s="162"/>
      <c r="AC399" s="162"/>
      <c r="AD399" s="165"/>
      <c r="AE399" s="162"/>
      <c r="AF399" s="162"/>
      <c r="AG399" s="162"/>
      <c r="AH399" s="162"/>
      <c r="AI399" s="165"/>
      <c r="AJ399" s="162"/>
      <c r="AK399" s="162"/>
      <c r="AL399" s="162"/>
      <c r="AM399" s="162"/>
      <c r="AN399" s="165"/>
      <c r="AO399" s="162"/>
      <c r="AP399" s="162"/>
      <c r="AQ399" s="162"/>
      <c r="AR399" s="162"/>
      <c r="AS399" s="166"/>
    </row>
    <row r="400" spans="1:45" ht="12" customHeight="1">
      <c r="A400" s="145"/>
      <c r="B400" s="156"/>
      <c r="C400" s="157"/>
      <c r="D400" s="157"/>
      <c r="E400" s="158"/>
      <c r="F400" s="157"/>
      <c r="G400" s="157"/>
      <c r="H400" s="157"/>
      <c r="I400" s="157"/>
      <c r="J400" s="157"/>
      <c r="K400" s="157"/>
      <c r="L400" s="157"/>
      <c r="M400" s="157"/>
      <c r="N400" s="159"/>
      <c r="O400" s="157"/>
      <c r="P400" s="157">
        <v>1</v>
      </c>
      <c r="Q400" s="157">
        <v>2</v>
      </c>
      <c r="R400" s="157">
        <v>3</v>
      </c>
      <c r="S400" s="157">
        <v>4</v>
      </c>
      <c r="T400" s="157"/>
      <c r="U400" s="157">
        <v>5</v>
      </c>
      <c r="V400" s="157">
        <v>6</v>
      </c>
      <c r="W400" s="157">
        <v>7</v>
      </c>
      <c r="X400" s="157">
        <v>8</v>
      </c>
      <c r="Y400" s="157"/>
      <c r="Z400" s="157">
        <v>9</v>
      </c>
      <c r="AA400" s="157">
        <v>10</v>
      </c>
      <c r="AB400" s="157">
        <v>11</v>
      </c>
      <c r="AC400" s="157">
        <v>12</v>
      </c>
      <c r="AD400" s="157"/>
      <c r="AE400" s="157">
        <v>13</v>
      </c>
      <c r="AF400" s="157">
        <v>14</v>
      </c>
      <c r="AG400" s="157">
        <v>15</v>
      </c>
      <c r="AH400" s="157">
        <v>16</v>
      </c>
      <c r="AI400" s="157"/>
      <c r="AJ400" s="157">
        <v>17</v>
      </c>
      <c r="AK400" s="157">
        <v>18</v>
      </c>
      <c r="AL400" s="157">
        <v>19</v>
      </c>
      <c r="AM400" s="157">
        <v>20</v>
      </c>
      <c r="AN400" s="157"/>
      <c r="AO400" s="157">
        <v>21</v>
      </c>
      <c r="AP400" s="157">
        <v>22</v>
      </c>
      <c r="AQ400" s="157">
        <v>23</v>
      </c>
      <c r="AR400" s="157">
        <v>24</v>
      </c>
      <c r="AS400" s="160"/>
    </row>
    <row r="401" spans="1:45" ht="12" customHeight="1" thickBot="1">
      <c r="A401" s="145"/>
      <c r="B401" s="161" t="s">
        <v>118</v>
      </c>
      <c r="C401" s="162"/>
      <c r="D401" s="163" t="s">
        <v>276</v>
      </c>
      <c r="E401" s="162"/>
      <c r="F401" s="162">
        <v>24</v>
      </c>
      <c r="G401" s="162">
        <v>24</v>
      </c>
      <c r="H401" s="162" t="s">
        <v>12</v>
      </c>
      <c r="I401" s="161" t="s">
        <v>118</v>
      </c>
      <c r="J401" s="162"/>
      <c r="K401" s="162"/>
      <c r="L401" s="162">
        <f>COUNTIF(P401:AR401,"x")</f>
        <v>0</v>
      </c>
      <c r="M401" s="162">
        <f>F401-L401</f>
        <v>24</v>
      </c>
      <c r="N401" s="164"/>
      <c r="O401" s="165"/>
      <c r="P401" s="162"/>
      <c r="Q401" s="162"/>
      <c r="R401" s="162"/>
      <c r="S401" s="162"/>
      <c r="T401" s="165"/>
      <c r="U401" s="162"/>
      <c r="V401" s="162"/>
      <c r="W401" s="162"/>
      <c r="X401" s="162"/>
      <c r="Y401" s="165"/>
      <c r="Z401" s="162"/>
      <c r="AA401" s="162"/>
      <c r="AB401" s="162"/>
      <c r="AC401" s="162"/>
      <c r="AD401" s="165"/>
      <c r="AE401" s="162"/>
      <c r="AF401" s="162"/>
      <c r="AG401" s="162"/>
      <c r="AH401" s="162"/>
      <c r="AI401" s="165"/>
      <c r="AJ401" s="162"/>
      <c r="AK401" s="162"/>
      <c r="AL401" s="162"/>
      <c r="AM401" s="162"/>
      <c r="AN401" s="165"/>
      <c r="AO401" s="162"/>
      <c r="AP401" s="162"/>
      <c r="AQ401" s="162"/>
      <c r="AR401" s="162"/>
      <c r="AS401" s="166"/>
    </row>
    <row r="402" spans="1:45" ht="12" customHeight="1">
      <c r="A402" s="145"/>
      <c r="B402" s="156"/>
      <c r="C402" s="157"/>
      <c r="D402" s="157"/>
      <c r="E402" s="158"/>
      <c r="F402" s="157"/>
      <c r="G402" s="157"/>
      <c r="H402" s="157"/>
      <c r="I402" s="157"/>
      <c r="J402" s="157"/>
      <c r="K402" s="157"/>
      <c r="L402" s="157"/>
      <c r="M402" s="157"/>
      <c r="N402" s="159"/>
      <c r="O402" s="157"/>
      <c r="P402" s="157">
        <v>1</v>
      </c>
      <c r="Q402" s="157">
        <v>2</v>
      </c>
      <c r="R402" s="157">
        <v>3</v>
      </c>
      <c r="S402" s="157">
        <v>4</v>
      </c>
      <c r="T402" s="157"/>
      <c r="U402" s="157">
        <v>5</v>
      </c>
      <c r="V402" s="157">
        <v>6</v>
      </c>
      <c r="W402" s="157">
        <v>7</v>
      </c>
      <c r="X402" s="157">
        <v>8</v>
      </c>
      <c r="Y402" s="157"/>
      <c r="Z402" s="157">
        <v>9</v>
      </c>
      <c r="AA402" s="157">
        <v>10</v>
      </c>
      <c r="AB402" s="157">
        <v>11</v>
      </c>
      <c r="AC402" s="157">
        <v>12</v>
      </c>
      <c r="AD402" s="157"/>
      <c r="AE402" s="157">
        <v>13</v>
      </c>
      <c r="AF402" s="157">
        <v>14</v>
      </c>
      <c r="AG402" s="157">
        <v>15</v>
      </c>
      <c r="AH402" s="157">
        <v>16</v>
      </c>
      <c r="AI402" s="157"/>
      <c r="AJ402" s="157">
        <v>17</v>
      </c>
      <c r="AK402" s="157">
        <v>18</v>
      </c>
      <c r="AL402" s="157">
        <v>19</v>
      </c>
      <c r="AM402" s="157">
        <v>20</v>
      </c>
      <c r="AN402" s="157"/>
      <c r="AO402" s="157">
        <v>21</v>
      </c>
      <c r="AP402" s="157">
        <v>22</v>
      </c>
      <c r="AQ402" s="157">
        <v>23</v>
      </c>
      <c r="AR402" s="157">
        <v>24</v>
      </c>
      <c r="AS402" s="160"/>
    </row>
    <row r="403" spans="1:45" ht="12" customHeight="1" thickBot="1">
      <c r="A403" s="145"/>
      <c r="B403" s="161" t="s">
        <v>118</v>
      </c>
      <c r="C403" s="162"/>
      <c r="D403" s="163" t="s">
        <v>276</v>
      </c>
      <c r="E403" s="162"/>
      <c r="F403" s="162">
        <v>24</v>
      </c>
      <c r="G403" s="162">
        <v>24</v>
      </c>
      <c r="H403" s="162" t="s">
        <v>12</v>
      </c>
      <c r="I403" s="161" t="s">
        <v>118</v>
      </c>
      <c r="J403" s="162"/>
      <c r="K403" s="162"/>
      <c r="L403" s="162">
        <f>COUNTIF(P403:AR403,"x")</f>
        <v>0</v>
      </c>
      <c r="M403" s="162">
        <f>F403-L403</f>
        <v>24</v>
      </c>
      <c r="N403" s="164"/>
      <c r="O403" s="165"/>
      <c r="P403" s="162"/>
      <c r="Q403" s="162"/>
      <c r="R403" s="162"/>
      <c r="S403" s="162"/>
      <c r="T403" s="165"/>
      <c r="U403" s="162"/>
      <c r="V403" s="162"/>
      <c r="W403" s="162"/>
      <c r="X403" s="162"/>
      <c r="Y403" s="165"/>
      <c r="Z403" s="162"/>
      <c r="AA403" s="162"/>
      <c r="AB403" s="162"/>
      <c r="AC403" s="162"/>
      <c r="AD403" s="165"/>
      <c r="AE403" s="162"/>
      <c r="AF403" s="162"/>
      <c r="AG403" s="162"/>
      <c r="AH403" s="162"/>
      <c r="AI403" s="165"/>
      <c r="AJ403" s="162"/>
      <c r="AK403" s="162"/>
      <c r="AL403" s="162"/>
      <c r="AM403" s="162"/>
      <c r="AN403" s="165"/>
      <c r="AO403" s="162"/>
      <c r="AP403" s="162"/>
      <c r="AQ403" s="162"/>
      <c r="AR403" s="162"/>
      <c r="AS403" s="166"/>
    </row>
    <row r="404" spans="1:45" ht="12" customHeight="1">
      <c r="A404" s="145"/>
      <c r="B404" s="156"/>
      <c r="C404" s="157"/>
      <c r="D404" s="157"/>
      <c r="E404" s="158"/>
      <c r="F404" s="157"/>
      <c r="G404" s="157"/>
      <c r="H404" s="157"/>
      <c r="I404" s="157"/>
      <c r="J404" s="157"/>
      <c r="K404" s="157"/>
      <c r="L404" s="157"/>
      <c r="M404" s="157"/>
      <c r="N404" s="159"/>
      <c r="O404" s="157"/>
      <c r="P404" s="157">
        <v>1</v>
      </c>
      <c r="Q404" s="157">
        <v>2</v>
      </c>
      <c r="R404" s="157">
        <v>3</v>
      </c>
      <c r="S404" s="157">
        <v>4</v>
      </c>
      <c r="T404" s="157"/>
      <c r="U404" s="157">
        <v>5</v>
      </c>
      <c r="V404" s="157">
        <v>6</v>
      </c>
      <c r="W404" s="157">
        <v>7</v>
      </c>
      <c r="X404" s="157">
        <v>8</v>
      </c>
      <c r="Y404" s="157"/>
      <c r="Z404" s="157">
        <v>9</v>
      </c>
      <c r="AA404" s="157">
        <v>10</v>
      </c>
      <c r="AB404" s="157">
        <v>11</v>
      </c>
      <c r="AC404" s="157">
        <v>12</v>
      </c>
      <c r="AD404" s="157"/>
      <c r="AE404" s="157">
        <v>13</v>
      </c>
      <c r="AF404" s="157">
        <v>14</v>
      </c>
      <c r="AG404" s="157">
        <v>15</v>
      </c>
      <c r="AH404" s="157">
        <v>16</v>
      </c>
      <c r="AI404" s="157"/>
      <c r="AJ404" s="157">
        <v>17</v>
      </c>
      <c r="AK404" s="157">
        <v>18</v>
      </c>
      <c r="AL404" s="157">
        <v>19</v>
      </c>
      <c r="AM404" s="157">
        <v>20</v>
      </c>
      <c r="AN404" s="157"/>
      <c r="AO404" s="157">
        <v>21</v>
      </c>
      <c r="AP404" s="157">
        <v>22</v>
      </c>
      <c r="AQ404" s="157">
        <v>23</v>
      </c>
      <c r="AR404" s="157">
        <v>24</v>
      </c>
      <c r="AS404" s="160"/>
    </row>
    <row r="405" spans="1:45" ht="12" customHeight="1" thickBot="1">
      <c r="A405" s="145"/>
      <c r="B405" s="161" t="s">
        <v>118</v>
      </c>
      <c r="C405" s="162"/>
      <c r="D405" s="163" t="s">
        <v>276</v>
      </c>
      <c r="E405" s="162"/>
      <c r="F405" s="162">
        <v>24</v>
      </c>
      <c r="G405" s="162">
        <v>24</v>
      </c>
      <c r="H405" s="162" t="s">
        <v>12</v>
      </c>
      <c r="I405" s="161" t="s">
        <v>118</v>
      </c>
      <c r="J405" s="162"/>
      <c r="K405" s="162"/>
      <c r="L405" s="162">
        <f>COUNTIF(P405:AR405,"x")</f>
        <v>0</v>
      </c>
      <c r="M405" s="162">
        <f>F405-L405</f>
        <v>24</v>
      </c>
      <c r="N405" s="164"/>
      <c r="O405" s="165"/>
      <c r="P405" s="162"/>
      <c r="Q405" s="162"/>
      <c r="R405" s="162"/>
      <c r="S405" s="162"/>
      <c r="T405" s="165"/>
      <c r="U405" s="162"/>
      <c r="V405" s="162"/>
      <c r="W405" s="162"/>
      <c r="X405" s="162"/>
      <c r="Y405" s="165"/>
      <c r="Z405" s="162"/>
      <c r="AA405" s="162"/>
      <c r="AB405" s="162"/>
      <c r="AC405" s="162"/>
      <c r="AD405" s="165"/>
      <c r="AE405" s="162"/>
      <c r="AF405" s="162"/>
      <c r="AG405" s="162"/>
      <c r="AH405" s="162"/>
      <c r="AI405" s="165"/>
      <c r="AJ405" s="162"/>
      <c r="AK405" s="162"/>
      <c r="AL405" s="162"/>
      <c r="AM405" s="162"/>
      <c r="AN405" s="165"/>
      <c r="AO405" s="162"/>
      <c r="AP405" s="162"/>
      <c r="AQ405" s="162"/>
      <c r="AR405" s="162"/>
      <c r="AS405" s="166"/>
    </row>
    <row r="406" spans="1:45" ht="12" customHeight="1">
      <c r="A406" s="145"/>
      <c r="B406" s="156"/>
      <c r="C406" s="157"/>
      <c r="D406" s="157"/>
      <c r="E406" s="158"/>
      <c r="F406" s="157"/>
      <c r="G406" s="157"/>
      <c r="H406" s="157"/>
      <c r="I406" s="157"/>
      <c r="J406" s="157"/>
      <c r="K406" s="157"/>
      <c r="L406" s="157"/>
      <c r="M406" s="157"/>
      <c r="N406" s="159"/>
      <c r="O406" s="157"/>
      <c r="P406" s="157">
        <v>1</v>
      </c>
      <c r="Q406" s="157">
        <v>2</v>
      </c>
      <c r="R406" s="157">
        <v>3</v>
      </c>
      <c r="S406" s="157">
        <v>4</v>
      </c>
      <c r="T406" s="157"/>
      <c r="U406" s="157">
        <v>5</v>
      </c>
      <c r="V406" s="157">
        <v>6</v>
      </c>
      <c r="W406" s="157">
        <v>7</v>
      </c>
      <c r="X406" s="157">
        <v>8</v>
      </c>
      <c r="Y406" s="157"/>
      <c r="Z406" s="157">
        <v>9</v>
      </c>
      <c r="AA406" s="157">
        <v>10</v>
      </c>
      <c r="AB406" s="157">
        <v>11</v>
      </c>
      <c r="AC406" s="157">
        <v>12</v>
      </c>
      <c r="AD406" s="157"/>
      <c r="AE406" s="157">
        <v>13</v>
      </c>
      <c r="AF406" s="157">
        <v>14</v>
      </c>
      <c r="AG406" s="157">
        <v>15</v>
      </c>
      <c r="AH406" s="157">
        <v>16</v>
      </c>
      <c r="AI406" s="157"/>
      <c r="AJ406" s="157">
        <v>17</v>
      </c>
      <c r="AK406" s="157">
        <v>18</v>
      </c>
      <c r="AL406" s="157">
        <v>19</v>
      </c>
      <c r="AM406" s="157">
        <v>20</v>
      </c>
      <c r="AN406" s="157"/>
      <c r="AO406" s="157">
        <v>21</v>
      </c>
      <c r="AP406" s="157">
        <v>22</v>
      </c>
      <c r="AQ406" s="157">
        <v>23</v>
      </c>
      <c r="AR406" s="157">
        <v>24</v>
      </c>
      <c r="AS406" s="160"/>
    </row>
    <row r="407" spans="1:45" ht="12" customHeight="1" thickBot="1">
      <c r="A407" s="145"/>
      <c r="B407" s="161" t="s">
        <v>118</v>
      </c>
      <c r="C407" s="162"/>
      <c r="D407" s="163" t="s">
        <v>276</v>
      </c>
      <c r="E407" s="162"/>
      <c r="F407" s="162">
        <v>24</v>
      </c>
      <c r="G407" s="162">
        <v>24</v>
      </c>
      <c r="H407" s="162" t="s">
        <v>12</v>
      </c>
      <c r="I407" s="161" t="s">
        <v>118</v>
      </c>
      <c r="J407" s="162"/>
      <c r="K407" s="162"/>
      <c r="L407" s="162">
        <f>COUNTIF(P407:AR407,"x")</f>
        <v>0</v>
      </c>
      <c r="M407" s="162">
        <f>F407-L407</f>
        <v>24</v>
      </c>
      <c r="N407" s="164"/>
      <c r="O407" s="165"/>
      <c r="P407" s="162"/>
      <c r="Q407" s="162"/>
      <c r="R407" s="162"/>
      <c r="S407" s="162"/>
      <c r="T407" s="165"/>
      <c r="U407" s="162"/>
      <c r="V407" s="162"/>
      <c r="W407" s="162"/>
      <c r="X407" s="162"/>
      <c r="Y407" s="165"/>
      <c r="Z407" s="162"/>
      <c r="AA407" s="162"/>
      <c r="AB407" s="162"/>
      <c r="AC407" s="162"/>
      <c r="AD407" s="165"/>
      <c r="AE407" s="162"/>
      <c r="AF407" s="162"/>
      <c r="AG407" s="162"/>
      <c r="AH407" s="162"/>
      <c r="AI407" s="165"/>
      <c r="AJ407" s="162"/>
      <c r="AK407" s="162"/>
      <c r="AL407" s="162"/>
      <c r="AM407" s="162"/>
      <c r="AN407" s="165"/>
      <c r="AO407" s="162"/>
      <c r="AP407" s="162"/>
      <c r="AQ407" s="162"/>
      <c r="AR407" s="162"/>
      <c r="AS407" s="166"/>
    </row>
    <row r="408" spans="1:45" ht="12" customHeight="1">
      <c r="A408" s="145"/>
      <c r="B408" s="156"/>
      <c r="C408" s="157"/>
      <c r="D408" s="157"/>
      <c r="E408" s="158"/>
      <c r="F408" s="157"/>
      <c r="G408" s="157"/>
      <c r="H408" s="157"/>
      <c r="I408" s="157"/>
      <c r="J408" s="157"/>
      <c r="K408" s="157"/>
      <c r="L408" s="157"/>
      <c r="M408" s="157"/>
      <c r="N408" s="159"/>
      <c r="O408" s="157"/>
      <c r="P408" s="157">
        <v>1</v>
      </c>
      <c r="Q408" s="157">
        <v>2</v>
      </c>
      <c r="R408" s="157">
        <v>3</v>
      </c>
      <c r="S408" s="157">
        <v>4</v>
      </c>
      <c r="T408" s="157"/>
      <c r="U408" s="157">
        <v>5</v>
      </c>
      <c r="V408" s="157">
        <v>6</v>
      </c>
      <c r="W408" s="157">
        <v>7</v>
      </c>
      <c r="X408" s="157">
        <v>8</v>
      </c>
      <c r="Y408" s="157"/>
      <c r="Z408" s="157">
        <v>9</v>
      </c>
      <c r="AA408" s="157">
        <v>10</v>
      </c>
      <c r="AB408" s="157">
        <v>11</v>
      </c>
      <c r="AC408" s="157">
        <v>12</v>
      </c>
      <c r="AD408" s="157"/>
      <c r="AE408" s="157">
        <v>13</v>
      </c>
      <c r="AF408" s="157">
        <v>14</v>
      </c>
      <c r="AG408" s="157">
        <v>15</v>
      </c>
      <c r="AH408" s="157">
        <v>16</v>
      </c>
      <c r="AI408" s="157"/>
      <c r="AJ408" s="157">
        <v>17</v>
      </c>
      <c r="AK408" s="157">
        <v>18</v>
      </c>
      <c r="AL408" s="157">
        <v>19</v>
      </c>
      <c r="AM408" s="157">
        <v>20</v>
      </c>
      <c r="AN408" s="157"/>
      <c r="AO408" s="157">
        <v>21</v>
      </c>
      <c r="AP408" s="157">
        <v>22</v>
      </c>
      <c r="AQ408" s="157">
        <v>23</v>
      </c>
      <c r="AR408" s="157">
        <v>24</v>
      </c>
      <c r="AS408" s="160"/>
    </row>
    <row r="409" spans="1:45" ht="12" customHeight="1" thickBot="1">
      <c r="A409" s="145"/>
      <c r="B409" s="161" t="s">
        <v>118</v>
      </c>
      <c r="C409" s="162"/>
      <c r="D409" s="163" t="s">
        <v>276</v>
      </c>
      <c r="E409" s="162"/>
      <c r="F409" s="162">
        <v>24</v>
      </c>
      <c r="G409" s="162">
        <v>24</v>
      </c>
      <c r="H409" s="162" t="s">
        <v>12</v>
      </c>
      <c r="I409" s="161" t="s">
        <v>118</v>
      </c>
      <c r="J409" s="162"/>
      <c r="K409" s="162"/>
      <c r="L409" s="162">
        <f>COUNTIF(P409:AR409,"x")</f>
        <v>0</v>
      </c>
      <c r="M409" s="162">
        <f>F409-L409</f>
        <v>24</v>
      </c>
      <c r="N409" s="164"/>
      <c r="O409" s="165"/>
      <c r="P409" s="162"/>
      <c r="Q409" s="162"/>
      <c r="R409" s="162"/>
      <c r="S409" s="162"/>
      <c r="T409" s="165"/>
      <c r="U409" s="162"/>
      <c r="V409" s="162"/>
      <c r="W409" s="162"/>
      <c r="X409" s="162"/>
      <c r="Y409" s="165"/>
      <c r="Z409" s="162"/>
      <c r="AA409" s="162"/>
      <c r="AB409" s="162"/>
      <c r="AC409" s="162"/>
      <c r="AD409" s="165"/>
      <c r="AE409" s="162"/>
      <c r="AF409" s="162"/>
      <c r="AG409" s="162"/>
      <c r="AH409" s="162"/>
      <c r="AI409" s="165"/>
      <c r="AJ409" s="162"/>
      <c r="AK409" s="162"/>
      <c r="AL409" s="162"/>
      <c r="AM409" s="162"/>
      <c r="AN409" s="165"/>
      <c r="AO409" s="162"/>
      <c r="AP409" s="162"/>
      <c r="AQ409" s="162"/>
      <c r="AR409" s="162"/>
      <c r="AS409" s="166"/>
    </row>
    <row r="410" spans="1:45" ht="12" customHeight="1">
      <c r="A410" s="145"/>
      <c r="B410" s="156"/>
      <c r="C410" s="157"/>
      <c r="D410" s="157"/>
      <c r="E410" s="158"/>
      <c r="F410" s="157"/>
      <c r="G410" s="157"/>
      <c r="H410" s="157"/>
      <c r="I410" s="157"/>
      <c r="J410" s="157"/>
      <c r="K410" s="157"/>
      <c r="L410" s="157"/>
      <c r="M410" s="157"/>
      <c r="N410" s="159"/>
      <c r="O410" s="157"/>
      <c r="P410" s="157">
        <v>1</v>
      </c>
      <c r="Q410" s="157">
        <v>2</v>
      </c>
      <c r="R410" s="157">
        <v>3</v>
      </c>
      <c r="S410" s="157">
        <v>4</v>
      </c>
      <c r="T410" s="157"/>
      <c r="U410" s="157">
        <v>5</v>
      </c>
      <c r="V410" s="157">
        <v>6</v>
      </c>
      <c r="W410" s="157">
        <v>7</v>
      </c>
      <c r="X410" s="157">
        <v>8</v>
      </c>
      <c r="Y410" s="157"/>
      <c r="Z410" s="157">
        <v>9</v>
      </c>
      <c r="AA410" s="157">
        <v>10</v>
      </c>
      <c r="AB410" s="157">
        <v>11</v>
      </c>
      <c r="AC410" s="157">
        <v>12</v>
      </c>
      <c r="AD410" s="157"/>
      <c r="AE410" s="157">
        <v>13</v>
      </c>
      <c r="AF410" s="157">
        <v>14</v>
      </c>
      <c r="AG410" s="157">
        <v>15</v>
      </c>
      <c r="AH410" s="157">
        <v>16</v>
      </c>
      <c r="AI410" s="157"/>
      <c r="AJ410" s="157">
        <v>17</v>
      </c>
      <c r="AK410" s="157">
        <v>18</v>
      </c>
      <c r="AL410" s="157">
        <v>19</v>
      </c>
      <c r="AM410" s="157">
        <v>20</v>
      </c>
      <c r="AN410" s="157"/>
      <c r="AO410" s="157">
        <v>21</v>
      </c>
      <c r="AP410" s="157">
        <v>22</v>
      </c>
      <c r="AQ410" s="157">
        <v>23</v>
      </c>
      <c r="AR410" s="157">
        <v>24</v>
      </c>
      <c r="AS410" s="160"/>
    </row>
    <row r="411" spans="1:45" ht="12" customHeight="1" thickBot="1">
      <c r="A411" s="145"/>
      <c r="B411" s="161" t="s">
        <v>118</v>
      </c>
      <c r="C411" s="162"/>
      <c r="D411" s="163" t="s">
        <v>276</v>
      </c>
      <c r="E411" s="162"/>
      <c r="F411" s="162">
        <v>24</v>
      </c>
      <c r="G411" s="162">
        <v>24</v>
      </c>
      <c r="H411" s="162" t="s">
        <v>12</v>
      </c>
      <c r="I411" s="161" t="s">
        <v>118</v>
      </c>
      <c r="J411" s="162"/>
      <c r="K411" s="162"/>
      <c r="L411" s="162">
        <f>COUNTIF(P411:AR411,"x")</f>
        <v>0</v>
      </c>
      <c r="M411" s="162">
        <f>F411-L411</f>
        <v>24</v>
      </c>
      <c r="N411" s="164"/>
      <c r="O411" s="165"/>
      <c r="P411" s="162"/>
      <c r="Q411" s="162"/>
      <c r="R411" s="162"/>
      <c r="S411" s="162"/>
      <c r="T411" s="165"/>
      <c r="U411" s="162"/>
      <c r="V411" s="162"/>
      <c r="W411" s="162"/>
      <c r="X411" s="162"/>
      <c r="Y411" s="165"/>
      <c r="Z411" s="162"/>
      <c r="AA411" s="162"/>
      <c r="AB411" s="162"/>
      <c r="AC411" s="162"/>
      <c r="AD411" s="165"/>
      <c r="AE411" s="162"/>
      <c r="AF411" s="162"/>
      <c r="AG411" s="162"/>
      <c r="AH411" s="162"/>
      <c r="AI411" s="165"/>
      <c r="AJ411" s="162"/>
      <c r="AK411" s="162"/>
      <c r="AL411" s="162"/>
      <c r="AM411" s="162"/>
      <c r="AN411" s="165"/>
      <c r="AO411" s="162"/>
      <c r="AP411" s="162"/>
      <c r="AQ411" s="162"/>
      <c r="AR411" s="162"/>
      <c r="AS411" s="166"/>
    </row>
    <row r="412" spans="1:45" ht="12.75" customHeight="1">
      <c r="A412" s="145"/>
      <c r="B412" s="168"/>
      <c r="C412" s="169"/>
      <c r="D412" s="169"/>
      <c r="E412" s="170"/>
      <c r="F412" s="169"/>
      <c r="G412" s="169"/>
      <c r="H412" s="169"/>
      <c r="I412" s="169"/>
      <c r="J412" s="169"/>
      <c r="K412" s="169"/>
      <c r="L412" s="169"/>
      <c r="M412" s="169"/>
      <c r="N412" s="171"/>
      <c r="O412" s="169"/>
      <c r="P412" s="157">
        <v>1</v>
      </c>
      <c r="Q412" s="157">
        <v>2</v>
      </c>
      <c r="R412" s="157">
        <v>3</v>
      </c>
      <c r="S412" s="157">
        <v>4</v>
      </c>
      <c r="T412" s="157"/>
      <c r="U412" s="157">
        <v>5</v>
      </c>
      <c r="V412" s="157">
        <v>6</v>
      </c>
      <c r="W412" s="157">
        <v>7</v>
      </c>
      <c r="X412" s="157">
        <v>8</v>
      </c>
      <c r="Y412" s="157"/>
      <c r="Z412" s="157">
        <v>9</v>
      </c>
      <c r="AA412" s="157">
        <v>10</v>
      </c>
      <c r="AB412" s="157">
        <v>11</v>
      </c>
      <c r="AC412" s="157">
        <v>12</v>
      </c>
      <c r="AD412" s="157"/>
      <c r="AE412" s="157">
        <v>13</v>
      </c>
      <c r="AF412" s="157">
        <v>14</v>
      </c>
      <c r="AG412" s="157">
        <v>15</v>
      </c>
      <c r="AH412" s="157">
        <v>16</v>
      </c>
      <c r="AI412" s="157"/>
      <c r="AJ412" s="157">
        <v>17</v>
      </c>
      <c r="AK412" s="157">
        <v>18</v>
      </c>
      <c r="AL412" s="157">
        <v>19</v>
      </c>
      <c r="AM412" s="157">
        <v>20</v>
      </c>
      <c r="AN412" s="157"/>
      <c r="AO412" s="157">
        <v>21</v>
      </c>
      <c r="AP412" s="157">
        <v>22</v>
      </c>
      <c r="AQ412" s="157">
        <v>23</v>
      </c>
      <c r="AR412" s="157">
        <v>24</v>
      </c>
      <c r="AS412" s="160"/>
    </row>
    <row r="413" spans="1:45" ht="12" customHeight="1" thickBot="1">
      <c r="A413" s="145"/>
      <c r="B413" s="161" t="s">
        <v>118</v>
      </c>
      <c r="C413" s="162"/>
      <c r="D413" s="163" t="s">
        <v>276</v>
      </c>
      <c r="E413" s="162"/>
      <c r="F413" s="162">
        <v>24</v>
      </c>
      <c r="G413" s="162">
        <v>24</v>
      </c>
      <c r="H413" s="162" t="s">
        <v>12</v>
      </c>
      <c r="I413" s="161" t="s">
        <v>118</v>
      </c>
      <c r="J413" s="162"/>
      <c r="K413" s="162"/>
      <c r="L413" s="162">
        <f>COUNTIF(P413:AR413,"x")</f>
        <v>0</v>
      </c>
      <c r="M413" s="162">
        <f>F413-L413</f>
        <v>24</v>
      </c>
      <c r="N413" s="164"/>
      <c r="O413" s="165"/>
      <c r="P413" s="162"/>
      <c r="Q413" s="162"/>
      <c r="R413" s="162"/>
      <c r="S413" s="162"/>
      <c r="T413" s="165"/>
      <c r="U413" s="162"/>
      <c r="V413" s="162"/>
      <c r="W413" s="162"/>
      <c r="X413" s="162"/>
      <c r="Y413" s="165"/>
      <c r="Z413" s="162"/>
      <c r="AA413" s="162"/>
      <c r="AB413" s="162"/>
      <c r="AC413" s="162"/>
      <c r="AD413" s="165"/>
      <c r="AE413" s="162"/>
      <c r="AF413" s="162"/>
      <c r="AG413" s="162"/>
      <c r="AH413" s="162"/>
      <c r="AI413" s="165"/>
      <c r="AJ413" s="162"/>
      <c r="AK413" s="162"/>
      <c r="AL413" s="162"/>
      <c r="AM413" s="162"/>
      <c r="AN413" s="165"/>
      <c r="AO413" s="162"/>
      <c r="AP413" s="162"/>
      <c r="AQ413" s="162"/>
      <c r="AR413" s="162"/>
      <c r="AS413" s="166"/>
    </row>
    <row r="414" spans="1:45" ht="12" customHeight="1">
      <c r="A414" s="145"/>
      <c r="B414" s="156"/>
      <c r="C414" s="157"/>
      <c r="D414" s="157"/>
      <c r="E414" s="158"/>
      <c r="F414" s="157"/>
      <c r="G414" s="157"/>
      <c r="H414" s="157"/>
      <c r="I414" s="157"/>
      <c r="J414" s="157"/>
      <c r="K414" s="157"/>
      <c r="L414" s="157"/>
      <c r="M414" s="157"/>
      <c r="N414" s="159"/>
      <c r="O414" s="157"/>
      <c r="P414" s="157">
        <v>1</v>
      </c>
      <c r="Q414" s="157">
        <v>2</v>
      </c>
      <c r="R414" s="157">
        <v>3</v>
      </c>
      <c r="S414" s="157">
        <v>4</v>
      </c>
      <c r="T414" s="157"/>
      <c r="U414" s="157">
        <v>5</v>
      </c>
      <c r="V414" s="157">
        <v>6</v>
      </c>
      <c r="W414" s="157">
        <v>7</v>
      </c>
      <c r="X414" s="157">
        <v>8</v>
      </c>
      <c r="Y414" s="157"/>
      <c r="Z414" s="157">
        <v>9</v>
      </c>
      <c r="AA414" s="157">
        <v>10</v>
      </c>
      <c r="AB414" s="157">
        <v>11</v>
      </c>
      <c r="AC414" s="157">
        <v>12</v>
      </c>
      <c r="AD414" s="157"/>
      <c r="AE414" s="157">
        <v>13</v>
      </c>
      <c r="AF414" s="157">
        <v>14</v>
      </c>
      <c r="AG414" s="157">
        <v>15</v>
      </c>
      <c r="AH414" s="157">
        <v>16</v>
      </c>
      <c r="AI414" s="157"/>
      <c r="AJ414" s="157">
        <v>17</v>
      </c>
      <c r="AK414" s="157">
        <v>18</v>
      </c>
      <c r="AL414" s="157">
        <v>19</v>
      </c>
      <c r="AM414" s="157">
        <v>20</v>
      </c>
      <c r="AN414" s="157"/>
      <c r="AO414" s="157">
        <v>21</v>
      </c>
      <c r="AP414" s="157">
        <v>22</v>
      </c>
      <c r="AQ414" s="157">
        <v>23</v>
      </c>
      <c r="AR414" s="157">
        <v>24</v>
      </c>
      <c r="AS414" s="160"/>
    </row>
    <row r="415" spans="1:45" ht="12" customHeight="1" thickBot="1">
      <c r="A415" s="145"/>
      <c r="B415" s="161" t="s">
        <v>118</v>
      </c>
      <c r="C415" s="162"/>
      <c r="D415" s="163" t="s">
        <v>276</v>
      </c>
      <c r="E415" s="162"/>
      <c r="F415" s="162">
        <v>24</v>
      </c>
      <c r="G415" s="162">
        <v>24</v>
      </c>
      <c r="H415" s="162" t="s">
        <v>12</v>
      </c>
      <c r="I415" s="161" t="s">
        <v>118</v>
      </c>
      <c r="J415" s="162"/>
      <c r="K415" s="162"/>
      <c r="L415" s="162">
        <f>COUNTIF(P415:AR415,"x")</f>
        <v>0</v>
      </c>
      <c r="M415" s="162">
        <f>F415-L415</f>
        <v>24</v>
      </c>
      <c r="N415" s="164"/>
      <c r="O415" s="165"/>
      <c r="P415" s="162"/>
      <c r="Q415" s="162"/>
      <c r="R415" s="162"/>
      <c r="S415" s="162"/>
      <c r="T415" s="165"/>
      <c r="U415" s="162"/>
      <c r="V415" s="162"/>
      <c r="W415" s="162"/>
      <c r="X415" s="162"/>
      <c r="Y415" s="165"/>
      <c r="Z415" s="162"/>
      <c r="AA415" s="162"/>
      <c r="AB415" s="162"/>
      <c r="AC415" s="162"/>
      <c r="AD415" s="165"/>
      <c r="AE415" s="162"/>
      <c r="AF415" s="162"/>
      <c r="AG415" s="162"/>
      <c r="AH415" s="162"/>
      <c r="AI415" s="165"/>
      <c r="AJ415" s="162"/>
      <c r="AK415" s="162"/>
      <c r="AL415" s="162"/>
      <c r="AM415" s="162"/>
      <c r="AN415" s="165"/>
      <c r="AO415" s="162"/>
      <c r="AP415" s="162"/>
      <c r="AQ415" s="162"/>
      <c r="AR415" s="162"/>
      <c r="AS415" s="166"/>
    </row>
    <row r="416" spans="1:45" ht="12" customHeight="1">
      <c r="A416" s="145"/>
      <c r="B416" s="156"/>
      <c r="C416" s="157"/>
      <c r="D416" s="157"/>
      <c r="E416" s="158"/>
      <c r="F416" s="157"/>
      <c r="G416" s="157"/>
      <c r="H416" s="157"/>
      <c r="I416" s="157"/>
      <c r="J416" s="157"/>
      <c r="K416" s="157"/>
      <c r="L416" s="157"/>
      <c r="M416" s="157"/>
      <c r="N416" s="159"/>
      <c r="O416" s="157"/>
      <c r="P416" s="157">
        <v>1</v>
      </c>
      <c r="Q416" s="157">
        <v>2</v>
      </c>
      <c r="R416" s="157">
        <v>3</v>
      </c>
      <c r="S416" s="157">
        <v>4</v>
      </c>
      <c r="T416" s="157"/>
      <c r="U416" s="157">
        <v>5</v>
      </c>
      <c r="V416" s="157">
        <v>6</v>
      </c>
      <c r="W416" s="157">
        <v>7</v>
      </c>
      <c r="X416" s="157">
        <v>8</v>
      </c>
      <c r="Y416" s="157"/>
      <c r="Z416" s="157">
        <v>9</v>
      </c>
      <c r="AA416" s="157">
        <v>10</v>
      </c>
      <c r="AB416" s="157">
        <v>11</v>
      </c>
      <c r="AC416" s="157">
        <v>12</v>
      </c>
      <c r="AD416" s="157"/>
      <c r="AE416" s="157">
        <v>13</v>
      </c>
      <c r="AF416" s="157">
        <v>14</v>
      </c>
      <c r="AG416" s="157">
        <v>15</v>
      </c>
      <c r="AH416" s="157">
        <v>16</v>
      </c>
      <c r="AI416" s="157"/>
      <c r="AJ416" s="157">
        <v>17</v>
      </c>
      <c r="AK416" s="157">
        <v>18</v>
      </c>
      <c r="AL416" s="157">
        <v>19</v>
      </c>
      <c r="AM416" s="157">
        <v>20</v>
      </c>
      <c r="AN416" s="157"/>
      <c r="AO416" s="157">
        <v>21</v>
      </c>
      <c r="AP416" s="157">
        <v>22</v>
      </c>
      <c r="AQ416" s="157">
        <v>23</v>
      </c>
      <c r="AR416" s="157">
        <v>24</v>
      </c>
      <c r="AS416" s="160"/>
    </row>
    <row r="417" spans="1:45" ht="12" customHeight="1" thickBot="1">
      <c r="A417" s="145"/>
      <c r="B417" s="161" t="s">
        <v>118</v>
      </c>
      <c r="C417" s="162"/>
      <c r="D417" s="163" t="s">
        <v>276</v>
      </c>
      <c r="E417" s="162"/>
      <c r="F417" s="162">
        <v>24</v>
      </c>
      <c r="G417" s="162">
        <v>24</v>
      </c>
      <c r="H417" s="162" t="s">
        <v>12</v>
      </c>
      <c r="I417" s="161" t="s">
        <v>118</v>
      </c>
      <c r="J417" s="162"/>
      <c r="K417" s="162"/>
      <c r="L417" s="162">
        <f>COUNTIF(P417:AR417,"x")</f>
        <v>0</v>
      </c>
      <c r="M417" s="162">
        <f>F417-L417</f>
        <v>24</v>
      </c>
      <c r="N417" s="164"/>
      <c r="O417" s="165"/>
      <c r="P417" s="162"/>
      <c r="Q417" s="162"/>
      <c r="R417" s="162"/>
      <c r="S417" s="162"/>
      <c r="T417" s="165"/>
      <c r="U417" s="162"/>
      <c r="V417" s="162"/>
      <c r="W417" s="162"/>
      <c r="X417" s="162"/>
      <c r="Y417" s="165"/>
      <c r="Z417" s="162"/>
      <c r="AA417" s="162"/>
      <c r="AB417" s="162"/>
      <c r="AC417" s="162"/>
      <c r="AD417" s="165"/>
      <c r="AE417" s="162"/>
      <c r="AF417" s="162"/>
      <c r="AG417" s="162"/>
      <c r="AH417" s="162"/>
      <c r="AI417" s="165"/>
      <c r="AJ417" s="162"/>
      <c r="AK417" s="162"/>
      <c r="AL417" s="162"/>
      <c r="AM417" s="162"/>
      <c r="AN417" s="165"/>
      <c r="AO417" s="162"/>
      <c r="AP417" s="162"/>
      <c r="AQ417" s="162"/>
      <c r="AR417" s="162"/>
      <c r="AS417" s="166"/>
    </row>
    <row r="418" spans="1:45" ht="12" customHeight="1">
      <c r="A418" s="145"/>
      <c r="B418" s="156"/>
      <c r="C418" s="157"/>
      <c r="D418" s="157"/>
      <c r="E418" s="158"/>
      <c r="F418" s="157"/>
      <c r="G418" s="157"/>
      <c r="H418" s="157"/>
      <c r="I418" s="157"/>
      <c r="J418" s="157"/>
      <c r="K418" s="157"/>
      <c r="L418" s="157"/>
      <c r="M418" s="157"/>
      <c r="N418" s="159"/>
      <c r="O418" s="157"/>
      <c r="P418" s="157">
        <v>1</v>
      </c>
      <c r="Q418" s="157">
        <v>2</v>
      </c>
      <c r="R418" s="157">
        <v>3</v>
      </c>
      <c r="S418" s="157">
        <v>4</v>
      </c>
      <c r="T418" s="157"/>
      <c r="U418" s="157">
        <v>5</v>
      </c>
      <c r="V418" s="157">
        <v>6</v>
      </c>
      <c r="W418" s="157">
        <v>7</v>
      </c>
      <c r="X418" s="157">
        <v>8</v>
      </c>
      <c r="Y418" s="157"/>
      <c r="Z418" s="157">
        <v>9</v>
      </c>
      <c r="AA418" s="157">
        <v>10</v>
      </c>
      <c r="AB418" s="157">
        <v>11</v>
      </c>
      <c r="AC418" s="157">
        <v>12</v>
      </c>
      <c r="AD418" s="157"/>
      <c r="AE418" s="157">
        <v>13</v>
      </c>
      <c r="AF418" s="157">
        <v>14</v>
      </c>
      <c r="AG418" s="157">
        <v>15</v>
      </c>
      <c r="AH418" s="157">
        <v>16</v>
      </c>
      <c r="AI418" s="157"/>
      <c r="AJ418" s="157">
        <v>17</v>
      </c>
      <c r="AK418" s="157">
        <v>18</v>
      </c>
      <c r="AL418" s="157">
        <v>19</v>
      </c>
      <c r="AM418" s="157">
        <v>20</v>
      </c>
      <c r="AN418" s="157"/>
      <c r="AO418" s="157">
        <v>21</v>
      </c>
      <c r="AP418" s="157">
        <v>22</v>
      </c>
      <c r="AQ418" s="157">
        <v>23</v>
      </c>
      <c r="AR418" s="157">
        <v>24</v>
      </c>
      <c r="AS418" s="160"/>
    </row>
    <row r="419" spans="1:45" ht="12" customHeight="1" thickBot="1">
      <c r="A419" s="145"/>
      <c r="B419" s="161" t="s">
        <v>118</v>
      </c>
      <c r="C419" s="162"/>
      <c r="D419" s="163" t="s">
        <v>276</v>
      </c>
      <c r="E419" s="162"/>
      <c r="F419" s="162">
        <v>24</v>
      </c>
      <c r="G419" s="162">
        <v>24</v>
      </c>
      <c r="H419" s="162" t="s">
        <v>12</v>
      </c>
      <c r="I419" s="161" t="s">
        <v>118</v>
      </c>
      <c r="J419" s="162"/>
      <c r="K419" s="162"/>
      <c r="L419" s="162">
        <f>COUNTIF(P419:AR419,"x")</f>
        <v>0</v>
      </c>
      <c r="M419" s="162">
        <f>F419-L419</f>
        <v>24</v>
      </c>
      <c r="N419" s="164"/>
      <c r="O419" s="165"/>
      <c r="P419" s="162"/>
      <c r="Q419" s="162"/>
      <c r="R419" s="162"/>
      <c r="S419" s="162"/>
      <c r="T419" s="165"/>
      <c r="U419" s="162"/>
      <c r="V419" s="162"/>
      <c r="W419" s="162"/>
      <c r="X419" s="162"/>
      <c r="Y419" s="165"/>
      <c r="Z419" s="162"/>
      <c r="AA419" s="162"/>
      <c r="AB419" s="162"/>
      <c r="AC419" s="162"/>
      <c r="AD419" s="165"/>
      <c r="AE419" s="162"/>
      <c r="AF419" s="162"/>
      <c r="AG419" s="162"/>
      <c r="AH419" s="162"/>
      <c r="AI419" s="165"/>
      <c r="AJ419" s="162"/>
      <c r="AK419" s="162"/>
      <c r="AL419" s="162"/>
      <c r="AM419" s="162"/>
      <c r="AN419" s="165"/>
      <c r="AO419" s="162"/>
      <c r="AP419" s="162"/>
      <c r="AQ419" s="162"/>
      <c r="AR419" s="162"/>
      <c r="AS419" s="166"/>
    </row>
    <row r="420" spans="1:45" ht="12" customHeight="1">
      <c r="A420" s="145"/>
      <c r="B420" s="156"/>
      <c r="C420" s="157"/>
      <c r="D420" s="157"/>
      <c r="E420" s="158"/>
      <c r="F420" s="157"/>
      <c r="G420" s="157"/>
      <c r="H420" s="157"/>
      <c r="I420" s="157"/>
      <c r="J420" s="157"/>
      <c r="K420" s="157"/>
      <c r="L420" s="157"/>
      <c r="M420" s="157"/>
      <c r="N420" s="159"/>
      <c r="O420" s="157"/>
      <c r="P420" s="157">
        <v>1</v>
      </c>
      <c r="Q420" s="157">
        <v>2</v>
      </c>
      <c r="R420" s="157">
        <v>3</v>
      </c>
      <c r="S420" s="157">
        <v>4</v>
      </c>
      <c r="T420" s="157"/>
      <c r="U420" s="157">
        <v>5</v>
      </c>
      <c r="V420" s="157">
        <v>6</v>
      </c>
      <c r="W420" s="157">
        <v>7</v>
      </c>
      <c r="X420" s="157">
        <v>8</v>
      </c>
      <c r="Y420" s="157"/>
      <c r="Z420" s="157">
        <v>9</v>
      </c>
      <c r="AA420" s="157">
        <v>10</v>
      </c>
      <c r="AB420" s="157">
        <v>11</v>
      </c>
      <c r="AC420" s="157">
        <v>12</v>
      </c>
      <c r="AD420" s="157"/>
      <c r="AE420" s="157">
        <v>13</v>
      </c>
      <c r="AF420" s="157">
        <v>14</v>
      </c>
      <c r="AG420" s="157">
        <v>15</v>
      </c>
      <c r="AH420" s="157">
        <v>16</v>
      </c>
      <c r="AI420" s="157"/>
      <c r="AJ420" s="157">
        <v>17</v>
      </c>
      <c r="AK420" s="157">
        <v>18</v>
      </c>
      <c r="AL420" s="157">
        <v>19</v>
      </c>
      <c r="AM420" s="157">
        <v>20</v>
      </c>
      <c r="AN420" s="157"/>
      <c r="AO420" s="157">
        <v>21</v>
      </c>
      <c r="AP420" s="157">
        <v>22</v>
      </c>
      <c r="AQ420" s="157">
        <v>23</v>
      </c>
      <c r="AR420" s="157">
        <v>24</v>
      </c>
      <c r="AS420" s="160"/>
    </row>
    <row r="421" spans="1:45" ht="12" customHeight="1" thickBot="1">
      <c r="A421" s="145"/>
      <c r="B421" s="161" t="s">
        <v>118</v>
      </c>
      <c r="C421" s="162"/>
      <c r="D421" s="163" t="s">
        <v>276</v>
      </c>
      <c r="E421" s="162"/>
      <c r="F421" s="162">
        <v>24</v>
      </c>
      <c r="G421" s="162">
        <v>24</v>
      </c>
      <c r="H421" s="162" t="s">
        <v>12</v>
      </c>
      <c r="I421" s="161" t="s">
        <v>118</v>
      </c>
      <c r="J421" s="162"/>
      <c r="K421" s="162"/>
      <c r="L421" s="162">
        <f>COUNTIF(P421:AR421,"x")</f>
        <v>0</v>
      </c>
      <c r="M421" s="162">
        <f>F421-L421</f>
        <v>24</v>
      </c>
      <c r="N421" s="164"/>
      <c r="O421" s="165"/>
      <c r="P421" s="162"/>
      <c r="Q421" s="162"/>
      <c r="R421" s="162"/>
      <c r="S421" s="162"/>
      <c r="T421" s="165"/>
      <c r="U421" s="162"/>
      <c r="V421" s="162"/>
      <c r="W421" s="162"/>
      <c r="X421" s="162"/>
      <c r="Y421" s="165"/>
      <c r="Z421" s="162"/>
      <c r="AA421" s="162"/>
      <c r="AB421" s="162"/>
      <c r="AC421" s="162"/>
      <c r="AD421" s="165"/>
      <c r="AE421" s="162"/>
      <c r="AF421" s="162"/>
      <c r="AG421" s="162"/>
      <c r="AH421" s="162"/>
      <c r="AI421" s="165"/>
      <c r="AJ421" s="162"/>
      <c r="AK421" s="162"/>
      <c r="AL421" s="162"/>
      <c r="AM421" s="162"/>
      <c r="AN421" s="165"/>
      <c r="AO421" s="162"/>
      <c r="AP421" s="162"/>
      <c r="AQ421" s="162"/>
      <c r="AR421" s="162"/>
      <c r="AS421" s="166"/>
    </row>
    <row r="422" spans="1:45" ht="12" customHeight="1">
      <c r="A422" s="145"/>
      <c r="B422" s="156"/>
      <c r="C422" s="157"/>
      <c r="D422" s="157"/>
      <c r="E422" s="158"/>
      <c r="F422" s="157"/>
      <c r="G422" s="157"/>
      <c r="H422" s="157"/>
      <c r="I422" s="157"/>
      <c r="J422" s="157"/>
      <c r="K422" s="157"/>
      <c r="L422" s="157"/>
      <c r="M422" s="157"/>
      <c r="N422" s="159"/>
      <c r="O422" s="157"/>
      <c r="P422" s="157">
        <v>1</v>
      </c>
      <c r="Q422" s="157">
        <v>2</v>
      </c>
      <c r="R422" s="157">
        <v>3</v>
      </c>
      <c r="S422" s="157">
        <v>4</v>
      </c>
      <c r="T422" s="157"/>
      <c r="U422" s="157">
        <v>5</v>
      </c>
      <c r="V422" s="157">
        <v>6</v>
      </c>
      <c r="W422" s="157">
        <v>7</v>
      </c>
      <c r="X422" s="157">
        <v>8</v>
      </c>
      <c r="Y422" s="157"/>
      <c r="Z422" s="157">
        <v>9</v>
      </c>
      <c r="AA422" s="157">
        <v>10</v>
      </c>
      <c r="AB422" s="157">
        <v>11</v>
      </c>
      <c r="AC422" s="157">
        <v>12</v>
      </c>
      <c r="AD422" s="157"/>
      <c r="AE422" s="157">
        <v>13</v>
      </c>
      <c r="AF422" s="157">
        <v>14</v>
      </c>
      <c r="AG422" s="157">
        <v>15</v>
      </c>
      <c r="AH422" s="157">
        <v>16</v>
      </c>
      <c r="AI422" s="157"/>
      <c r="AJ422" s="157">
        <v>17</v>
      </c>
      <c r="AK422" s="157">
        <v>18</v>
      </c>
      <c r="AL422" s="157">
        <v>19</v>
      </c>
      <c r="AM422" s="157">
        <v>20</v>
      </c>
      <c r="AN422" s="157"/>
      <c r="AO422" s="157">
        <v>21</v>
      </c>
      <c r="AP422" s="157">
        <v>22</v>
      </c>
      <c r="AQ422" s="157">
        <v>23</v>
      </c>
      <c r="AR422" s="157">
        <v>24</v>
      </c>
      <c r="AS422" s="160"/>
    </row>
    <row r="423" spans="1:45" ht="12" customHeight="1" thickBot="1">
      <c r="A423" s="145"/>
      <c r="B423" s="161" t="s">
        <v>118</v>
      </c>
      <c r="C423" s="162"/>
      <c r="D423" s="163" t="s">
        <v>276</v>
      </c>
      <c r="E423" s="162"/>
      <c r="F423" s="162">
        <v>24</v>
      </c>
      <c r="G423" s="162">
        <v>24</v>
      </c>
      <c r="H423" s="162" t="s">
        <v>12</v>
      </c>
      <c r="I423" s="161" t="s">
        <v>118</v>
      </c>
      <c r="J423" s="162"/>
      <c r="K423" s="162"/>
      <c r="L423" s="162">
        <f>COUNTIF(P423:AR423,"x")</f>
        <v>0</v>
      </c>
      <c r="M423" s="162">
        <f>F423-L423</f>
        <v>24</v>
      </c>
      <c r="N423" s="164"/>
      <c r="O423" s="165"/>
      <c r="P423" s="162"/>
      <c r="Q423" s="162"/>
      <c r="R423" s="162"/>
      <c r="S423" s="162"/>
      <c r="T423" s="165"/>
      <c r="U423" s="162"/>
      <c r="V423" s="162"/>
      <c r="W423" s="162"/>
      <c r="X423" s="162"/>
      <c r="Y423" s="165"/>
      <c r="Z423" s="162"/>
      <c r="AA423" s="162"/>
      <c r="AB423" s="162"/>
      <c r="AC423" s="162"/>
      <c r="AD423" s="165"/>
      <c r="AE423" s="162"/>
      <c r="AF423" s="162"/>
      <c r="AG423" s="162"/>
      <c r="AH423" s="162"/>
      <c r="AI423" s="165"/>
      <c r="AJ423" s="162"/>
      <c r="AK423" s="162"/>
      <c r="AL423" s="162"/>
      <c r="AM423" s="162"/>
      <c r="AN423" s="165"/>
      <c r="AO423" s="162"/>
      <c r="AP423" s="162"/>
      <c r="AQ423" s="162"/>
      <c r="AR423" s="162"/>
      <c r="AS423" s="166"/>
    </row>
    <row r="424" spans="1:45" ht="12" customHeight="1">
      <c r="A424" s="145"/>
      <c r="B424" s="156"/>
      <c r="C424" s="157"/>
      <c r="D424" s="157"/>
      <c r="E424" s="158"/>
      <c r="F424" s="157"/>
      <c r="G424" s="157"/>
      <c r="H424" s="157"/>
      <c r="I424" s="157"/>
      <c r="J424" s="157"/>
      <c r="K424" s="157"/>
      <c r="L424" s="157"/>
      <c r="M424" s="157"/>
      <c r="N424" s="159"/>
      <c r="O424" s="157"/>
      <c r="P424" s="157">
        <v>1</v>
      </c>
      <c r="Q424" s="157">
        <v>2</v>
      </c>
      <c r="R424" s="157">
        <v>3</v>
      </c>
      <c r="S424" s="157">
        <v>4</v>
      </c>
      <c r="T424" s="157"/>
      <c r="U424" s="157">
        <v>5</v>
      </c>
      <c r="V424" s="157">
        <v>6</v>
      </c>
      <c r="W424" s="157">
        <v>7</v>
      </c>
      <c r="X424" s="157">
        <v>8</v>
      </c>
      <c r="Y424" s="157"/>
      <c r="Z424" s="157">
        <v>9</v>
      </c>
      <c r="AA424" s="157">
        <v>10</v>
      </c>
      <c r="AB424" s="157">
        <v>11</v>
      </c>
      <c r="AC424" s="157">
        <v>12</v>
      </c>
      <c r="AD424" s="157"/>
      <c r="AE424" s="157">
        <v>13</v>
      </c>
      <c r="AF424" s="157">
        <v>14</v>
      </c>
      <c r="AG424" s="157">
        <v>15</v>
      </c>
      <c r="AH424" s="157">
        <v>16</v>
      </c>
      <c r="AI424" s="157"/>
      <c r="AJ424" s="157">
        <v>17</v>
      </c>
      <c r="AK424" s="157">
        <v>18</v>
      </c>
      <c r="AL424" s="157">
        <v>19</v>
      </c>
      <c r="AM424" s="157">
        <v>20</v>
      </c>
      <c r="AN424" s="157"/>
      <c r="AO424" s="157">
        <v>21</v>
      </c>
      <c r="AP424" s="157">
        <v>22</v>
      </c>
      <c r="AQ424" s="157">
        <v>23</v>
      </c>
      <c r="AR424" s="157">
        <v>24</v>
      </c>
      <c r="AS424" s="160"/>
    </row>
    <row r="425" spans="1:45" ht="12" customHeight="1" thickBot="1">
      <c r="A425" s="145"/>
      <c r="B425" s="161" t="s">
        <v>118</v>
      </c>
      <c r="C425" s="162"/>
      <c r="D425" s="163" t="s">
        <v>276</v>
      </c>
      <c r="E425" s="162"/>
      <c r="F425" s="162">
        <v>24</v>
      </c>
      <c r="G425" s="162">
        <v>24</v>
      </c>
      <c r="H425" s="162" t="s">
        <v>12</v>
      </c>
      <c r="I425" s="161" t="s">
        <v>118</v>
      </c>
      <c r="J425" s="162"/>
      <c r="K425" s="162"/>
      <c r="L425" s="162">
        <f>COUNTIF(P425:AR425,"x")</f>
        <v>0</v>
      </c>
      <c r="M425" s="162">
        <f>F425-L425</f>
        <v>24</v>
      </c>
      <c r="N425" s="164"/>
      <c r="O425" s="165"/>
      <c r="P425" s="162"/>
      <c r="Q425" s="162"/>
      <c r="R425" s="162"/>
      <c r="S425" s="162"/>
      <c r="T425" s="165"/>
      <c r="U425" s="162"/>
      <c r="V425" s="162"/>
      <c r="W425" s="162"/>
      <c r="X425" s="162"/>
      <c r="Y425" s="165"/>
      <c r="Z425" s="162"/>
      <c r="AA425" s="162"/>
      <c r="AB425" s="162"/>
      <c r="AC425" s="162"/>
      <c r="AD425" s="165"/>
      <c r="AE425" s="162"/>
      <c r="AF425" s="162"/>
      <c r="AG425" s="162"/>
      <c r="AH425" s="162"/>
      <c r="AI425" s="165"/>
      <c r="AJ425" s="162"/>
      <c r="AK425" s="162"/>
      <c r="AL425" s="162"/>
      <c r="AM425" s="162"/>
      <c r="AN425" s="165"/>
      <c r="AO425" s="162"/>
      <c r="AP425" s="162"/>
      <c r="AQ425" s="162"/>
      <c r="AR425" s="162"/>
      <c r="AS425" s="166"/>
    </row>
    <row r="426" spans="1:45" ht="12" customHeight="1">
      <c r="A426" s="145"/>
      <c r="B426" s="156"/>
      <c r="C426" s="157"/>
      <c r="D426" s="157"/>
      <c r="E426" s="158"/>
      <c r="F426" s="157"/>
      <c r="G426" s="157"/>
      <c r="H426" s="157"/>
      <c r="I426" s="157"/>
      <c r="J426" s="157"/>
      <c r="K426" s="157"/>
      <c r="L426" s="157"/>
      <c r="M426" s="157"/>
      <c r="N426" s="159"/>
      <c r="O426" s="157"/>
      <c r="P426" s="157">
        <v>1</v>
      </c>
      <c r="Q426" s="157">
        <v>2</v>
      </c>
      <c r="R426" s="157">
        <v>3</v>
      </c>
      <c r="S426" s="157">
        <v>4</v>
      </c>
      <c r="T426" s="157"/>
      <c r="U426" s="157">
        <v>5</v>
      </c>
      <c r="V426" s="157">
        <v>6</v>
      </c>
      <c r="W426" s="157">
        <v>7</v>
      </c>
      <c r="X426" s="157">
        <v>8</v>
      </c>
      <c r="Y426" s="157"/>
      <c r="Z426" s="157">
        <v>9</v>
      </c>
      <c r="AA426" s="157">
        <v>10</v>
      </c>
      <c r="AB426" s="157">
        <v>11</v>
      </c>
      <c r="AC426" s="157">
        <v>12</v>
      </c>
      <c r="AD426" s="157"/>
      <c r="AE426" s="157">
        <v>13</v>
      </c>
      <c r="AF426" s="157">
        <v>14</v>
      </c>
      <c r="AG426" s="157">
        <v>15</v>
      </c>
      <c r="AH426" s="157">
        <v>16</v>
      </c>
      <c r="AI426" s="157"/>
      <c r="AJ426" s="157">
        <v>17</v>
      </c>
      <c r="AK426" s="157">
        <v>18</v>
      </c>
      <c r="AL426" s="157">
        <v>19</v>
      </c>
      <c r="AM426" s="157">
        <v>20</v>
      </c>
      <c r="AN426" s="157"/>
      <c r="AO426" s="157">
        <v>21</v>
      </c>
      <c r="AP426" s="157">
        <v>22</v>
      </c>
      <c r="AQ426" s="157">
        <v>23</v>
      </c>
      <c r="AR426" s="157">
        <v>24</v>
      </c>
      <c r="AS426" s="160"/>
    </row>
    <row r="427" spans="1:45" ht="12" customHeight="1" thickBot="1">
      <c r="A427" s="145"/>
      <c r="B427" s="161" t="s">
        <v>118</v>
      </c>
      <c r="C427" s="162"/>
      <c r="D427" s="163" t="s">
        <v>276</v>
      </c>
      <c r="E427" s="162"/>
      <c r="F427" s="162">
        <v>24</v>
      </c>
      <c r="G427" s="162">
        <v>24</v>
      </c>
      <c r="H427" s="162" t="s">
        <v>12</v>
      </c>
      <c r="I427" s="161" t="s">
        <v>118</v>
      </c>
      <c r="J427" s="162"/>
      <c r="K427" s="162"/>
      <c r="L427" s="162">
        <f>COUNTIF(P427:AR427,"x")</f>
        <v>0</v>
      </c>
      <c r="M427" s="162">
        <f>F427-L427</f>
        <v>24</v>
      </c>
      <c r="N427" s="164"/>
      <c r="O427" s="165"/>
      <c r="P427" s="162"/>
      <c r="Q427" s="162"/>
      <c r="R427" s="162"/>
      <c r="S427" s="162"/>
      <c r="T427" s="165"/>
      <c r="U427" s="162"/>
      <c r="V427" s="162"/>
      <c r="W427" s="162"/>
      <c r="X427" s="162"/>
      <c r="Y427" s="165"/>
      <c r="Z427" s="162"/>
      <c r="AA427" s="162"/>
      <c r="AB427" s="162"/>
      <c r="AC427" s="162"/>
      <c r="AD427" s="165"/>
      <c r="AE427" s="162"/>
      <c r="AF427" s="162"/>
      <c r="AG427" s="162"/>
      <c r="AH427" s="162"/>
      <c r="AI427" s="165"/>
      <c r="AJ427" s="162"/>
      <c r="AK427" s="162"/>
      <c r="AL427" s="162"/>
      <c r="AM427" s="162"/>
      <c r="AN427" s="165"/>
      <c r="AO427" s="162"/>
      <c r="AP427" s="162"/>
      <c r="AQ427" s="162"/>
      <c r="AR427" s="162"/>
      <c r="AS427" s="166"/>
    </row>
    <row r="428" spans="1:45" ht="12.75" customHeight="1">
      <c r="A428" s="145"/>
      <c r="B428" s="168"/>
      <c r="C428" s="169"/>
      <c r="D428" s="169"/>
      <c r="E428" s="170"/>
      <c r="F428" s="169"/>
      <c r="G428" s="169"/>
      <c r="H428" s="169"/>
      <c r="I428" s="169"/>
      <c r="J428" s="169"/>
      <c r="K428" s="169"/>
      <c r="L428" s="169"/>
      <c r="M428" s="169"/>
      <c r="N428" s="171"/>
      <c r="O428" s="169"/>
      <c r="P428" s="157">
        <v>1</v>
      </c>
      <c r="Q428" s="157">
        <v>2</v>
      </c>
      <c r="R428" s="157">
        <v>3</v>
      </c>
      <c r="S428" s="157">
        <v>4</v>
      </c>
      <c r="T428" s="157"/>
      <c r="U428" s="157">
        <v>5</v>
      </c>
      <c r="V428" s="157">
        <v>6</v>
      </c>
      <c r="W428" s="157">
        <v>7</v>
      </c>
      <c r="X428" s="157">
        <v>8</v>
      </c>
      <c r="Y428" s="157"/>
      <c r="Z428" s="157">
        <v>9</v>
      </c>
      <c r="AA428" s="157">
        <v>10</v>
      </c>
      <c r="AB428" s="157">
        <v>11</v>
      </c>
      <c r="AC428" s="157">
        <v>12</v>
      </c>
      <c r="AD428" s="157"/>
      <c r="AE428" s="157">
        <v>13</v>
      </c>
      <c r="AF428" s="157">
        <v>14</v>
      </c>
      <c r="AG428" s="157">
        <v>15</v>
      </c>
      <c r="AH428" s="157">
        <v>16</v>
      </c>
      <c r="AI428" s="157"/>
      <c r="AJ428" s="157">
        <v>17</v>
      </c>
      <c r="AK428" s="157">
        <v>18</v>
      </c>
      <c r="AL428" s="157">
        <v>19</v>
      </c>
      <c r="AM428" s="157">
        <v>20</v>
      </c>
      <c r="AN428" s="157"/>
      <c r="AO428" s="157">
        <v>21</v>
      </c>
      <c r="AP428" s="157">
        <v>22</v>
      </c>
      <c r="AQ428" s="157">
        <v>23</v>
      </c>
      <c r="AR428" s="157">
        <v>24</v>
      </c>
      <c r="AS428" s="160"/>
    </row>
    <row r="429" spans="1:45" ht="12" customHeight="1" thickBot="1">
      <c r="A429" s="145"/>
      <c r="B429" s="161" t="s">
        <v>118</v>
      </c>
      <c r="C429" s="162"/>
      <c r="D429" s="163" t="s">
        <v>276</v>
      </c>
      <c r="E429" s="162"/>
      <c r="F429" s="162">
        <v>24</v>
      </c>
      <c r="G429" s="162">
        <v>24</v>
      </c>
      <c r="H429" s="162" t="s">
        <v>12</v>
      </c>
      <c r="I429" s="161" t="s">
        <v>118</v>
      </c>
      <c r="J429" s="162"/>
      <c r="K429" s="162"/>
      <c r="L429" s="162">
        <f>COUNTIF(P429:AR429,"x")</f>
        <v>0</v>
      </c>
      <c r="M429" s="162">
        <f>F429-L429</f>
        <v>24</v>
      </c>
      <c r="N429" s="164"/>
      <c r="O429" s="165"/>
      <c r="P429" s="162"/>
      <c r="Q429" s="162"/>
      <c r="R429" s="162"/>
      <c r="S429" s="162"/>
      <c r="T429" s="165"/>
      <c r="U429" s="162"/>
      <c r="V429" s="162"/>
      <c r="W429" s="162"/>
      <c r="X429" s="162"/>
      <c r="Y429" s="165"/>
      <c r="Z429" s="162"/>
      <c r="AA429" s="162"/>
      <c r="AB429" s="162"/>
      <c r="AC429" s="162"/>
      <c r="AD429" s="165"/>
      <c r="AE429" s="162"/>
      <c r="AF429" s="162"/>
      <c r="AG429" s="162"/>
      <c r="AH429" s="162"/>
      <c r="AI429" s="165"/>
      <c r="AJ429" s="162"/>
      <c r="AK429" s="162"/>
      <c r="AL429" s="162"/>
      <c r="AM429" s="162"/>
      <c r="AN429" s="165"/>
      <c r="AO429" s="162"/>
      <c r="AP429" s="162"/>
      <c r="AQ429" s="162"/>
      <c r="AR429" s="162"/>
      <c r="AS429" s="166"/>
    </row>
    <row r="430" spans="1:45" ht="12" customHeight="1">
      <c r="A430" s="145"/>
      <c r="B430" s="156"/>
      <c r="C430" s="157"/>
      <c r="D430" s="157"/>
      <c r="E430" s="158"/>
      <c r="F430" s="157"/>
      <c r="G430" s="157"/>
      <c r="H430" s="157"/>
      <c r="I430" s="157"/>
      <c r="J430" s="157"/>
      <c r="K430" s="157"/>
      <c r="L430" s="157"/>
      <c r="M430" s="157"/>
      <c r="N430" s="159"/>
      <c r="O430" s="157"/>
      <c r="P430" s="157">
        <v>1</v>
      </c>
      <c r="Q430" s="157">
        <v>2</v>
      </c>
      <c r="R430" s="157">
        <v>3</v>
      </c>
      <c r="S430" s="157">
        <v>4</v>
      </c>
      <c r="T430" s="157"/>
      <c r="U430" s="157">
        <v>5</v>
      </c>
      <c r="V430" s="157">
        <v>6</v>
      </c>
      <c r="W430" s="157">
        <v>7</v>
      </c>
      <c r="X430" s="157">
        <v>8</v>
      </c>
      <c r="Y430" s="157"/>
      <c r="Z430" s="157">
        <v>9</v>
      </c>
      <c r="AA430" s="157">
        <v>10</v>
      </c>
      <c r="AB430" s="157">
        <v>11</v>
      </c>
      <c r="AC430" s="157">
        <v>12</v>
      </c>
      <c r="AD430" s="157"/>
      <c r="AE430" s="157">
        <v>13</v>
      </c>
      <c r="AF430" s="157">
        <v>14</v>
      </c>
      <c r="AG430" s="157">
        <v>15</v>
      </c>
      <c r="AH430" s="157">
        <v>16</v>
      </c>
      <c r="AI430" s="157"/>
      <c r="AJ430" s="157">
        <v>17</v>
      </c>
      <c r="AK430" s="157">
        <v>18</v>
      </c>
      <c r="AL430" s="157">
        <v>19</v>
      </c>
      <c r="AM430" s="157">
        <v>20</v>
      </c>
      <c r="AN430" s="157"/>
      <c r="AO430" s="157">
        <v>21</v>
      </c>
      <c r="AP430" s="157">
        <v>22</v>
      </c>
      <c r="AQ430" s="157">
        <v>23</v>
      </c>
      <c r="AR430" s="157">
        <v>24</v>
      </c>
      <c r="AS430" s="160"/>
    </row>
    <row r="431" spans="1:45" ht="12" customHeight="1" thickBot="1">
      <c r="A431" s="145"/>
      <c r="B431" s="161" t="s">
        <v>118</v>
      </c>
      <c r="C431" s="162"/>
      <c r="D431" s="163" t="s">
        <v>276</v>
      </c>
      <c r="E431" s="162"/>
      <c r="F431" s="162">
        <v>24</v>
      </c>
      <c r="G431" s="162">
        <v>24</v>
      </c>
      <c r="H431" s="162" t="s">
        <v>12</v>
      </c>
      <c r="I431" s="161" t="s">
        <v>118</v>
      </c>
      <c r="J431" s="162"/>
      <c r="K431" s="162"/>
      <c r="L431" s="162">
        <f>COUNTIF(P431:AR431,"x")</f>
        <v>0</v>
      </c>
      <c r="M431" s="162">
        <f>F431-L431</f>
        <v>24</v>
      </c>
      <c r="N431" s="164"/>
      <c r="O431" s="165"/>
      <c r="P431" s="162"/>
      <c r="Q431" s="162"/>
      <c r="R431" s="162"/>
      <c r="S431" s="162"/>
      <c r="T431" s="165"/>
      <c r="U431" s="162"/>
      <c r="V431" s="162"/>
      <c r="W431" s="162"/>
      <c r="X431" s="162"/>
      <c r="Y431" s="165"/>
      <c r="Z431" s="162"/>
      <c r="AA431" s="162"/>
      <c r="AB431" s="162"/>
      <c r="AC431" s="162"/>
      <c r="AD431" s="165"/>
      <c r="AE431" s="162"/>
      <c r="AF431" s="162"/>
      <c r="AG431" s="162"/>
      <c r="AH431" s="162"/>
      <c r="AI431" s="165"/>
      <c r="AJ431" s="162"/>
      <c r="AK431" s="162"/>
      <c r="AL431" s="162"/>
      <c r="AM431" s="162"/>
      <c r="AN431" s="165"/>
      <c r="AO431" s="162"/>
      <c r="AP431" s="162"/>
      <c r="AQ431" s="162"/>
      <c r="AR431" s="162"/>
      <c r="AS431" s="166"/>
    </row>
    <row r="432" spans="1:45" ht="12" customHeight="1">
      <c r="A432" s="145"/>
      <c r="B432" s="156"/>
      <c r="C432" s="157"/>
      <c r="D432" s="157"/>
      <c r="E432" s="158"/>
      <c r="F432" s="157"/>
      <c r="G432" s="157"/>
      <c r="H432" s="157"/>
      <c r="I432" s="157"/>
      <c r="J432" s="157"/>
      <c r="K432" s="157"/>
      <c r="L432" s="157"/>
      <c r="M432" s="157"/>
      <c r="N432" s="159"/>
      <c r="O432" s="157"/>
      <c r="P432" s="157">
        <v>1</v>
      </c>
      <c r="Q432" s="157">
        <v>2</v>
      </c>
      <c r="R432" s="157">
        <v>3</v>
      </c>
      <c r="S432" s="157">
        <v>4</v>
      </c>
      <c r="T432" s="157"/>
      <c r="U432" s="157">
        <v>5</v>
      </c>
      <c r="V432" s="157">
        <v>6</v>
      </c>
      <c r="W432" s="157">
        <v>7</v>
      </c>
      <c r="X432" s="157">
        <v>8</v>
      </c>
      <c r="Y432" s="157"/>
      <c r="Z432" s="157">
        <v>9</v>
      </c>
      <c r="AA432" s="157">
        <v>10</v>
      </c>
      <c r="AB432" s="157">
        <v>11</v>
      </c>
      <c r="AC432" s="157">
        <v>12</v>
      </c>
      <c r="AD432" s="157"/>
      <c r="AE432" s="157">
        <v>13</v>
      </c>
      <c r="AF432" s="157">
        <v>14</v>
      </c>
      <c r="AG432" s="157">
        <v>15</v>
      </c>
      <c r="AH432" s="157">
        <v>16</v>
      </c>
      <c r="AI432" s="157"/>
      <c r="AJ432" s="157">
        <v>17</v>
      </c>
      <c r="AK432" s="157">
        <v>18</v>
      </c>
      <c r="AL432" s="157">
        <v>19</v>
      </c>
      <c r="AM432" s="157">
        <v>20</v>
      </c>
      <c r="AN432" s="157"/>
      <c r="AO432" s="157">
        <v>21</v>
      </c>
      <c r="AP432" s="157">
        <v>22</v>
      </c>
      <c r="AQ432" s="157">
        <v>23</v>
      </c>
      <c r="AR432" s="157">
        <v>24</v>
      </c>
      <c r="AS432" s="160"/>
    </row>
    <row r="433" spans="1:45" ht="12" customHeight="1" thickBot="1">
      <c r="A433" s="145"/>
      <c r="B433" s="161" t="s">
        <v>118</v>
      </c>
      <c r="C433" s="162"/>
      <c r="D433" s="163" t="s">
        <v>276</v>
      </c>
      <c r="E433" s="162"/>
      <c r="F433" s="162">
        <v>24</v>
      </c>
      <c r="G433" s="162">
        <v>24</v>
      </c>
      <c r="H433" s="162" t="s">
        <v>12</v>
      </c>
      <c r="I433" s="161" t="s">
        <v>118</v>
      </c>
      <c r="J433" s="162"/>
      <c r="K433" s="162"/>
      <c r="L433" s="162">
        <f>COUNTIF(P433:AR433,"x")</f>
        <v>0</v>
      </c>
      <c r="M433" s="162">
        <f>F433-L433</f>
        <v>24</v>
      </c>
      <c r="N433" s="164"/>
      <c r="O433" s="165"/>
      <c r="P433" s="162"/>
      <c r="Q433" s="162"/>
      <c r="R433" s="162"/>
      <c r="S433" s="162"/>
      <c r="T433" s="165"/>
      <c r="U433" s="162"/>
      <c r="V433" s="162"/>
      <c r="W433" s="162"/>
      <c r="X433" s="162"/>
      <c r="Y433" s="165"/>
      <c r="Z433" s="162"/>
      <c r="AA433" s="162"/>
      <c r="AB433" s="162"/>
      <c r="AC433" s="162"/>
      <c r="AD433" s="165"/>
      <c r="AE433" s="162"/>
      <c r="AF433" s="162"/>
      <c r="AG433" s="162"/>
      <c r="AH433" s="162"/>
      <c r="AI433" s="165"/>
      <c r="AJ433" s="162"/>
      <c r="AK433" s="162"/>
      <c r="AL433" s="162"/>
      <c r="AM433" s="162"/>
      <c r="AN433" s="165"/>
      <c r="AO433" s="162"/>
      <c r="AP433" s="162"/>
      <c r="AQ433" s="162"/>
      <c r="AR433" s="162"/>
      <c r="AS433" s="166"/>
    </row>
    <row r="434" spans="1:45" ht="12" customHeight="1">
      <c r="A434" s="145"/>
      <c r="B434" s="156"/>
      <c r="C434" s="157"/>
      <c r="D434" s="157"/>
      <c r="E434" s="158"/>
      <c r="F434" s="157"/>
      <c r="G434" s="157"/>
      <c r="H434" s="157"/>
      <c r="I434" s="157"/>
      <c r="J434" s="157"/>
      <c r="K434" s="157"/>
      <c r="L434" s="157"/>
      <c r="M434" s="157"/>
      <c r="N434" s="159"/>
      <c r="O434" s="157"/>
      <c r="P434" s="157">
        <v>1</v>
      </c>
      <c r="Q434" s="157">
        <v>2</v>
      </c>
      <c r="R434" s="157">
        <v>3</v>
      </c>
      <c r="S434" s="157">
        <v>4</v>
      </c>
      <c r="T434" s="157"/>
      <c r="U434" s="157">
        <v>5</v>
      </c>
      <c r="V434" s="157">
        <v>6</v>
      </c>
      <c r="W434" s="157">
        <v>7</v>
      </c>
      <c r="X434" s="157">
        <v>8</v>
      </c>
      <c r="Y434" s="157"/>
      <c r="Z434" s="157">
        <v>9</v>
      </c>
      <c r="AA434" s="157">
        <v>10</v>
      </c>
      <c r="AB434" s="157">
        <v>11</v>
      </c>
      <c r="AC434" s="157">
        <v>12</v>
      </c>
      <c r="AD434" s="157"/>
      <c r="AE434" s="157">
        <v>13</v>
      </c>
      <c r="AF434" s="157">
        <v>14</v>
      </c>
      <c r="AG434" s="157">
        <v>15</v>
      </c>
      <c r="AH434" s="157">
        <v>16</v>
      </c>
      <c r="AI434" s="157"/>
      <c r="AJ434" s="157">
        <v>17</v>
      </c>
      <c r="AK434" s="157">
        <v>18</v>
      </c>
      <c r="AL434" s="157">
        <v>19</v>
      </c>
      <c r="AM434" s="157">
        <v>20</v>
      </c>
      <c r="AN434" s="157"/>
      <c r="AO434" s="157">
        <v>21</v>
      </c>
      <c r="AP434" s="157">
        <v>22</v>
      </c>
      <c r="AQ434" s="157">
        <v>23</v>
      </c>
      <c r="AR434" s="157">
        <v>24</v>
      </c>
      <c r="AS434" s="160"/>
    </row>
    <row r="435" spans="1:45" ht="12" customHeight="1" thickBot="1">
      <c r="A435" s="145"/>
      <c r="B435" s="161" t="s">
        <v>118</v>
      </c>
      <c r="C435" s="162"/>
      <c r="D435" s="163" t="s">
        <v>276</v>
      </c>
      <c r="E435" s="162"/>
      <c r="F435" s="162">
        <v>24</v>
      </c>
      <c r="G435" s="162">
        <v>24</v>
      </c>
      <c r="H435" s="162" t="s">
        <v>12</v>
      </c>
      <c r="I435" s="161" t="s">
        <v>118</v>
      </c>
      <c r="J435" s="162"/>
      <c r="K435" s="162"/>
      <c r="L435" s="162">
        <f>COUNTIF(P435:AR435,"x")</f>
        <v>0</v>
      </c>
      <c r="M435" s="162">
        <f>F435-L435</f>
        <v>24</v>
      </c>
      <c r="N435" s="164"/>
      <c r="O435" s="165"/>
      <c r="P435" s="162"/>
      <c r="Q435" s="162"/>
      <c r="R435" s="162"/>
      <c r="S435" s="162"/>
      <c r="T435" s="165"/>
      <c r="U435" s="162"/>
      <c r="V435" s="162"/>
      <c r="W435" s="162"/>
      <c r="X435" s="162"/>
      <c r="Y435" s="165"/>
      <c r="Z435" s="162"/>
      <c r="AA435" s="162"/>
      <c r="AB435" s="162"/>
      <c r="AC435" s="162"/>
      <c r="AD435" s="165"/>
      <c r="AE435" s="162"/>
      <c r="AF435" s="162"/>
      <c r="AG435" s="162"/>
      <c r="AH435" s="162"/>
      <c r="AI435" s="165"/>
      <c r="AJ435" s="162"/>
      <c r="AK435" s="162"/>
      <c r="AL435" s="162"/>
      <c r="AM435" s="162"/>
      <c r="AN435" s="165"/>
      <c r="AO435" s="162"/>
      <c r="AP435" s="162"/>
      <c r="AQ435" s="162"/>
      <c r="AR435" s="162"/>
      <c r="AS435" s="166"/>
    </row>
    <row r="436" spans="1:45" ht="12" customHeight="1">
      <c r="A436" s="145"/>
      <c r="B436" s="156"/>
      <c r="C436" s="157"/>
      <c r="D436" s="157"/>
      <c r="E436" s="158"/>
      <c r="F436" s="157"/>
      <c r="G436" s="157"/>
      <c r="H436" s="157"/>
      <c r="I436" s="157"/>
      <c r="J436" s="157"/>
      <c r="K436" s="157"/>
      <c r="L436" s="157"/>
      <c r="M436" s="157"/>
      <c r="N436" s="159"/>
      <c r="O436" s="157"/>
      <c r="P436" s="157">
        <v>1</v>
      </c>
      <c r="Q436" s="157">
        <v>2</v>
      </c>
      <c r="R436" s="157">
        <v>3</v>
      </c>
      <c r="S436" s="157">
        <v>4</v>
      </c>
      <c r="T436" s="157"/>
      <c r="U436" s="157">
        <v>5</v>
      </c>
      <c r="V436" s="157">
        <v>6</v>
      </c>
      <c r="W436" s="157">
        <v>7</v>
      </c>
      <c r="X436" s="157">
        <v>8</v>
      </c>
      <c r="Y436" s="157"/>
      <c r="Z436" s="157">
        <v>9</v>
      </c>
      <c r="AA436" s="157">
        <v>10</v>
      </c>
      <c r="AB436" s="157">
        <v>11</v>
      </c>
      <c r="AC436" s="157">
        <v>12</v>
      </c>
      <c r="AD436" s="157"/>
      <c r="AE436" s="157">
        <v>13</v>
      </c>
      <c r="AF436" s="157">
        <v>14</v>
      </c>
      <c r="AG436" s="157">
        <v>15</v>
      </c>
      <c r="AH436" s="157">
        <v>16</v>
      </c>
      <c r="AI436" s="157"/>
      <c r="AJ436" s="157">
        <v>17</v>
      </c>
      <c r="AK436" s="157">
        <v>18</v>
      </c>
      <c r="AL436" s="157">
        <v>19</v>
      </c>
      <c r="AM436" s="157">
        <v>20</v>
      </c>
      <c r="AN436" s="157"/>
      <c r="AO436" s="157">
        <v>21</v>
      </c>
      <c r="AP436" s="157">
        <v>22</v>
      </c>
      <c r="AQ436" s="157">
        <v>23</v>
      </c>
      <c r="AR436" s="157">
        <v>24</v>
      </c>
      <c r="AS436" s="160"/>
    </row>
    <row r="437" spans="1:45" ht="12" customHeight="1" thickBot="1">
      <c r="A437" s="145"/>
      <c r="B437" s="161" t="s">
        <v>118</v>
      </c>
      <c r="C437" s="162"/>
      <c r="D437" s="163" t="s">
        <v>276</v>
      </c>
      <c r="E437" s="162"/>
      <c r="F437" s="162">
        <v>24</v>
      </c>
      <c r="G437" s="162">
        <v>24</v>
      </c>
      <c r="H437" s="162" t="s">
        <v>12</v>
      </c>
      <c r="I437" s="161" t="s">
        <v>118</v>
      </c>
      <c r="J437" s="162"/>
      <c r="K437" s="162"/>
      <c r="L437" s="162">
        <f>COUNTIF(P437:AR437,"x")</f>
        <v>0</v>
      </c>
      <c r="M437" s="162">
        <f>F437-L437</f>
        <v>24</v>
      </c>
      <c r="N437" s="164"/>
      <c r="O437" s="165"/>
      <c r="P437" s="162"/>
      <c r="Q437" s="162"/>
      <c r="R437" s="162"/>
      <c r="S437" s="162"/>
      <c r="T437" s="165"/>
      <c r="U437" s="162"/>
      <c r="V437" s="162"/>
      <c r="W437" s="162"/>
      <c r="X437" s="162"/>
      <c r="Y437" s="165"/>
      <c r="Z437" s="162"/>
      <c r="AA437" s="162"/>
      <c r="AB437" s="162"/>
      <c r="AC437" s="162"/>
      <c r="AD437" s="165"/>
      <c r="AE437" s="162"/>
      <c r="AF437" s="162"/>
      <c r="AG437" s="162"/>
      <c r="AH437" s="162"/>
      <c r="AI437" s="165"/>
      <c r="AJ437" s="162"/>
      <c r="AK437" s="162"/>
      <c r="AL437" s="162"/>
      <c r="AM437" s="162"/>
      <c r="AN437" s="165"/>
      <c r="AO437" s="162"/>
      <c r="AP437" s="162"/>
      <c r="AQ437" s="162"/>
      <c r="AR437" s="162"/>
      <c r="AS437" s="166"/>
    </row>
    <row r="438" spans="1:45" ht="12" customHeight="1">
      <c r="A438" s="145"/>
      <c r="B438" s="156"/>
      <c r="C438" s="157"/>
      <c r="D438" s="157"/>
      <c r="E438" s="158"/>
      <c r="F438" s="157"/>
      <c r="G438" s="157"/>
      <c r="H438" s="157"/>
      <c r="I438" s="157"/>
      <c r="J438" s="157"/>
      <c r="K438" s="157"/>
      <c r="L438" s="157"/>
      <c r="M438" s="157"/>
      <c r="N438" s="159"/>
      <c r="O438" s="157"/>
      <c r="P438" s="157">
        <v>1</v>
      </c>
      <c r="Q438" s="157">
        <v>2</v>
      </c>
      <c r="R438" s="157">
        <v>3</v>
      </c>
      <c r="S438" s="157">
        <v>4</v>
      </c>
      <c r="T438" s="157"/>
      <c r="U438" s="157">
        <v>5</v>
      </c>
      <c r="V438" s="157">
        <v>6</v>
      </c>
      <c r="W438" s="157">
        <v>7</v>
      </c>
      <c r="X438" s="157">
        <v>8</v>
      </c>
      <c r="Y438" s="157"/>
      <c r="Z438" s="157">
        <v>9</v>
      </c>
      <c r="AA438" s="157">
        <v>10</v>
      </c>
      <c r="AB438" s="157">
        <v>11</v>
      </c>
      <c r="AC438" s="157">
        <v>12</v>
      </c>
      <c r="AD438" s="157"/>
      <c r="AE438" s="157">
        <v>13</v>
      </c>
      <c r="AF438" s="157">
        <v>14</v>
      </c>
      <c r="AG438" s="157">
        <v>15</v>
      </c>
      <c r="AH438" s="157">
        <v>16</v>
      </c>
      <c r="AI438" s="157"/>
      <c r="AJ438" s="157">
        <v>17</v>
      </c>
      <c r="AK438" s="157">
        <v>18</v>
      </c>
      <c r="AL438" s="157">
        <v>19</v>
      </c>
      <c r="AM438" s="157">
        <v>20</v>
      </c>
      <c r="AN438" s="157"/>
      <c r="AO438" s="157">
        <v>21</v>
      </c>
      <c r="AP438" s="157">
        <v>22</v>
      </c>
      <c r="AQ438" s="157">
        <v>23</v>
      </c>
      <c r="AR438" s="157">
        <v>24</v>
      </c>
      <c r="AS438" s="160"/>
    </row>
    <row r="439" spans="1:45" ht="12" customHeight="1" thickBot="1">
      <c r="A439" s="145"/>
      <c r="B439" s="161" t="s">
        <v>118</v>
      </c>
      <c r="C439" s="162"/>
      <c r="D439" s="163" t="s">
        <v>276</v>
      </c>
      <c r="E439" s="162"/>
      <c r="F439" s="162">
        <v>24</v>
      </c>
      <c r="G439" s="162">
        <v>24</v>
      </c>
      <c r="H439" s="162" t="s">
        <v>12</v>
      </c>
      <c r="I439" s="161" t="s">
        <v>118</v>
      </c>
      <c r="J439" s="162"/>
      <c r="K439" s="162"/>
      <c r="L439" s="162">
        <f>COUNTIF(P439:AR439,"x")</f>
        <v>0</v>
      </c>
      <c r="M439" s="162">
        <f>F439-L439</f>
        <v>24</v>
      </c>
      <c r="N439" s="164"/>
      <c r="O439" s="165"/>
      <c r="P439" s="162"/>
      <c r="Q439" s="162"/>
      <c r="R439" s="162"/>
      <c r="S439" s="162"/>
      <c r="T439" s="165"/>
      <c r="U439" s="162"/>
      <c r="V439" s="162"/>
      <c r="W439" s="162"/>
      <c r="X439" s="162"/>
      <c r="Y439" s="165"/>
      <c r="Z439" s="162"/>
      <c r="AA439" s="162"/>
      <c r="AB439" s="162"/>
      <c r="AC439" s="162"/>
      <c r="AD439" s="165"/>
      <c r="AE439" s="162"/>
      <c r="AF439" s="162"/>
      <c r="AG439" s="162"/>
      <c r="AH439" s="162"/>
      <c r="AI439" s="165"/>
      <c r="AJ439" s="162"/>
      <c r="AK439" s="162"/>
      <c r="AL439" s="162"/>
      <c r="AM439" s="162"/>
      <c r="AN439" s="165"/>
      <c r="AO439" s="162"/>
      <c r="AP439" s="162"/>
      <c r="AQ439" s="162"/>
      <c r="AR439" s="162"/>
      <c r="AS439" s="166"/>
    </row>
    <row r="440" spans="1:45" ht="12" customHeight="1">
      <c r="A440" s="145"/>
      <c r="B440" s="156"/>
      <c r="C440" s="157"/>
      <c r="D440" s="157"/>
      <c r="E440" s="158"/>
      <c r="F440" s="157"/>
      <c r="G440" s="157"/>
      <c r="H440" s="157"/>
      <c r="I440" s="157"/>
      <c r="J440" s="157"/>
      <c r="K440" s="157"/>
      <c r="L440" s="157"/>
      <c r="M440" s="157"/>
      <c r="N440" s="159"/>
      <c r="O440" s="157"/>
      <c r="P440" s="157">
        <v>1</v>
      </c>
      <c r="Q440" s="157">
        <v>2</v>
      </c>
      <c r="R440" s="157">
        <v>3</v>
      </c>
      <c r="S440" s="157">
        <v>4</v>
      </c>
      <c r="T440" s="157"/>
      <c r="U440" s="157">
        <v>5</v>
      </c>
      <c r="V440" s="157">
        <v>6</v>
      </c>
      <c r="W440" s="157">
        <v>7</v>
      </c>
      <c r="X440" s="157">
        <v>8</v>
      </c>
      <c r="Y440" s="157"/>
      <c r="Z440" s="157">
        <v>9</v>
      </c>
      <c r="AA440" s="157">
        <v>10</v>
      </c>
      <c r="AB440" s="157">
        <v>11</v>
      </c>
      <c r="AC440" s="157">
        <v>12</v>
      </c>
      <c r="AD440" s="157"/>
      <c r="AE440" s="157">
        <v>13</v>
      </c>
      <c r="AF440" s="157">
        <v>14</v>
      </c>
      <c r="AG440" s="157">
        <v>15</v>
      </c>
      <c r="AH440" s="157">
        <v>16</v>
      </c>
      <c r="AI440" s="157"/>
      <c r="AJ440" s="157">
        <v>17</v>
      </c>
      <c r="AK440" s="157">
        <v>18</v>
      </c>
      <c r="AL440" s="157">
        <v>19</v>
      </c>
      <c r="AM440" s="157">
        <v>20</v>
      </c>
      <c r="AN440" s="157"/>
      <c r="AO440" s="157">
        <v>21</v>
      </c>
      <c r="AP440" s="157">
        <v>22</v>
      </c>
      <c r="AQ440" s="157">
        <v>23</v>
      </c>
      <c r="AR440" s="157">
        <v>24</v>
      </c>
      <c r="AS440" s="160"/>
    </row>
    <row r="441" spans="1:45" ht="12" customHeight="1" thickBot="1">
      <c r="A441" s="145"/>
      <c r="B441" s="161" t="s">
        <v>118</v>
      </c>
      <c r="C441" s="162"/>
      <c r="D441" s="163" t="s">
        <v>276</v>
      </c>
      <c r="E441" s="162"/>
      <c r="F441" s="162">
        <v>24</v>
      </c>
      <c r="G441" s="162">
        <v>24</v>
      </c>
      <c r="H441" s="162" t="s">
        <v>12</v>
      </c>
      <c r="I441" s="161" t="s">
        <v>118</v>
      </c>
      <c r="J441" s="162"/>
      <c r="K441" s="162"/>
      <c r="L441" s="162">
        <f>COUNTIF(P441:AR441,"x")</f>
        <v>0</v>
      </c>
      <c r="M441" s="162">
        <f>F441-L441</f>
        <v>24</v>
      </c>
      <c r="N441" s="164"/>
      <c r="O441" s="165"/>
      <c r="P441" s="162"/>
      <c r="Q441" s="162"/>
      <c r="R441" s="162"/>
      <c r="S441" s="162"/>
      <c r="T441" s="165"/>
      <c r="U441" s="162"/>
      <c r="V441" s="162"/>
      <c r="W441" s="162"/>
      <c r="X441" s="162"/>
      <c r="Y441" s="165"/>
      <c r="Z441" s="162"/>
      <c r="AA441" s="162"/>
      <c r="AB441" s="162"/>
      <c r="AC441" s="162"/>
      <c r="AD441" s="165"/>
      <c r="AE441" s="162"/>
      <c r="AF441" s="162"/>
      <c r="AG441" s="162"/>
      <c r="AH441" s="162"/>
      <c r="AI441" s="165"/>
      <c r="AJ441" s="162"/>
      <c r="AK441" s="162"/>
      <c r="AL441" s="162"/>
      <c r="AM441" s="162"/>
      <c r="AN441" s="165"/>
      <c r="AO441" s="162"/>
      <c r="AP441" s="162"/>
      <c r="AQ441" s="162"/>
      <c r="AR441" s="162"/>
      <c r="AS441" s="166"/>
    </row>
    <row r="442" spans="1:45" ht="12" customHeight="1">
      <c r="A442" s="145"/>
      <c r="B442" s="156"/>
      <c r="C442" s="157"/>
      <c r="D442" s="157"/>
      <c r="E442" s="158"/>
      <c r="F442" s="157"/>
      <c r="G442" s="157"/>
      <c r="H442" s="157"/>
      <c r="I442" s="157"/>
      <c r="J442" s="157"/>
      <c r="K442" s="157"/>
      <c r="L442" s="157"/>
      <c r="M442" s="157"/>
      <c r="N442" s="159"/>
      <c r="O442" s="157"/>
      <c r="P442" s="157">
        <v>1</v>
      </c>
      <c r="Q442" s="157">
        <v>2</v>
      </c>
      <c r="R442" s="157">
        <v>3</v>
      </c>
      <c r="S442" s="157">
        <v>4</v>
      </c>
      <c r="T442" s="157"/>
      <c r="U442" s="157">
        <v>5</v>
      </c>
      <c r="V442" s="157">
        <v>6</v>
      </c>
      <c r="W442" s="157">
        <v>7</v>
      </c>
      <c r="X442" s="157">
        <v>8</v>
      </c>
      <c r="Y442" s="157"/>
      <c r="Z442" s="157">
        <v>9</v>
      </c>
      <c r="AA442" s="157">
        <v>10</v>
      </c>
      <c r="AB442" s="157">
        <v>11</v>
      </c>
      <c r="AC442" s="157">
        <v>12</v>
      </c>
      <c r="AD442" s="157"/>
      <c r="AE442" s="157">
        <v>13</v>
      </c>
      <c r="AF442" s="157">
        <v>14</v>
      </c>
      <c r="AG442" s="157">
        <v>15</v>
      </c>
      <c r="AH442" s="157">
        <v>16</v>
      </c>
      <c r="AI442" s="157"/>
      <c r="AJ442" s="157">
        <v>17</v>
      </c>
      <c r="AK442" s="157">
        <v>18</v>
      </c>
      <c r="AL442" s="157">
        <v>19</v>
      </c>
      <c r="AM442" s="157">
        <v>20</v>
      </c>
      <c r="AN442" s="157"/>
      <c r="AO442" s="157">
        <v>21</v>
      </c>
      <c r="AP442" s="157">
        <v>22</v>
      </c>
      <c r="AQ442" s="157">
        <v>23</v>
      </c>
      <c r="AR442" s="157">
        <v>24</v>
      </c>
      <c r="AS442" s="160"/>
    </row>
    <row r="443" spans="1:45" ht="12" customHeight="1" thickBot="1">
      <c r="A443" s="145"/>
      <c r="B443" s="161" t="s">
        <v>118</v>
      </c>
      <c r="C443" s="162"/>
      <c r="D443" s="163" t="s">
        <v>276</v>
      </c>
      <c r="E443" s="162"/>
      <c r="F443" s="162">
        <v>24</v>
      </c>
      <c r="G443" s="162">
        <v>24</v>
      </c>
      <c r="H443" s="162" t="s">
        <v>12</v>
      </c>
      <c r="I443" s="161" t="s">
        <v>118</v>
      </c>
      <c r="J443" s="162"/>
      <c r="K443" s="162"/>
      <c r="L443" s="162">
        <f>COUNTIF(P443:AR443,"x")</f>
        <v>0</v>
      </c>
      <c r="M443" s="162">
        <f>F443-L443</f>
        <v>24</v>
      </c>
      <c r="N443" s="164"/>
      <c r="O443" s="165"/>
      <c r="P443" s="162"/>
      <c r="Q443" s="162"/>
      <c r="R443" s="162"/>
      <c r="S443" s="162"/>
      <c r="T443" s="165"/>
      <c r="U443" s="162"/>
      <c r="V443" s="162"/>
      <c r="W443" s="162"/>
      <c r="X443" s="162"/>
      <c r="Y443" s="165"/>
      <c r="Z443" s="162"/>
      <c r="AA443" s="162"/>
      <c r="AB443" s="162"/>
      <c r="AC443" s="162"/>
      <c r="AD443" s="165"/>
      <c r="AE443" s="162"/>
      <c r="AF443" s="162"/>
      <c r="AG443" s="162"/>
      <c r="AH443" s="162"/>
      <c r="AI443" s="165"/>
      <c r="AJ443" s="162"/>
      <c r="AK443" s="162"/>
      <c r="AL443" s="162"/>
      <c r="AM443" s="162"/>
      <c r="AN443" s="165"/>
      <c r="AO443" s="162"/>
      <c r="AP443" s="162"/>
      <c r="AQ443" s="162"/>
      <c r="AR443" s="162"/>
      <c r="AS443" s="166"/>
    </row>
    <row r="444" spans="1:45" ht="12" customHeight="1">
      <c r="A444" s="145"/>
      <c r="B444" s="156"/>
      <c r="C444" s="157"/>
      <c r="D444" s="157"/>
      <c r="E444" s="158"/>
      <c r="F444" s="157"/>
      <c r="G444" s="157"/>
      <c r="H444" s="157"/>
      <c r="I444" s="157"/>
      <c r="J444" s="157"/>
      <c r="K444" s="157"/>
      <c r="L444" s="157"/>
      <c r="M444" s="157"/>
      <c r="N444" s="159"/>
      <c r="O444" s="157"/>
      <c r="P444" s="157">
        <v>1</v>
      </c>
      <c r="Q444" s="157">
        <v>2</v>
      </c>
      <c r="R444" s="157">
        <v>3</v>
      </c>
      <c r="S444" s="157">
        <v>4</v>
      </c>
      <c r="T444" s="157"/>
      <c r="U444" s="157">
        <v>5</v>
      </c>
      <c r="V444" s="157">
        <v>6</v>
      </c>
      <c r="W444" s="157">
        <v>7</v>
      </c>
      <c r="X444" s="157">
        <v>8</v>
      </c>
      <c r="Y444" s="157"/>
      <c r="Z444" s="157">
        <v>9</v>
      </c>
      <c r="AA444" s="157">
        <v>10</v>
      </c>
      <c r="AB444" s="157">
        <v>11</v>
      </c>
      <c r="AC444" s="157">
        <v>12</v>
      </c>
      <c r="AD444" s="157"/>
      <c r="AE444" s="157">
        <v>13</v>
      </c>
      <c r="AF444" s="157">
        <v>14</v>
      </c>
      <c r="AG444" s="157">
        <v>15</v>
      </c>
      <c r="AH444" s="157">
        <v>16</v>
      </c>
      <c r="AI444" s="157"/>
      <c r="AJ444" s="157">
        <v>17</v>
      </c>
      <c r="AK444" s="157">
        <v>18</v>
      </c>
      <c r="AL444" s="157">
        <v>19</v>
      </c>
      <c r="AM444" s="157">
        <v>20</v>
      </c>
      <c r="AN444" s="157"/>
      <c r="AO444" s="157">
        <v>21</v>
      </c>
      <c r="AP444" s="157">
        <v>22</v>
      </c>
      <c r="AQ444" s="157">
        <v>23</v>
      </c>
      <c r="AR444" s="157">
        <v>24</v>
      </c>
      <c r="AS444" s="160"/>
    </row>
    <row r="445" spans="1:45" ht="12" customHeight="1" thickBot="1">
      <c r="A445" s="145"/>
      <c r="B445" s="161" t="s">
        <v>118</v>
      </c>
      <c r="C445" s="162"/>
      <c r="D445" s="163" t="s">
        <v>276</v>
      </c>
      <c r="E445" s="162"/>
      <c r="F445" s="162">
        <v>24</v>
      </c>
      <c r="G445" s="162">
        <v>24</v>
      </c>
      <c r="H445" s="162" t="s">
        <v>12</v>
      </c>
      <c r="I445" s="161" t="s">
        <v>118</v>
      </c>
      <c r="J445" s="162"/>
      <c r="K445" s="162"/>
      <c r="L445" s="162">
        <f>COUNTIF(P445:AR445,"x")</f>
        <v>0</v>
      </c>
      <c r="M445" s="162">
        <f>F445-L445</f>
        <v>24</v>
      </c>
      <c r="N445" s="164"/>
      <c r="O445" s="165"/>
      <c r="P445" s="162"/>
      <c r="Q445" s="162"/>
      <c r="R445" s="162"/>
      <c r="S445" s="162"/>
      <c r="T445" s="165"/>
      <c r="U445" s="162"/>
      <c r="V445" s="162"/>
      <c r="W445" s="162"/>
      <c r="X445" s="162"/>
      <c r="Y445" s="165"/>
      <c r="Z445" s="162"/>
      <c r="AA445" s="162"/>
      <c r="AB445" s="162"/>
      <c r="AC445" s="162"/>
      <c r="AD445" s="165"/>
      <c r="AE445" s="162"/>
      <c r="AF445" s="162"/>
      <c r="AG445" s="162"/>
      <c r="AH445" s="162"/>
      <c r="AI445" s="165"/>
      <c r="AJ445" s="162"/>
      <c r="AK445" s="162"/>
      <c r="AL445" s="162"/>
      <c r="AM445" s="162"/>
      <c r="AN445" s="165"/>
      <c r="AO445" s="162"/>
      <c r="AP445" s="162"/>
      <c r="AQ445" s="162"/>
      <c r="AR445" s="162"/>
      <c r="AS445" s="166"/>
    </row>
    <row r="446" spans="1:45" ht="12" customHeight="1">
      <c r="A446" s="145"/>
      <c r="B446" s="156"/>
      <c r="C446" s="157"/>
      <c r="D446" s="157"/>
      <c r="E446" s="158"/>
      <c r="F446" s="157"/>
      <c r="G446" s="157"/>
      <c r="H446" s="157"/>
      <c r="I446" s="157"/>
      <c r="J446" s="157"/>
      <c r="K446" s="157"/>
      <c r="L446" s="157"/>
      <c r="M446" s="157"/>
      <c r="N446" s="159"/>
      <c r="O446" s="157"/>
      <c r="P446" s="157">
        <v>1</v>
      </c>
      <c r="Q446" s="157">
        <v>2</v>
      </c>
      <c r="R446" s="157">
        <v>3</v>
      </c>
      <c r="S446" s="157">
        <v>4</v>
      </c>
      <c r="T446" s="157"/>
      <c r="U446" s="157">
        <v>5</v>
      </c>
      <c r="V446" s="157">
        <v>6</v>
      </c>
      <c r="W446" s="157">
        <v>7</v>
      </c>
      <c r="X446" s="157">
        <v>8</v>
      </c>
      <c r="Y446" s="157"/>
      <c r="Z446" s="157">
        <v>9</v>
      </c>
      <c r="AA446" s="157">
        <v>10</v>
      </c>
      <c r="AB446" s="157">
        <v>11</v>
      </c>
      <c r="AC446" s="157">
        <v>12</v>
      </c>
      <c r="AD446" s="157"/>
      <c r="AE446" s="157">
        <v>13</v>
      </c>
      <c r="AF446" s="157">
        <v>14</v>
      </c>
      <c r="AG446" s="157">
        <v>15</v>
      </c>
      <c r="AH446" s="157">
        <v>16</v>
      </c>
      <c r="AI446" s="157"/>
      <c r="AJ446" s="157">
        <v>17</v>
      </c>
      <c r="AK446" s="157">
        <v>18</v>
      </c>
      <c r="AL446" s="157">
        <v>19</v>
      </c>
      <c r="AM446" s="157">
        <v>20</v>
      </c>
      <c r="AN446" s="157"/>
      <c r="AO446" s="157">
        <v>21</v>
      </c>
      <c r="AP446" s="157">
        <v>22</v>
      </c>
      <c r="AQ446" s="157">
        <v>23</v>
      </c>
      <c r="AR446" s="157">
        <v>24</v>
      </c>
      <c r="AS446" s="160"/>
    </row>
    <row r="447" spans="1:45" ht="12" customHeight="1" thickBot="1">
      <c r="A447" s="145"/>
      <c r="B447" s="161" t="s">
        <v>118</v>
      </c>
      <c r="C447" s="162"/>
      <c r="D447" s="163" t="s">
        <v>276</v>
      </c>
      <c r="E447" s="162"/>
      <c r="F447" s="162">
        <v>24</v>
      </c>
      <c r="G447" s="162">
        <v>24</v>
      </c>
      <c r="H447" s="162" t="s">
        <v>12</v>
      </c>
      <c r="I447" s="161" t="s">
        <v>118</v>
      </c>
      <c r="J447" s="162"/>
      <c r="K447" s="162"/>
      <c r="L447" s="162">
        <f>COUNTIF(P447:AR447,"x")</f>
        <v>0</v>
      </c>
      <c r="M447" s="162">
        <f>F447-L447</f>
        <v>24</v>
      </c>
      <c r="N447" s="164"/>
      <c r="O447" s="165"/>
      <c r="P447" s="162"/>
      <c r="Q447" s="162"/>
      <c r="R447" s="162"/>
      <c r="S447" s="162"/>
      <c r="T447" s="165"/>
      <c r="U447" s="162"/>
      <c r="V447" s="162"/>
      <c r="W447" s="162"/>
      <c r="X447" s="162"/>
      <c r="Y447" s="165"/>
      <c r="Z447" s="162"/>
      <c r="AA447" s="162"/>
      <c r="AB447" s="162"/>
      <c r="AC447" s="162"/>
      <c r="AD447" s="165"/>
      <c r="AE447" s="162"/>
      <c r="AF447" s="162"/>
      <c r="AG447" s="162"/>
      <c r="AH447" s="162"/>
      <c r="AI447" s="165"/>
      <c r="AJ447" s="162"/>
      <c r="AK447" s="162"/>
      <c r="AL447" s="162"/>
      <c r="AM447" s="162"/>
      <c r="AN447" s="165"/>
      <c r="AO447" s="162"/>
      <c r="AP447" s="162"/>
      <c r="AQ447" s="162"/>
      <c r="AR447" s="162"/>
      <c r="AS447" s="166"/>
    </row>
    <row r="448" spans="1:45" ht="12" customHeight="1">
      <c r="A448" s="145"/>
      <c r="B448" s="156"/>
      <c r="C448" s="157"/>
      <c r="D448" s="157"/>
      <c r="E448" s="158"/>
      <c r="F448" s="157"/>
      <c r="G448" s="157"/>
      <c r="H448" s="157"/>
      <c r="I448" s="157"/>
      <c r="J448" s="157"/>
      <c r="K448" s="157"/>
      <c r="L448" s="157"/>
      <c r="M448" s="157"/>
      <c r="N448" s="159"/>
      <c r="O448" s="157"/>
      <c r="P448" s="157">
        <v>1</v>
      </c>
      <c r="Q448" s="157">
        <v>2</v>
      </c>
      <c r="R448" s="157">
        <v>3</v>
      </c>
      <c r="S448" s="157">
        <v>4</v>
      </c>
      <c r="T448" s="157"/>
      <c r="U448" s="157">
        <v>5</v>
      </c>
      <c r="V448" s="157">
        <v>6</v>
      </c>
      <c r="W448" s="157">
        <v>7</v>
      </c>
      <c r="X448" s="157">
        <v>8</v>
      </c>
      <c r="Y448" s="157"/>
      <c r="Z448" s="157">
        <v>9</v>
      </c>
      <c r="AA448" s="157">
        <v>10</v>
      </c>
      <c r="AB448" s="157">
        <v>11</v>
      </c>
      <c r="AC448" s="157">
        <v>12</v>
      </c>
      <c r="AD448" s="157"/>
      <c r="AE448" s="157">
        <v>13</v>
      </c>
      <c r="AF448" s="157">
        <v>14</v>
      </c>
      <c r="AG448" s="157">
        <v>15</v>
      </c>
      <c r="AH448" s="157">
        <v>16</v>
      </c>
      <c r="AI448" s="157"/>
      <c r="AJ448" s="157">
        <v>17</v>
      </c>
      <c r="AK448" s="157">
        <v>18</v>
      </c>
      <c r="AL448" s="157">
        <v>19</v>
      </c>
      <c r="AM448" s="157">
        <v>20</v>
      </c>
      <c r="AN448" s="157"/>
      <c r="AO448" s="157">
        <v>21</v>
      </c>
      <c r="AP448" s="157">
        <v>22</v>
      </c>
      <c r="AQ448" s="157">
        <v>23</v>
      </c>
      <c r="AR448" s="157">
        <v>24</v>
      </c>
      <c r="AS448" s="160"/>
    </row>
    <row r="449" spans="1:45" ht="12" customHeight="1" thickBot="1">
      <c r="A449" s="145"/>
      <c r="B449" s="161" t="s">
        <v>118</v>
      </c>
      <c r="C449" s="162"/>
      <c r="D449" s="163" t="s">
        <v>276</v>
      </c>
      <c r="E449" s="162"/>
      <c r="F449" s="162">
        <v>24</v>
      </c>
      <c r="G449" s="162">
        <v>24</v>
      </c>
      <c r="H449" s="162" t="s">
        <v>12</v>
      </c>
      <c r="I449" s="161" t="s">
        <v>118</v>
      </c>
      <c r="J449" s="162"/>
      <c r="K449" s="162"/>
      <c r="L449" s="162">
        <f>COUNTIF(P449:AR449,"x")</f>
        <v>0</v>
      </c>
      <c r="M449" s="162">
        <f>F449-L449</f>
        <v>24</v>
      </c>
      <c r="N449" s="164"/>
      <c r="O449" s="165"/>
      <c r="P449" s="162"/>
      <c r="Q449" s="162"/>
      <c r="R449" s="162"/>
      <c r="S449" s="162"/>
      <c r="T449" s="165"/>
      <c r="U449" s="162"/>
      <c r="V449" s="162"/>
      <c r="W449" s="162"/>
      <c r="X449" s="162"/>
      <c r="Y449" s="165"/>
      <c r="Z449" s="162"/>
      <c r="AA449" s="162"/>
      <c r="AB449" s="162"/>
      <c r="AC449" s="162"/>
      <c r="AD449" s="165"/>
      <c r="AE449" s="162"/>
      <c r="AF449" s="162"/>
      <c r="AG449" s="162"/>
      <c r="AH449" s="162"/>
      <c r="AI449" s="165"/>
      <c r="AJ449" s="162"/>
      <c r="AK449" s="162"/>
      <c r="AL449" s="162"/>
      <c r="AM449" s="162"/>
      <c r="AN449" s="165"/>
      <c r="AO449" s="162"/>
      <c r="AP449" s="162"/>
      <c r="AQ449" s="162"/>
      <c r="AR449" s="162"/>
      <c r="AS449" s="166"/>
    </row>
    <row r="450" spans="1:45" ht="12" customHeight="1">
      <c r="A450" s="145"/>
      <c r="B450" s="156"/>
      <c r="C450" s="157"/>
      <c r="D450" s="157"/>
      <c r="E450" s="158"/>
      <c r="F450" s="157"/>
      <c r="G450" s="157"/>
      <c r="H450" s="157"/>
      <c r="I450" s="157"/>
      <c r="J450" s="157"/>
      <c r="K450" s="157"/>
      <c r="L450" s="157"/>
      <c r="M450" s="157"/>
      <c r="N450" s="159"/>
      <c r="O450" s="157"/>
      <c r="P450" s="157">
        <v>1</v>
      </c>
      <c r="Q450" s="157">
        <v>2</v>
      </c>
      <c r="R450" s="157">
        <v>3</v>
      </c>
      <c r="S450" s="157">
        <v>4</v>
      </c>
      <c r="T450" s="157"/>
      <c r="U450" s="157">
        <v>5</v>
      </c>
      <c r="V450" s="157">
        <v>6</v>
      </c>
      <c r="W450" s="157">
        <v>7</v>
      </c>
      <c r="X450" s="157">
        <v>8</v>
      </c>
      <c r="Y450" s="157"/>
      <c r="Z450" s="157">
        <v>9</v>
      </c>
      <c r="AA450" s="157">
        <v>10</v>
      </c>
      <c r="AB450" s="157">
        <v>11</v>
      </c>
      <c r="AC450" s="157">
        <v>12</v>
      </c>
      <c r="AD450" s="157"/>
      <c r="AE450" s="157">
        <v>13</v>
      </c>
      <c r="AF450" s="157">
        <v>14</v>
      </c>
      <c r="AG450" s="157">
        <v>15</v>
      </c>
      <c r="AH450" s="157">
        <v>16</v>
      </c>
      <c r="AI450" s="157"/>
      <c r="AJ450" s="157">
        <v>17</v>
      </c>
      <c r="AK450" s="157">
        <v>18</v>
      </c>
      <c r="AL450" s="157">
        <v>19</v>
      </c>
      <c r="AM450" s="157">
        <v>20</v>
      </c>
      <c r="AN450" s="157"/>
      <c r="AO450" s="157">
        <v>21</v>
      </c>
      <c r="AP450" s="157">
        <v>22</v>
      </c>
      <c r="AQ450" s="157">
        <v>23</v>
      </c>
      <c r="AR450" s="157">
        <v>24</v>
      </c>
      <c r="AS450" s="160"/>
    </row>
    <row r="451" spans="1:45" ht="12" customHeight="1" thickBot="1">
      <c r="A451" s="145"/>
      <c r="B451" s="161" t="s">
        <v>118</v>
      </c>
      <c r="C451" s="162"/>
      <c r="D451" s="163" t="s">
        <v>276</v>
      </c>
      <c r="E451" s="162"/>
      <c r="F451" s="162">
        <v>24</v>
      </c>
      <c r="G451" s="162">
        <v>24</v>
      </c>
      <c r="H451" s="162" t="s">
        <v>12</v>
      </c>
      <c r="I451" s="161" t="s">
        <v>118</v>
      </c>
      <c r="J451" s="162"/>
      <c r="K451" s="162"/>
      <c r="L451" s="162">
        <f>COUNTIF(P451:AR451,"x")</f>
        <v>0</v>
      </c>
      <c r="M451" s="162">
        <f>F451-L451</f>
        <v>24</v>
      </c>
      <c r="N451" s="164"/>
      <c r="O451" s="165"/>
      <c r="P451" s="162"/>
      <c r="Q451" s="162"/>
      <c r="R451" s="162"/>
      <c r="S451" s="162"/>
      <c r="T451" s="165"/>
      <c r="U451" s="162"/>
      <c r="V451" s="162"/>
      <c r="W451" s="162"/>
      <c r="X451" s="162"/>
      <c r="Y451" s="165"/>
      <c r="Z451" s="162"/>
      <c r="AA451" s="162"/>
      <c r="AB451" s="162"/>
      <c r="AC451" s="162"/>
      <c r="AD451" s="165"/>
      <c r="AE451" s="162"/>
      <c r="AF451" s="162"/>
      <c r="AG451" s="162"/>
      <c r="AH451" s="162"/>
      <c r="AI451" s="165"/>
      <c r="AJ451" s="162"/>
      <c r="AK451" s="162"/>
      <c r="AL451" s="162"/>
      <c r="AM451" s="162"/>
      <c r="AN451" s="165"/>
      <c r="AO451" s="162"/>
      <c r="AP451" s="162"/>
      <c r="AQ451" s="162"/>
      <c r="AR451" s="162"/>
      <c r="AS451" s="166"/>
    </row>
    <row r="452" spans="1:45" ht="12" customHeight="1">
      <c r="A452" s="145"/>
      <c r="B452" s="156"/>
      <c r="C452" s="157"/>
      <c r="D452" s="157"/>
      <c r="E452" s="158"/>
      <c r="F452" s="157"/>
      <c r="G452" s="157"/>
      <c r="H452" s="157"/>
      <c r="I452" s="157"/>
      <c r="J452" s="157"/>
      <c r="K452" s="157"/>
      <c r="L452" s="157"/>
      <c r="M452" s="157"/>
      <c r="N452" s="159"/>
      <c r="O452" s="157"/>
      <c r="P452" s="157">
        <v>1</v>
      </c>
      <c r="Q452" s="157">
        <v>2</v>
      </c>
      <c r="R452" s="157">
        <v>3</v>
      </c>
      <c r="S452" s="157">
        <v>4</v>
      </c>
      <c r="T452" s="157"/>
      <c r="U452" s="157">
        <v>5</v>
      </c>
      <c r="V452" s="157">
        <v>6</v>
      </c>
      <c r="W452" s="157">
        <v>7</v>
      </c>
      <c r="X452" s="157">
        <v>8</v>
      </c>
      <c r="Y452" s="157"/>
      <c r="Z452" s="157">
        <v>9</v>
      </c>
      <c r="AA452" s="157">
        <v>10</v>
      </c>
      <c r="AB452" s="157">
        <v>11</v>
      </c>
      <c r="AC452" s="157">
        <v>12</v>
      </c>
      <c r="AD452" s="157"/>
      <c r="AE452" s="157">
        <v>13</v>
      </c>
      <c r="AF452" s="157">
        <v>14</v>
      </c>
      <c r="AG452" s="157">
        <v>15</v>
      </c>
      <c r="AH452" s="157">
        <v>16</v>
      </c>
      <c r="AI452" s="157"/>
      <c r="AJ452" s="157">
        <v>17</v>
      </c>
      <c r="AK452" s="157">
        <v>18</v>
      </c>
      <c r="AL452" s="157">
        <v>19</v>
      </c>
      <c r="AM452" s="157">
        <v>20</v>
      </c>
      <c r="AN452" s="157"/>
      <c r="AO452" s="157">
        <v>21</v>
      </c>
      <c r="AP452" s="157">
        <v>22</v>
      </c>
      <c r="AQ452" s="157">
        <v>23</v>
      </c>
      <c r="AR452" s="157">
        <v>24</v>
      </c>
      <c r="AS452" s="160"/>
    </row>
    <row r="453" spans="1:45" ht="12" customHeight="1" thickBot="1">
      <c r="A453" s="145"/>
      <c r="B453" s="161" t="s">
        <v>118</v>
      </c>
      <c r="C453" s="162"/>
      <c r="D453" s="163" t="s">
        <v>276</v>
      </c>
      <c r="E453" s="162"/>
      <c r="F453" s="162">
        <v>24</v>
      </c>
      <c r="G453" s="162">
        <v>24</v>
      </c>
      <c r="H453" s="162" t="s">
        <v>12</v>
      </c>
      <c r="I453" s="161" t="s">
        <v>118</v>
      </c>
      <c r="J453" s="162"/>
      <c r="K453" s="162"/>
      <c r="L453" s="162">
        <f>COUNTIF(P453:AR453,"x")</f>
        <v>0</v>
      </c>
      <c r="M453" s="162">
        <f>F453-L453</f>
        <v>24</v>
      </c>
      <c r="N453" s="164"/>
      <c r="O453" s="165"/>
      <c r="P453" s="162"/>
      <c r="Q453" s="162"/>
      <c r="R453" s="162"/>
      <c r="S453" s="162"/>
      <c r="T453" s="165"/>
      <c r="U453" s="162"/>
      <c r="V453" s="162"/>
      <c r="W453" s="162"/>
      <c r="X453" s="162"/>
      <c r="Y453" s="165"/>
      <c r="Z453" s="162"/>
      <c r="AA453" s="162"/>
      <c r="AB453" s="162"/>
      <c r="AC453" s="162"/>
      <c r="AD453" s="165"/>
      <c r="AE453" s="162"/>
      <c r="AF453" s="162"/>
      <c r="AG453" s="162"/>
      <c r="AH453" s="162"/>
      <c r="AI453" s="165"/>
      <c r="AJ453" s="162"/>
      <c r="AK453" s="162"/>
      <c r="AL453" s="162"/>
      <c r="AM453" s="162"/>
      <c r="AN453" s="165"/>
      <c r="AO453" s="162"/>
      <c r="AP453" s="162"/>
      <c r="AQ453" s="162"/>
      <c r="AR453" s="162"/>
      <c r="AS453" s="166"/>
    </row>
    <row r="454" spans="1:45" ht="12" customHeight="1">
      <c r="A454" s="145"/>
      <c r="B454" s="156"/>
      <c r="C454" s="157"/>
      <c r="D454" s="157"/>
      <c r="E454" s="158"/>
      <c r="F454" s="157"/>
      <c r="G454" s="157"/>
      <c r="H454" s="157"/>
      <c r="I454" s="157"/>
      <c r="J454" s="157"/>
      <c r="K454" s="157"/>
      <c r="L454" s="157"/>
      <c r="M454" s="157"/>
      <c r="N454" s="159"/>
      <c r="O454" s="157"/>
      <c r="P454" s="157">
        <v>1</v>
      </c>
      <c r="Q454" s="157">
        <v>2</v>
      </c>
      <c r="R454" s="157">
        <v>3</v>
      </c>
      <c r="S454" s="157">
        <v>4</v>
      </c>
      <c r="T454" s="157"/>
      <c r="U454" s="157">
        <v>5</v>
      </c>
      <c r="V454" s="157">
        <v>6</v>
      </c>
      <c r="W454" s="157">
        <v>7</v>
      </c>
      <c r="X454" s="157">
        <v>8</v>
      </c>
      <c r="Y454" s="157"/>
      <c r="Z454" s="157">
        <v>9</v>
      </c>
      <c r="AA454" s="157">
        <v>10</v>
      </c>
      <c r="AB454" s="157">
        <v>11</v>
      </c>
      <c r="AC454" s="157">
        <v>12</v>
      </c>
      <c r="AD454" s="157"/>
      <c r="AE454" s="157">
        <v>13</v>
      </c>
      <c r="AF454" s="157">
        <v>14</v>
      </c>
      <c r="AG454" s="157">
        <v>15</v>
      </c>
      <c r="AH454" s="157">
        <v>16</v>
      </c>
      <c r="AI454" s="157"/>
      <c r="AJ454" s="157">
        <v>17</v>
      </c>
      <c r="AK454" s="157">
        <v>18</v>
      </c>
      <c r="AL454" s="157">
        <v>19</v>
      </c>
      <c r="AM454" s="157">
        <v>20</v>
      </c>
      <c r="AN454" s="157"/>
      <c r="AO454" s="157">
        <v>21</v>
      </c>
      <c r="AP454" s="157">
        <v>22</v>
      </c>
      <c r="AQ454" s="157">
        <v>23</v>
      </c>
      <c r="AR454" s="157">
        <v>24</v>
      </c>
      <c r="AS454" s="160"/>
    </row>
    <row r="455" spans="1:45" ht="12" customHeight="1" thickBot="1">
      <c r="A455" s="145"/>
      <c r="B455" s="161" t="s">
        <v>118</v>
      </c>
      <c r="C455" s="162"/>
      <c r="D455" s="163" t="s">
        <v>276</v>
      </c>
      <c r="E455" s="162"/>
      <c r="F455" s="162">
        <v>24</v>
      </c>
      <c r="G455" s="162">
        <v>24</v>
      </c>
      <c r="H455" s="162" t="s">
        <v>12</v>
      </c>
      <c r="I455" s="161" t="s">
        <v>118</v>
      </c>
      <c r="J455" s="162"/>
      <c r="K455" s="162"/>
      <c r="L455" s="162">
        <f>COUNTIF(P455:AR455,"x")</f>
        <v>0</v>
      </c>
      <c r="M455" s="162">
        <f>F455-L455</f>
        <v>24</v>
      </c>
      <c r="N455" s="164"/>
      <c r="O455" s="165"/>
      <c r="P455" s="162"/>
      <c r="Q455" s="162"/>
      <c r="R455" s="162"/>
      <c r="S455" s="162"/>
      <c r="T455" s="165"/>
      <c r="U455" s="162"/>
      <c r="V455" s="162"/>
      <c r="W455" s="162"/>
      <c r="X455" s="162"/>
      <c r="Y455" s="165"/>
      <c r="Z455" s="162"/>
      <c r="AA455" s="162"/>
      <c r="AB455" s="162"/>
      <c r="AC455" s="162"/>
      <c r="AD455" s="165"/>
      <c r="AE455" s="162"/>
      <c r="AF455" s="162"/>
      <c r="AG455" s="162"/>
      <c r="AH455" s="162"/>
      <c r="AI455" s="165"/>
      <c r="AJ455" s="162"/>
      <c r="AK455" s="162"/>
      <c r="AL455" s="162"/>
      <c r="AM455" s="162"/>
      <c r="AN455" s="165"/>
      <c r="AO455" s="162"/>
      <c r="AP455" s="162"/>
      <c r="AQ455" s="162"/>
      <c r="AR455" s="162"/>
      <c r="AS455" s="166"/>
    </row>
    <row r="456" spans="1:45" ht="12" customHeight="1">
      <c r="A456" s="145"/>
      <c r="B456" s="156"/>
      <c r="C456" s="157"/>
      <c r="D456" s="157"/>
      <c r="E456" s="158"/>
      <c r="F456" s="157"/>
      <c r="G456" s="157"/>
      <c r="H456" s="157"/>
      <c r="I456" s="157"/>
      <c r="J456" s="157"/>
      <c r="K456" s="157"/>
      <c r="L456" s="157"/>
      <c r="M456" s="157"/>
      <c r="N456" s="159"/>
      <c r="O456" s="157"/>
      <c r="P456" s="157">
        <v>1</v>
      </c>
      <c r="Q456" s="157">
        <v>2</v>
      </c>
      <c r="R456" s="157">
        <v>3</v>
      </c>
      <c r="S456" s="157">
        <v>4</v>
      </c>
      <c r="T456" s="157"/>
      <c r="U456" s="157">
        <v>5</v>
      </c>
      <c r="V456" s="157">
        <v>6</v>
      </c>
      <c r="W456" s="157">
        <v>7</v>
      </c>
      <c r="X456" s="157">
        <v>8</v>
      </c>
      <c r="Y456" s="157"/>
      <c r="Z456" s="157">
        <v>9</v>
      </c>
      <c r="AA456" s="157">
        <v>10</v>
      </c>
      <c r="AB456" s="157">
        <v>11</v>
      </c>
      <c r="AC456" s="157">
        <v>12</v>
      </c>
      <c r="AD456" s="157"/>
      <c r="AE456" s="157">
        <v>13</v>
      </c>
      <c r="AF456" s="157">
        <v>14</v>
      </c>
      <c r="AG456" s="157">
        <v>15</v>
      </c>
      <c r="AH456" s="157">
        <v>16</v>
      </c>
      <c r="AI456" s="157"/>
      <c r="AJ456" s="157">
        <v>17</v>
      </c>
      <c r="AK456" s="157">
        <v>18</v>
      </c>
      <c r="AL456" s="157">
        <v>19</v>
      </c>
      <c r="AM456" s="157">
        <v>20</v>
      </c>
      <c r="AN456" s="157"/>
      <c r="AO456" s="157">
        <v>21</v>
      </c>
      <c r="AP456" s="157">
        <v>22</v>
      </c>
      <c r="AQ456" s="157">
        <v>23</v>
      </c>
      <c r="AR456" s="157">
        <v>24</v>
      </c>
      <c r="AS456" s="160"/>
    </row>
    <row r="457" spans="1:45" ht="12" customHeight="1" thickBot="1">
      <c r="A457" s="145"/>
      <c r="B457" s="161" t="s">
        <v>118</v>
      </c>
      <c r="C457" s="162"/>
      <c r="D457" s="163" t="s">
        <v>276</v>
      </c>
      <c r="E457" s="162"/>
      <c r="F457" s="162">
        <v>24</v>
      </c>
      <c r="G457" s="162">
        <v>24</v>
      </c>
      <c r="H457" s="162" t="s">
        <v>12</v>
      </c>
      <c r="I457" s="161" t="s">
        <v>118</v>
      </c>
      <c r="J457" s="162"/>
      <c r="K457" s="162"/>
      <c r="L457" s="162">
        <f>COUNTIF(P457:AR457,"x")</f>
        <v>0</v>
      </c>
      <c r="M457" s="162">
        <f>F457-L457</f>
        <v>24</v>
      </c>
      <c r="N457" s="164"/>
      <c r="O457" s="165"/>
      <c r="P457" s="162"/>
      <c r="Q457" s="162"/>
      <c r="R457" s="162"/>
      <c r="S457" s="162"/>
      <c r="T457" s="165"/>
      <c r="U457" s="162"/>
      <c r="V457" s="162"/>
      <c r="W457" s="162"/>
      <c r="X457" s="162"/>
      <c r="Y457" s="165"/>
      <c r="Z457" s="162"/>
      <c r="AA457" s="162"/>
      <c r="AB457" s="162"/>
      <c r="AC457" s="162"/>
      <c r="AD457" s="165"/>
      <c r="AE457" s="162"/>
      <c r="AF457" s="162"/>
      <c r="AG457" s="162"/>
      <c r="AH457" s="162"/>
      <c r="AI457" s="165"/>
      <c r="AJ457" s="162"/>
      <c r="AK457" s="162"/>
      <c r="AL457" s="162"/>
      <c r="AM457" s="162"/>
      <c r="AN457" s="165"/>
      <c r="AO457" s="162"/>
      <c r="AP457" s="162"/>
      <c r="AQ457" s="162"/>
      <c r="AR457" s="162"/>
      <c r="AS457" s="166"/>
    </row>
    <row r="458" spans="1:45" ht="12" customHeight="1">
      <c r="A458" s="145"/>
      <c r="B458" s="156"/>
      <c r="C458" s="157"/>
      <c r="D458" s="157"/>
      <c r="E458" s="158"/>
      <c r="F458" s="157"/>
      <c r="G458" s="157"/>
      <c r="H458" s="157"/>
      <c r="I458" s="157"/>
      <c r="J458" s="157"/>
      <c r="K458" s="157"/>
      <c r="L458" s="157"/>
      <c r="M458" s="157"/>
      <c r="N458" s="159"/>
      <c r="O458" s="157"/>
      <c r="P458" s="157">
        <v>1</v>
      </c>
      <c r="Q458" s="157">
        <v>2</v>
      </c>
      <c r="R458" s="157">
        <v>3</v>
      </c>
      <c r="S458" s="157">
        <v>4</v>
      </c>
      <c r="T458" s="157"/>
      <c r="U458" s="157">
        <v>5</v>
      </c>
      <c r="V458" s="157">
        <v>6</v>
      </c>
      <c r="W458" s="157">
        <v>7</v>
      </c>
      <c r="X458" s="157">
        <v>8</v>
      </c>
      <c r="Y458" s="157"/>
      <c r="Z458" s="157">
        <v>9</v>
      </c>
      <c r="AA458" s="157">
        <v>10</v>
      </c>
      <c r="AB458" s="157">
        <v>11</v>
      </c>
      <c r="AC458" s="157">
        <v>12</v>
      </c>
      <c r="AD458" s="157"/>
      <c r="AE458" s="157">
        <v>13</v>
      </c>
      <c r="AF458" s="157">
        <v>14</v>
      </c>
      <c r="AG458" s="157">
        <v>15</v>
      </c>
      <c r="AH458" s="157">
        <v>16</v>
      </c>
      <c r="AI458" s="157"/>
      <c r="AJ458" s="157">
        <v>17</v>
      </c>
      <c r="AK458" s="157">
        <v>18</v>
      </c>
      <c r="AL458" s="157">
        <v>19</v>
      </c>
      <c r="AM458" s="157">
        <v>20</v>
      </c>
      <c r="AN458" s="157"/>
      <c r="AO458" s="157">
        <v>21</v>
      </c>
      <c r="AP458" s="157">
        <v>22</v>
      </c>
      <c r="AQ458" s="157">
        <v>23</v>
      </c>
      <c r="AR458" s="157">
        <v>24</v>
      </c>
      <c r="AS458" s="160"/>
    </row>
    <row r="459" spans="1:45" ht="12" customHeight="1" thickBot="1">
      <c r="A459" s="145"/>
      <c r="B459" s="161" t="s">
        <v>118</v>
      </c>
      <c r="C459" s="162"/>
      <c r="D459" s="163" t="s">
        <v>276</v>
      </c>
      <c r="E459" s="162"/>
      <c r="F459" s="162">
        <v>24</v>
      </c>
      <c r="G459" s="162">
        <v>24</v>
      </c>
      <c r="H459" s="162" t="s">
        <v>12</v>
      </c>
      <c r="I459" s="161" t="s">
        <v>118</v>
      </c>
      <c r="J459" s="162"/>
      <c r="K459" s="162"/>
      <c r="L459" s="162">
        <f>COUNTIF(P459:AR459,"x")</f>
        <v>0</v>
      </c>
      <c r="M459" s="162">
        <f>F459-L459</f>
        <v>24</v>
      </c>
      <c r="N459" s="164"/>
      <c r="O459" s="165"/>
      <c r="P459" s="162"/>
      <c r="Q459" s="162"/>
      <c r="R459" s="162"/>
      <c r="S459" s="162"/>
      <c r="T459" s="165"/>
      <c r="U459" s="162"/>
      <c r="V459" s="162"/>
      <c r="W459" s="162"/>
      <c r="X459" s="162"/>
      <c r="Y459" s="165"/>
      <c r="Z459" s="162"/>
      <c r="AA459" s="162"/>
      <c r="AB459" s="162"/>
      <c r="AC459" s="162"/>
      <c r="AD459" s="165"/>
      <c r="AE459" s="162"/>
      <c r="AF459" s="162"/>
      <c r="AG459" s="162"/>
      <c r="AH459" s="162"/>
      <c r="AI459" s="165"/>
      <c r="AJ459" s="162"/>
      <c r="AK459" s="162"/>
      <c r="AL459" s="162"/>
      <c r="AM459" s="162"/>
      <c r="AN459" s="165"/>
      <c r="AO459" s="162"/>
      <c r="AP459" s="162"/>
      <c r="AQ459" s="162"/>
      <c r="AR459" s="162"/>
      <c r="AS459" s="166"/>
    </row>
    <row r="460" spans="1:45" ht="12" customHeight="1">
      <c r="A460" s="145"/>
      <c r="B460" s="156"/>
      <c r="C460" s="157"/>
      <c r="D460" s="157"/>
      <c r="E460" s="158"/>
      <c r="F460" s="157"/>
      <c r="G460" s="157"/>
      <c r="H460" s="157"/>
      <c r="I460" s="157"/>
      <c r="J460" s="157"/>
      <c r="K460" s="157"/>
      <c r="L460" s="157"/>
      <c r="M460" s="157"/>
      <c r="N460" s="159"/>
      <c r="O460" s="157"/>
      <c r="P460" s="157">
        <v>1</v>
      </c>
      <c r="Q460" s="157">
        <v>2</v>
      </c>
      <c r="R460" s="157">
        <v>3</v>
      </c>
      <c r="S460" s="157">
        <v>4</v>
      </c>
      <c r="T460" s="157"/>
      <c r="U460" s="157">
        <v>5</v>
      </c>
      <c r="V460" s="157">
        <v>6</v>
      </c>
      <c r="W460" s="157">
        <v>7</v>
      </c>
      <c r="X460" s="157">
        <v>8</v>
      </c>
      <c r="Y460" s="157"/>
      <c r="Z460" s="157">
        <v>9</v>
      </c>
      <c r="AA460" s="157">
        <v>10</v>
      </c>
      <c r="AB460" s="157">
        <v>11</v>
      </c>
      <c r="AC460" s="157">
        <v>12</v>
      </c>
      <c r="AD460" s="157"/>
      <c r="AE460" s="157">
        <v>13</v>
      </c>
      <c r="AF460" s="157">
        <v>14</v>
      </c>
      <c r="AG460" s="157">
        <v>15</v>
      </c>
      <c r="AH460" s="157">
        <v>16</v>
      </c>
      <c r="AI460" s="157"/>
      <c r="AJ460" s="157">
        <v>17</v>
      </c>
      <c r="AK460" s="157">
        <v>18</v>
      </c>
      <c r="AL460" s="157">
        <v>19</v>
      </c>
      <c r="AM460" s="157">
        <v>20</v>
      </c>
      <c r="AN460" s="157"/>
      <c r="AO460" s="157">
        <v>21</v>
      </c>
      <c r="AP460" s="157">
        <v>22</v>
      </c>
      <c r="AQ460" s="157">
        <v>23</v>
      </c>
      <c r="AR460" s="157">
        <v>24</v>
      </c>
      <c r="AS460" s="160"/>
    </row>
    <row r="461" spans="1:45" ht="12" customHeight="1" thickBot="1">
      <c r="A461" s="145"/>
      <c r="B461" s="161" t="s">
        <v>118</v>
      </c>
      <c r="C461" s="162"/>
      <c r="D461" s="163" t="s">
        <v>276</v>
      </c>
      <c r="E461" s="162"/>
      <c r="F461" s="162">
        <v>24</v>
      </c>
      <c r="G461" s="162">
        <v>24</v>
      </c>
      <c r="H461" s="162" t="s">
        <v>12</v>
      </c>
      <c r="I461" s="161" t="s">
        <v>118</v>
      </c>
      <c r="J461" s="162"/>
      <c r="K461" s="162"/>
      <c r="L461" s="162">
        <f>COUNTIF(P461:AR461,"x")</f>
        <v>0</v>
      </c>
      <c r="M461" s="162">
        <f>F461-L461</f>
        <v>24</v>
      </c>
      <c r="N461" s="164"/>
      <c r="O461" s="165"/>
      <c r="P461" s="162"/>
      <c r="Q461" s="162"/>
      <c r="R461" s="162"/>
      <c r="S461" s="162"/>
      <c r="T461" s="165"/>
      <c r="U461" s="162"/>
      <c r="V461" s="162"/>
      <c r="W461" s="162"/>
      <c r="X461" s="162"/>
      <c r="Y461" s="165"/>
      <c r="Z461" s="162"/>
      <c r="AA461" s="162"/>
      <c r="AB461" s="162"/>
      <c r="AC461" s="162"/>
      <c r="AD461" s="165"/>
      <c r="AE461" s="162"/>
      <c r="AF461" s="162"/>
      <c r="AG461" s="162"/>
      <c r="AH461" s="162"/>
      <c r="AI461" s="165"/>
      <c r="AJ461" s="162"/>
      <c r="AK461" s="162"/>
      <c r="AL461" s="162"/>
      <c r="AM461" s="162"/>
      <c r="AN461" s="165"/>
      <c r="AO461" s="162"/>
      <c r="AP461" s="162"/>
      <c r="AQ461" s="162"/>
      <c r="AR461" s="162"/>
      <c r="AS461" s="166"/>
    </row>
    <row r="462" spans="1:45" ht="12" customHeight="1">
      <c r="A462" s="145"/>
      <c r="B462" s="156"/>
      <c r="C462" s="157"/>
      <c r="D462" s="157"/>
      <c r="E462" s="158"/>
      <c r="F462" s="157"/>
      <c r="G462" s="157"/>
      <c r="H462" s="157"/>
      <c r="I462" s="157"/>
      <c r="J462" s="157"/>
      <c r="K462" s="157"/>
      <c r="L462" s="157"/>
      <c r="M462" s="157"/>
      <c r="N462" s="159"/>
      <c r="O462" s="157"/>
      <c r="P462" s="157">
        <v>1</v>
      </c>
      <c r="Q462" s="157">
        <v>2</v>
      </c>
      <c r="R462" s="157">
        <v>3</v>
      </c>
      <c r="S462" s="157">
        <v>4</v>
      </c>
      <c r="T462" s="157"/>
      <c r="U462" s="157">
        <v>5</v>
      </c>
      <c r="V462" s="157">
        <v>6</v>
      </c>
      <c r="W462" s="157">
        <v>7</v>
      </c>
      <c r="X462" s="157">
        <v>8</v>
      </c>
      <c r="Y462" s="157"/>
      <c r="Z462" s="157">
        <v>9</v>
      </c>
      <c r="AA462" s="157">
        <v>10</v>
      </c>
      <c r="AB462" s="157">
        <v>11</v>
      </c>
      <c r="AC462" s="157">
        <v>12</v>
      </c>
      <c r="AD462" s="157"/>
      <c r="AE462" s="157">
        <v>13</v>
      </c>
      <c r="AF462" s="157">
        <v>14</v>
      </c>
      <c r="AG462" s="157">
        <v>15</v>
      </c>
      <c r="AH462" s="157">
        <v>16</v>
      </c>
      <c r="AI462" s="157"/>
      <c r="AJ462" s="157">
        <v>17</v>
      </c>
      <c r="AK462" s="157">
        <v>18</v>
      </c>
      <c r="AL462" s="157">
        <v>19</v>
      </c>
      <c r="AM462" s="157">
        <v>20</v>
      </c>
      <c r="AN462" s="157"/>
      <c r="AO462" s="157">
        <v>21</v>
      </c>
      <c r="AP462" s="157">
        <v>22</v>
      </c>
      <c r="AQ462" s="157">
        <v>23</v>
      </c>
      <c r="AR462" s="157">
        <v>24</v>
      </c>
      <c r="AS462" s="160"/>
    </row>
    <row r="463" spans="1:45" ht="12" customHeight="1" thickBot="1">
      <c r="A463" s="145"/>
      <c r="B463" s="161" t="s">
        <v>118</v>
      </c>
      <c r="C463" s="162"/>
      <c r="D463" s="163" t="s">
        <v>276</v>
      </c>
      <c r="E463" s="162"/>
      <c r="F463" s="162">
        <v>24</v>
      </c>
      <c r="G463" s="162">
        <v>24</v>
      </c>
      <c r="H463" s="162" t="s">
        <v>12</v>
      </c>
      <c r="I463" s="161" t="s">
        <v>118</v>
      </c>
      <c r="J463" s="162"/>
      <c r="K463" s="162"/>
      <c r="L463" s="162">
        <f>COUNTIF(P463:AR463,"x")</f>
        <v>0</v>
      </c>
      <c r="M463" s="162">
        <f>F463-L463</f>
        <v>24</v>
      </c>
      <c r="N463" s="164"/>
      <c r="O463" s="165"/>
      <c r="P463" s="162"/>
      <c r="Q463" s="162"/>
      <c r="R463" s="162"/>
      <c r="S463" s="162"/>
      <c r="T463" s="165"/>
      <c r="U463" s="162"/>
      <c r="V463" s="162"/>
      <c r="W463" s="162"/>
      <c r="X463" s="162"/>
      <c r="Y463" s="165"/>
      <c r="Z463" s="162"/>
      <c r="AA463" s="162"/>
      <c r="AB463" s="162"/>
      <c r="AC463" s="162"/>
      <c r="AD463" s="165"/>
      <c r="AE463" s="162"/>
      <c r="AF463" s="162"/>
      <c r="AG463" s="162"/>
      <c r="AH463" s="162"/>
      <c r="AI463" s="165"/>
      <c r="AJ463" s="162"/>
      <c r="AK463" s="162"/>
      <c r="AL463" s="162"/>
      <c r="AM463" s="162"/>
      <c r="AN463" s="165"/>
      <c r="AO463" s="162"/>
      <c r="AP463" s="162"/>
      <c r="AQ463" s="162"/>
      <c r="AR463" s="162"/>
      <c r="AS463" s="166"/>
    </row>
    <row r="464" spans="1:45" ht="12" customHeight="1">
      <c r="A464" s="145"/>
      <c r="B464" s="156"/>
      <c r="C464" s="157"/>
      <c r="D464" s="157"/>
      <c r="E464" s="158"/>
      <c r="F464" s="157"/>
      <c r="G464" s="157"/>
      <c r="H464" s="157"/>
      <c r="I464" s="157"/>
      <c r="J464" s="157"/>
      <c r="K464" s="157"/>
      <c r="L464" s="157"/>
      <c r="M464" s="157"/>
      <c r="N464" s="159"/>
      <c r="O464" s="157"/>
      <c r="P464" s="157">
        <v>1</v>
      </c>
      <c r="Q464" s="157">
        <v>2</v>
      </c>
      <c r="R464" s="157">
        <v>3</v>
      </c>
      <c r="S464" s="157">
        <v>4</v>
      </c>
      <c r="T464" s="157"/>
      <c r="U464" s="157">
        <v>5</v>
      </c>
      <c r="V464" s="157">
        <v>6</v>
      </c>
      <c r="W464" s="157">
        <v>7</v>
      </c>
      <c r="X464" s="157">
        <v>8</v>
      </c>
      <c r="Y464" s="157"/>
      <c r="Z464" s="157">
        <v>9</v>
      </c>
      <c r="AA464" s="157">
        <v>10</v>
      </c>
      <c r="AB464" s="157">
        <v>11</v>
      </c>
      <c r="AC464" s="157">
        <v>12</v>
      </c>
      <c r="AD464" s="157"/>
      <c r="AE464" s="157">
        <v>13</v>
      </c>
      <c r="AF464" s="157">
        <v>14</v>
      </c>
      <c r="AG464" s="157">
        <v>15</v>
      </c>
      <c r="AH464" s="157">
        <v>16</v>
      </c>
      <c r="AI464" s="157"/>
      <c r="AJ464" s="157">
        <v>17</v>
      </c>
      <c r="AK464" s="157">
        <v>18</v>
      </c>
      <c r="AL464" s="157">
        <v>19</v>
      </c>
      <c r="AM464" s="157">
        <v>20</v>
      </c>
      <c r="AN464" s="157"/>
      <c r="AO464" s="157">
        <v>21</v>
      </c>
      <c r="AP464" s="157">
        <v>22</v>
      </c>
      <c r="AQ464" s="157">
        <v>23</v>
      </c>
      <c r="AR464" s="157">
        <v>24</v>
      </c>
      <c r="AS464" s="160"/>
    </row>
    <row r="465" spans="1:45" ht="12" customHeight="1" thickBot="1">
      <c r="A465" s="145"/>
      <c r="B465" s="161" t="s">
        <v>118</v>
      </c>
      <c r="C465" s="162"/>
      <c r="D465" s="163" t="s">
        <v>276</v>
      </c>
      <c r="E465" s="162"/>
      <c r="F465" s="162">
        <v>24</v>
      </c>
      <c r="G465" s="162">
        <v>24</v>
      </c>
      <c r="H465" s="162" t="s">
        <v>12</v>
      </c>
      <c r="I465" s="161" t="s">
        <v>118</v>
      </c>
      <c r="J465" s="162"/>
      <c r="K465" s="162"/>
      <c r="L465" s="162">
        <f>COUNTIF(P465:AR465,"x")</f>
        <v>0</v>
      </c>
      <c r="M465" s="162">
        <f>F465-L465</f>
        <v>24</v>
      </c>
      <c r="N465" s="164"/>
      <c r="O465" s="165"/>
      <c r="P465" s="162"/>
      <c r="Q465" s="162"/>
      <c r="R465" s="162"/>
      <c r="S465" s="162"/>
      <c r="T465" s="165"/>
      <c r="U465" s="162"/>
      <c r="V465" s="162"/>
      <c r="W465" s="162"/>
      <c r="X465" s="162"/>
      <c r="Y465" s="165"/>
      <c r="Z465" s="162"/>
      <c r="AA465" s="162"/>
      <c r="AB465" s="162"/>
      <c r="AC465" s="162"/>
      <c r="AD465" s="165"/>
      <c r="AE465" s="162"/>
      <c r="AF465" s="162"/>
      <c r="AG465" s="162"/>
      <c r="AH465" s="162"/>
      <c r="AI465" s="165"/>
      <c r="AJ465" s="162"/>
      <c r="AK465" s="162"/>
      <c r="AL465" s="162"/>
      <c r="AM465" s="162"/>
      <c r="AN465" s="165"/>
      <c r="AO465" s="162"/>
      <c r="AP465" s="162"/>
      <c r="AQ465" s="162"/>
      <c r="AR465" s="162"/>
      <c r="AS465" s="166"/>
    </row>
    <row r="466" spans="1:45" ht="12" customHeight="1">
      <c r="A466" s="145"/>
      <c r="B466" s="156"/>
      <c r="C466" s="157"/>
      <c r="D466" s="157"/>
      <c r="E466" s="158"/>
      <c r="F466" s="157"/>
      <c r="G466" s="157"/>
      <c r="H466" s="157"/>
      <c r="I466" s="157"/>
      <c r="J466" s="157"/>
      <c r="K466" s="157"/>
      <c r="L466" s="157"/>
      <c r="M466" s="157"/>
      <c r="N466" s="159"/>
      <c r="O466" s="157"/>
      <c r="P466" s="157">
        <v>1</v>
      </c>
      <c r="Q466" s="157">
        <v>2</v>
      </c>
      <c r="R466" s="157">
        <v>3</v>
      </c>
      <c r="S466" s="157">
        <v>4</v>
      </c>
      <c r="T466" s="157"/>
      <c r="U466" s="157">
        <v>5</v>
      </c>
      <c r="V466" s="157">
        <v>6</v>
      </c>
      <c r="W466" s="157">
        <v>7</v>
      </c>
      <c r="X466" s="157">
        <v>8</v>
      </c>
      <c r="Y466" s="157"/>
      <c r="Z466" s="157">
        <v>9</v>
      </c>
      <c r="AA466" s="157">
        <v>10</v>
      </c>
      <c r="AB466" s="157">
        <v>11</v>
      </c>
      <c r="AC466" s="157">
        <v>12</v>
      </c>
      <c r="AD466" s="157"/>
      <c r="AE466" s="157">
        <v>13</v>
      </c>
      <c r="AF466" s="157">
        <v>14</v>
      </c>
      <c r="AG466" s="157">
        <v>15</v>
      </c>
      <c r="AH466" s="157">
        <v>16</v>
      </c>
      <c r="AI466" s="157"/>
      <c r="AJ466" s="157">
        <v>17</v>
      </c>
      <c r="AK466" s="157">
        <v>18</v>
      </c>
      <c r="AL466" s="157">
        <v>19</v>
      </c>
      <c r="AM466" s="157">
        <v>20</v>
      </c>
      <c r="AN466" s="157"/>
      <c r="AO466" s="157">
        <v>21</v>
      </c>
      <c r="AP466" s="157">
        <v>22</v>
      </c>
      <c r="AQ466" s="157">
        <v>23</v>
      </c>
      <c r="AR466" s="157">
        <v>24</v>
      </c>
      <c r="AS466" s="160"/>
    </row>
    <row r="467" spans="1:45" ht="12" customHeight="1" thickBot="1">
      <c r="A467" s="145"/>
      <c r="B467" s="161" t="s">
        <v>118</v>
      </c>
      <c r="C467" s="162"/>
      <c r="D467" s="163" t="s">
        <v>276</v>
      </c>
      <c r="E467" s="162"/>
      <c r="F467" s="162">
        <v>24</v>
      </c>
      <c r="G467" s="162">
        <v>24</v>
      </c>
      <c r="H467" s="162" t="s">
        <v>12</v>
      </c>
      <c r="I467" s="161" t="s">
        <v>118</v>
      </c>
      <c r="J467" s="162"/>
      <c r="K467" s="162"/>
      <c r="L467" s="162">
        <f>COUNTIF(P467:AR467,"x")</f>
        <v>0</v>
      </c>
      <c r="M467" s="162">
        <f>F467-L467</f>
        <v>24</v>
      </c>
      <c r="N467" s="164"/>
      <c r="O467" s="165"/>
      <c r="P467" s="162"/>
      <c r="Q467" s="162"/>
      <c r="R467" s="162"/>
      <c r="S467" s="162"/>
      <c r="T467" s="165"/>
      <c r="U467" s="162"/>
      <c r="V467" s="162"/>
      <c r="W467" s="162"/>
      <c r="X467" s="162"/>
      <c r="Y467" s="165"/>
      <c r="Z467" s="162"/>
      <c r="AA467" s="162"/>
      <c r="AB467" s="162"/>
      <c r="AC467" s="162"/>
      <c r="AD467" s="165"/>
      <c r="AE467" s="162"/>
      <c r="AF467" s="162"/>
      <c r="AG467" s="162"/>
      <c r="AH467" s="162"/>
      <c r="AI467" s="165"/>
      <c r="AJ467" s="162"/>
      <c r="AK467" s="162"/>
      <c r="AL467" s="162"/>
      <c r="AM467" s="162"/>
      <c r="AN467" s="165"/>
      <c r="AO467" s="162"/>
      <c r="AP467" s="162"/>
      <c r="AQ467" s="162"/>
      <c r="AR467" s="162"/>
      <c r="AS467" s="166"/>
    </row>
    <row r="468" spans="1:45" ht="12" customHeight="1">
      <c r="A468" s="145"/>
      <c r="B468" s="156"/>
      <c r="C468" s="157"/>
      <c r="D468" s="157"/>
      <c r="E468" s="158"/>
      <c r="F468" s="157"/>
      <c r="G468" s="157"/>
      <c r="H468" s="157"/>
      <c r="I468" s="157"/>
      <c r="J468" s="157"/>
      <c r="K468" s="157"/>
      <c r="L468" s="157"/>
      <c r="M468" s="157"/>
      <c r="N468" s="159"/>
      <c r="O468" s="157"/>
      <c r="P468" s="157">
        <v>1</v>
      </c>
      <c r="Q468" s="157">
        <v>2</v>
      </c>
      <c r="R468" s="157">
        <v>3</v>
      </c>
      <c r="S468" s="157">
        <v>4</v>
      </c>
      <c r="T468" s="157"/>
      <c r="U468" s="157">
        <v>5</v>
      </c>
      <c r="V468" s="157">
        <v>6</v>
      </c>
      <c r="W468" s="157">
        <v>7</v>
      </c>
      <c r="X468" s="157">
        <v>8</v>
      </c>
      <c r="Y468" s="157"/>
      <c r="Z468" s="157">
        <v>9</v>
      </c>
      <c r="AA468" s="157">
        <v>10</v>
      </c>
      <c r="AB468" s="157">
        <v>11</v>
      </c>
      <c r="AC468" s="157">
        <v>12</v>
      </c>
      <c r="AD468" s="157"/>
      <c r="AE468" s="157">
        <v>13</v>
      </c>
      <c r="AF468" s="157">
        <v>14</v>
      </c>
      <c r="AG468" s="157">
        <v>15</v>
      </c>
      <c r="AH468" s="157">
        <v>16</v>
      </c>
      <c r="AI468" s="157"/>
      <c r="AJ468" s="157">
        <v>17</v>
      </c>
      <c r="AK468" s="157">
        <v>18</v>
      </c>
      <c r="AL468" s="157">
        <v>19</v>
      </c>
      <c r="AM468" s="157">
        <v>20</v>
      </c>
      <c r="AN468" s="157"/>
      <c r="AO468" s="157">
        <v>21</v>
      </c>
      <c r="AP468" s="157">
        <v>22</v>
      </c>
      <c r="AQ468" s="157">
        <v>23</v>
      </c>
      <c r="AR468" s="157">
        <v>24</v>
      </c>
      <c r="AS468" s="160"/>
    </row>
    <row r="469" spans="1:45" ht="12" customHeight="1" thickBot="1">
      <c r="A469" s="145"/>
      <c r="B469" s="161" t="s">
        <v>118</v>
      </c>
      <c r="C469" s="162"/>
      <c r="D469" s="163" t="s">
        <v>276</v>
      </c>
      <c r="E469" s="162"/>
      <c r="F469" s="162">
        <v>24</v>
      </c>
      <c r="G469" s="162">
        <v>24</v>
      </c>
      <c r="H469" s="162" t="s">
        <v>12</v>
      </c>
      <c r="I469" s="161" t="s">
        <v>118</v>
      </c>
      <c r="J469" s="162"/>
      <c r="K469" s="162"/>
      <c r="L469" s="162">
        <f>COUNTIF(P469:AR469,"x")</f>
        <v>0</v>
      </c>
      <c r="M469" s="162">
        <f>F469-L469</f>
        <v>24</v>
      </c>
      <c r="N469" s="164"/>
      <c r="O469" s="165"/>
      <c r="P469" s="162"/>
      <c r="Q469" s="162"/>
      <c r="R469" s="162"/>
      <c r="S469" s="162"/>
      <c r="T469" s="165"/>
      <c r="U469" s="162"/>
      <c r="V469" s="162"/>
      <c r="W469" s="162"/>
      <c r="X469" s="162"/>
      <c r="Y469" s="165"/>
      <c r="Z469" s="162"/>
      <c r="AA469" s="162"/>
      <c r="AB469" s="162"/>
      <c r="AC469" s="162"/>
      <c r="AD469" s="165"/>
      <c r="AE469" s="162"/>
      <c r="AF469" s="162"/>
      <c r="AG469" s="162"/>
      <c r="AH469" s="162"/>
      <c r="AI469" s="165"/>
      <c r="AJ469" s="162"/>
      <c r="AK469" s="162"/>
      <c r="AL469" s="162"/>
      <c r="AM469" s="162"/>
      <c r="AN469" s="165"/>
      <c r="AO469" s="162"/>
      <c r="AP469" s="162"/>
      <c r="AQ469" s="162"/>
      <c r="AR469" s="162"/>
      <c r="AS469" s="166"/>
    </row>
    <row r="470" spans="1:45" ht="12" customHeight="1">
      <c r="A470" s="145"/>
      <c r="B470" s="156"/>
      <c r="C470" s="157"/>
      <c r="D470" s="157"/>
      <c r="E470" s="158"/>
      <c r="F470" s="157"/>
      <c r="G470" s="157"/>
      <c r="H470" s="157"/>
      <c r="I470" s="157"/>
      <c r="J470" s="157"/>
      <c r="K470" s="157"/>
      <c r="L470" s="157"/>
      <c r="M470" s="157"/>
      <c r="N470" s="159"/>
      <c r="O470" s="157"/>
      <c r="P470" s="157">
        <v>1</v>
      </c>
      <c r="Q470" s="157">
        <v>2</v>
      </c>
      <c r="R470" s="157">
        <v>3</v>
      </c>
      <c r="S470" s="157">
        <v>4</v>
      </c>
      <c r="T470" s="157"/>
      <c r="U470" s="157">
        <v>5</v>
      </c>
      <c r="V470" s="157">
        <v>6</v>
      </c>
      <c r="W470" s="157">
        <v>7</v>
      </c>
      <c r="X470" s="157">
        <v>8</v>
      </c>
      <c r="Y470" s="157"/>
      <c r="Z470" s="157">
        <v>9</v>
      </c>
      <c r="AA470" s="157">
        <v>10</v>
      </c>
      <c r="AB470" s="157">
        <v>11</v>
      </c>
      <c r="AC470" s="157">
        <v>12</v>
      </c>
      <c r="AD470" s="157"/>
      <c r="AE470" s="157">
        <v>13</v>
      </c>
      <c r="AF470" s="157">
        <v>14</v>
      </c>
      <c r="AG470" s="157">
        <v>15</v>
      </c>
      <c r="AH470" s="157">
        <v>16</v>
      </c>
      <c r="AI470" s="157"/>
      <c r="AJ470" s="157">
        <v>17</v>
      </c>
      <c r="AK470" s="157">
        <v>18</v>
      </c>
      <c r="AL470" s="157">
        <v>19</v>
      </c>
      <c r="AM470" s="157">
        <v>20</v>
      </c>
      <c r="AN470" s="157"/>
      <c r="AO470" s="157">
        <v>21</v>
      </c>
      <c r="AP470" s="157">
        <v>22</v>
      </c>
      <c r="AQ470" s="157">
        <v>23</v>
      </c>
      <c r="AR470" s="157">
        <v>24</v>
      </c>
      <c r="AS470" s="160"/>
    </row>
    <row r="471" spans="1:45" ht="12" customHeight="1" thickBot="1">
      <c r="A471" s="145"/>
      <c r="B471" s="161" t="s">
        <v>118</v>
      </c>
      <c r="C471" s="162"/>
      <c r="D471" s="163" t="s">
        <v>276</v>
      </c>
      <c r="E471" s="162"/>
      <c r="F471" s="162">
        <v>24</v>
      </c>
      <c r="G471" s="162">
        <v>24</v>
      </c>
      <c r="H471" s="162" t="s">
        <v>12</v>
      </c>
      <c r="I471" s="161" t="s">
        <v>118</v>
      </c>
      <c r="J471" s="162"/>
      <c r="K471" s="162"/>
      <c r="L471" s="162">
        <f>COUNTIF(P471:AR471,"x")</f>
        <v>0</v>
      </c>
      <c r="M471" s="162">
        <f>F471-L471</f>
        <v>24</v>
      </c>
      <c r="N471" s="164"/>
      <c r="O471" s="165"/>
      <c r="P471" s="162"/>
      <c r="Q471" s="162"/>
      <c r="R471" s="162"/>
      <c r="S471" s="162"/>
      <c r="T471" s="165"/>
      <c r="U471" s="162"/>
      <c r="V471" s="162"/>
      <c r="W471" s="162"/>
      <c r="X471" s="162"/>
      <c r="Y471" s="165"/>
      <c r="Z471" s="162"/>
      <c r="AA471" s="162"/>
      <c r="AB471" s="162"/>
      <c r="AC471" s="162"/>
      <c r="AD471" s="165"/>
      <c r="AE471" s="162"/>
      <c r="AF471" s="162"/>
      <c r="AG471" s="162"/>
      <c r="AH471" s="162"/>
      <c r="AI471" s="165"/>
      <c r="AJ471" s="162"/>
      <c r="AK471" s="162"/>
      <c r="AL471" s="162"/>
      <c r="AM471" s="162"/>
      <c r="AN471" s="165"/>
      <c r="AO471" s="162"/>
      <c r="AP471" s="162"/>
      <c r="AQ471" s="162"/>
      <c r="AR471" s="162"/>
      <c r="AS471" s="166"/>
    </row>
    <row r="472" spans="1:45" ht="12" customHeight="1">
      <c r="A472" s="145"/>
      <c r="B472" s="156"/>
      <c r="C472" s="157"/>
      <c r="D472" s="157"/>
      <c r="E472" s="158"/>
      <c r="F472" s="157"/>
      <c r="G472" s="157"/>
      <c r="H472" s="157"/>
      <c r="I472" s="157"/>
      <c r="J472" s="157"/>
      <c r="K472" s="157"/>
      <c r="L472" s="157"/>
      <c r="M472" s="157"/>
      <c r="N472" s="159"/>
      <c r="O472" s="157"/>
      <c r="P472" s="157">
        <v>1</v>
      </c>
      <c r="Q472" s="157">
        <v>2</v>
      </c>
      <c r="R472" s="157">
        <v>3</v>
      </c>
      <c r="S472" s="157">
        <v>4</v>
      </c>
      <c r="T472" s="157"/>
      <c r="U472" s="157">
        <v>5</v>
      </c>
      <c r="V472" s="157">
        <v>6</v>
      </c>
      <c r="W472" s="157">
        <v>7</v>
      </c>
      <c r="X472" s="157">
        <v>8</v>
      </c>
      <c r="Y472" s="157"/>
      <c r="Z472" s="157">
        <v>9</v>
      </c>
      <c r="AA472" s="157">
        <v>10</v>
      </c>
      <c r="AB472" s="157">
        <v>11</v>
      </c>
      <c r="AC472" s="157">
        <v>12</v>
      </c>
      <c r="AD472" s="157"/>
      <c r="AE472" s="157">
        <v>13</v>
      </c>
      <c r="AF472" s="157">
        <v>14</v>
      </c>
      <c r="AG472" s="157">
        <v>15</v>
      </c>
      <c r="AH472" s="157">
        <v>16</v>
      </c>
      <c r="AI472" s="157"/>
      <c r="AJ472" s="157">
        <v>17</v>
      </c>
      <c r="AK472" s="157">
        <v>18</v>
      </c>
      <c r="AL472" s="157">
        <v>19</v>
      </c>
      <c r="AM472" s="157">
        <v>20</v>
      </c>
      <c r="AN472" s="157"/>
      <c r="AO472" s="157">
        <v>21</v>
      </c>
      <c r="AP472" s="157">
        <v>22</v>
      </c>
      <c r="AQ472" s="157">
        <v>23</v>
      </c>
      <c r="AR472" s="157">
        <v>24</v>
      </c>
      <c r="AS472" s="160"/>
    </row>
    <row r="473" spans="1:45" ht="12" customHeight="1" thickBot="1">
      <c r="A473" s="145"/>
      <c r="B473" s="161" t="s">
        <v>118</v>
      </c>
      <c r="C473" s="162"/>
      <c r="D473" s="163" t="s">
        <v>276</v>
      </c>
      <c r="E473" s="162"/>
      <c r="F473" s="162">
        <v>24</v>
      </c>
      <c r="G473" s="162">
        <v>24</v>
      </c>
      <c r="H473" s="162" t="s">
        <v>12</v>
      </c>
      <c r="I473" s="161" t="s">
        <v>118</v>
      </c>
      <c r="J473" s="162"/>
      <c r="K473" s="162"/>
      <c r="L473" s="162">
        <f>COUNTIF(P473:AR473,"x")</f>
        <v>0</v>
      </c>
      <c r="M473" s="162">
        <f>F473-L473</f>
        <v>24</v>
      </c>
      <c r="N473" s="164"/>
      <c r="O473" s="165"/>
      <c r="P473" s="162"/>
      <c r="Q473" s="162"/>
      <c r="R473" s="162"/>
      <c r="S473" s="162"/>
      <c r="T473" s="165"/>
      <c r="U473" s="162"/>
      <c r="V473" s="162"/>
      <c r="W473" s="162"/>
      <c r="X473" s="162"/>
      <c r="Y473" s="165"/>
      <c r="Z473" s="162"/>
      <c r="AA473" s="162"/>
      <c r="AB473" s="162"/>
      <c r="AC473" s="162"/>
      <c r="AD473" s="165"/>
      <c r="AE473" s="162"/>
      <c r="AF473" s="162"/>
      <c r="AG473" s="162"/>
      <c r="AH473" s="162"/>
      <c r="AI473" s="165"/>
      <c r="AJ473" s="162"/>
      <c r="AK473" s="162"/>
      <c r="AL473" s="162"/>
      <c r="AM473" s="162"/>
      <c r="AN473" s="165"/>
      <c r="AO473" s="162"/>
      <c r="AP473" s="162"/>
      <c r="AQ473" s="162"/>
      <c r="AR473" s="162"/>
      <c r="AS473" s="166"/>
    </row>
    <row r="474" spans="1:45" ht="12" customHeight="1">
      <c r="A474" s="145"/>
      <c r="B474" s="156"/>
      <c r="C474" s="157"/>
      <c r="D474" s="157"/>
      <c r="E474" s="158"/>
      <c r="F474" s="157"/>
      <c r="G474" s="157"/>
      <c r="H474" s="157"/>
      <c r="I474" s="157"/>
      <c r="J474" s="157"/>
      <c r="K474" s="157"/>
      <c r="L474" s="157"/>
      <c r="M474" s="157"/>
      <c r="N474" s="159"/>
      <c r="O474" s="157"/>
      <c r="P474" s="157">
        <v>1</v>
      </c>
      <c r="Q474" s="157">
        <v>2</v>
      </c>
      <c r="R474" s="157">
        <v>3</v>
      </c>
      <c r="S474" s="157">
        <v>4</v>
      </c>
      <c r="T474" s="157"/>
      <c r="U474" s="157">
        <v>5</v>
      </c>
      <c r="V474" s="157">
        <v>6</v>
      </c>
      <c r="W474" s="157">
        <v>7</v>
      </c>
      <c r="X474" s="157">
        <v>8</v>
      </c>
      <c r="Y474" s="157"/>
      <c r="Z474" s="157">
        <v>9</v>
      </c>
      <c r="AA474" s="157">
        <v>10</v>
      </c>
      <c r="AB474" s="157">
        <v>11</v>
      </c>
      <c r="AC474" s="157">
        <v>12</v>
      </c>
      <c r="AD474" s="157"/>
      <c r="AE474" s="157">
        <v>13</v>
      </c>
      <c r="AF474" s="157">
        <v>14</v>
      </c>
      <c r="AG474" s="157">
        <v>15</v>
      </c>
      <c r="AH474" s="157">
        <v>16</v>
      </c>
      <c r="AI474" s="157"/>
      <c r="AJ474" s="157">
        <v>17</v>
      </c>
      <c r="AK474" s="157">
        <v>18</v>
      </c>
      <c r="AL474" s="157">
        <v>19</v>
      </c>
      <c r="AM474" s="157">
        <v>20</v>
      </c>
      <c r="AN474" s="157"/>
      <c r="AO474" s="157">
        <v>21</v>
      </c>
      <c r="AP474" s="157">
        <v>22</v>
      </c>
      <c r="AQ474" s="157">
        <v>23</v>
      </c>
      <c r="AR474" s="157">
        <v>24</v>
      </c>
      <c r="AS474" s="160"/>
    </row>
    <row r="475" spans="1:45" ht="12" customHeight="1" thickBot="1">
      <c r="A475" s="145"/>
      <c r="B475" s="161" t="s">
        <v>118</v>
      </c>
      <c r="C475" s="162"/>
      <c r="D475" s="163" t="s">
        <v>276</v>
      </c>
      <c r="E475" s="162"/>
      <c r="F475" s="162">
        <v>24</v>
      </c>
      <c r="G475" s="162">
        <v>24</v>
      </c>
      <c r="H475" s="162" t="s">
        <v>12</v>
      </c>
      <c r="I475" s="161" t="s">
        <v>118</v>
      </c>
      <c r="J475" s="162"/>
      <c r="K475" s="162"/>
      <c r="L475" s="162">
        <f>COUNTIF(P475:AR475,"x")</f>
        <v>0</v>
      </c>
      <c r="M475" s="162">
        <f>F475-L475</f>
        <v>24</v>
      </c>
      <c r="N475" s="164"/>
      <c r="O475" s="165"/>
      <c r="P475" s="162"/>
      <c r="Q475" s="162"/>
      <c r="R475" s="162"/>
      <c r="S475" s="162"/>
      <c r="T475" s="165"/>
      <c r="U475" s="162"/>
      <c r="V475" s="162"/>
      <c r="W475" s="162"/>
      <c r="X475" s="162"/>
      <c r="Y475" s="165"/>
      <c r="Z475" s="162"/>
      <c r="AA475" s="162"/>
      <c r="AB475" s="162"/>
      <c r="AC475" s="162"/>
      <c r="AD475" s="165"/>
      <c r="AE475" s="162"/>
      <c r="AF475" s="162"/>
      <c r="AG475" s="162"/>
      <c r="AH475" s="162"/>
      <c r="AI475" s="165"/>
      <c r="AJ475" s="162"/>
      <c r="AK475" s="162"/>
      <c r="AL475" s="162"/>
      <c r="AM475" s="162"/>
      <c r="AN475" s="165"/>
      <c r="AO475" s="162"/>
      <c r="AP475" s="162"/>
      <c r="AQ475" s="162"/>
      <c r="AR475" s="162"/>
      <c r="AS475" s="166"/>
    </row>
    <row r="476" spans="1:45" ht="12" customHeight="1">
      <c r="A476" s="145"/>
      <c r="B476" s="156"/>
      <c r="C476" s="157"/>
      <c r="D476" s="157"/>
      <c r="E476" s="158"/>
      <c r="F476" s="157"/>
      <c r="G476" s="157"/>
      <c r="H476" s="157"/>
      <c r="I476" s="157"/>
      <c r="J476" s="157"/>
      <c r="K476" s="157"/>
      <c r="L476" s="157"/>
      <c r="M476" s="157"/>
      <c r="N476" s="159"/>
      <c r="O476" s="157"/>
      <c r="P476" s="157">
        <v>1</v>
      </c>
      <c r="Q476" s="157">
        <v>2</v>
      </c>
      <c r="R476" s="157">
        <v>3</v>
      </c>
      <c r="S476" s="157">
        <v>4</v>
      </c>
      <c r="T476" s="157"/>
      <c r="U476" s="157">
        <v>5</v>
      </c>
      <c r="V476" s="157">
        <v>6</v>
      </c>
      <c r="W476" s="157">
        <v>7</v>
      </c>
      <c r="X476" s="157">
        <v>8</v>
      </c>
      <c r="Y476" s="157"/>
      <c r="Z476" s="157">
        <v>9</v>
      </c>
      <c r="AA476" s="157">
        <v>10</v>
      </c>
      <c r="AB476" s="157">
        <v>11</v>
      </c>
      <c r="AC476" s="157">
        <v>12</v>
      </c>
      <c r="AD476" s="157"/>
      <c r="AE476" s="157">
        <v>13</v>
      </c>
      <c r="AF476" s="157">
        <v>14</v>
      </c>
      <c r="AG476" s="157">
        <v>15</v>
      </c>
      <c r="AH476" s="157">
        <v>16</v>
      </c>
      <c r="AI476" s="157"/>
      <c r="AJ476" s="157">
        <v>17</v>
      </c>
      <c r="AK476" s="157">
        <v>18</v>
      </c>
      <c r="AL476" s="157">
        <v>19</v>
      </c>
      <c r="AM476" s="157">
        <v>20</v>
      </c>
      <c r="AN476" s="157"/>
      <c r="AO476" s="157">
        <v>21</v>
      </c>
      <c r="AP476" s="157">
        <v>22</v>
      </c>
      <c r="AQ476" s="157">
        <v>23</v>
      </c>
      <c r="AR476" s="157">
        <v>24</v>
      </c>
      <c r="AS476" s="160"/>
    </row>
    <row r="477" spans="1:45" ht="12" customHeight="1" thickBot="1">
      <c r="A477" s="145"/>
      <c r="B477" s="161" t="s">
        <v>118</v>
      </c>
      <c r="C477" s="162"/>
      <c r="D477" s="163" t="s">
        <v>276</v>
      </c>
      <c r="E477" s="162"/>
      <c r="F477" s="162">
        <v>24</v>
      </c>
      <c r="G477" s="162">
        <v>24</v>
      </c>
      <c r="H477" s="162" t="s">
        <v>12</v>
      </c>
      <c r="I477" s="161" t="s">
        <v>118</v>
      </c>
      <c r="J477" s="162"/>
      <c r="K477" s="162"/>
      <c r="L477" s="162">
        <f>COUNTIF(P477:AR477,"x")</f>
        <v>0</v>
      </c>
      <c r="M477" s="162">
        <f>F477-L477</f>
        <v>24</v>
      </c>
      <c r="N477" s="164"/>
      <c r="O477" s="165"/>
      <c r="P477" s="162"/>
      <c r="Q477" s="162"/>
      <c r="R477" s="162"/>
      <c r="S477" s="162"/>
      <c r="T477" s="165"/>
      <c r="U477" s="162"/>
      <c r="V477" s="162"/>
      <c r="W477" s="162"/>
      <c r="X477" s="162"/>
      <c r="Y477" s="165"/>
      <c r="Z477" s="162"/>
      <c r="AA477" s="162"/>
      <c r="AB477" s="162"/>
      <c r="AC477" s="162"/>
      <c r="AD477" s="165"/>
      <c r="AE477" s="162"/>
      <c r="AF477" s="162"/>
      <c r="AG477" s="162"/>
      <c r="AH477" s="162"/>
      <c r="AI477" s="165"/>
      <c r="AJ477" s="162"/>
      <c r="AK477" s="162"/>
      <c r="AL477" s="162"/>
      <c r="AM477" s="162"/>
      <c r="AN477" s="165"/>
      <c r="AO477" s="162"/>
      <c r="AP477" s="162"/>
      <c r="AQ477" s="162"/>
      <c r="AR477" s="162"/>
      <c r="AS477" s="166"/>
    </row>
    <row r="478" spans="1:45" ht="12" customHeight="1">
      <c r="A478" s="145"/>
      <c r="B478" s="156"/>
      <c r="C478" s="157"/>
      <c r="D478" s="157"/>
      <c r="E478" s="158"/>
      <c r="F478" s="157"/>
      <c r="G478" s="157"/>
      <c r="H478" s="157"/>
      <c r="I478" s="157"/>
      <c r="J478" s="157"/>
      <c r="K478" s="157"/>
      <c r="L478" s="157"/>
      <c r="M478" s="157"/>
      <c r="N478" s="159"/>
      <c r="O478" s="157"/>
      <c r="P478" s="157">
        <v>1</v>
      </c>
      <c r="Q478" s="157">
        <v>2</v>
      </c>
      <c r="R478" s="157">
        <v>3</v>
      </c>
      <c r="S478" s="157">
        <v>4</v>
      </c>
      <c r="T478" s="157"/>
      <c r="U478" s="157">
        <v>5</v>
      </c>
      <c r="V478" s="157">
        <v>6</v>
      </c>
      <c r="W478" s="157">
        <v>7</v>
      </c>
      <c r="X478" s="157">
        <v>8</v>
      </c>
      <c r="Y478" s="157"/>
      <c r="Z478" s="157">
        <v>9</v>
      </c>
      <c r="AA478" s="157">
        <v>10</v>
      </c>
      <c r="AB478" s="157">
        <v>11</v>
      </c>
      <c r="AC478" s="157">
        <v>12</v>
      </c>
      <c r="AD478" s="157"/>
      <c r="AE478" s="157">
        <v>13</v>
      </c>
      <c r="AF478" s="157">
        <v>14</v>
      </c>
      <c r="AG478" s="157">
        <v>15</v>
      </c>
      <c r="AH478" s="157">
        <v>16</v>
      </c>
      <c r="AI478" s="157"/>
      <c r="AJ478" s="157">
        <v>17</v>
      </c>
      <c r="AK478" s="157">
        <v>18</v>
      </c>
      <c r="AL478" s="157">
        <v>19</v>
      </c>
      <c r="AM478" s="157">
        <v>20</v>
      </c>
      <c r="AN478" s="157"/>
      <c r="AO478" s="157">
        <v>21</v>
      </c>
      <c r="AP478" s="157">
        <v>22</v>
      </c>
      <c r="AQ478" s="157">
        <v>23</v>
      </c>
      <c r="AR478" s="157">
        <v>24</v>
      </c>
      <c r="AS478" s="160"/>
    </row>
    <row r="479" spans="1:45" ht="12" customHeight="1" thickBot="1">
      <c r="A479" s="145"/>
      <c r="B479" s="161" t="s">
        <v>118</v>
      </c>
      <c r="C479" s="162"/>
      <c r="D479" s="163" t="s">
        <v>276</v>
      </c>
      <c r="E479" s="162"/>
      <c r="F479" s="162">
        <v>24</v>
      </c>
      <c r="G479" s="162">
        <v>24</v>
      </c>
      <c r="H479" s="162" t="s">
        <v>12</v>
      </c>
      <c r="I479" s="161" t="s">
        <v>118</v>
      </c>
      <c r="J479" s="162"/>
      <c r="K479" s="162"/>
      <c r="L479" s="162">
        <f>COUNTIF(P479:AR479,"x")</f>
        <v>0</v>
      </c>
      <c r="M479" s="162">
        <f>F479-L479</f>
        <v>24</v>
      </c>
      <c r="N479" s="164"/>
      <c r="O479" s="165"/>
      <c r="P479" s="162"/>
      <c r="Q479" s="162"/>
      <c r="R479" s="162"/>
      <c r="S479" s="162"/>
      <c r="T479" s="165"/>
      <c r="U479" s="162"/>
      <c r="V479" s="162"/>
      <c r="W479" s="162"/>
      <c r="X479" s="162"/>
      <c r="Y479" s="165"/>
      <c r="Z479" s="162"/>
      <c r="AA479" s="162"/>
      <c r="AB479" s="162"/>
      <c r="AC479" s="162"/>
      <c r="AD479" s="165"/>
      <c r="AE479" s="162"/>
      <c r="AF479" s="162"/>
      <c r="AG479" s="162"/>
      <c r="AH479" s="162"/>
      <c r="AI479" s="165"/>
      <c r="AJ479" s="162"/>
      <c r="AK479" s="162"/>
      <c r="AL479" s="162"/>
      <c r="AM479" s="162"/>
      <c r="AN479" s="165"/>
      <c r="AO479" s="162"/>
      <c r="AP479" s="162"/>
      <c r="AQ479" s="162"/>
      <c r="AR479" s="162"/>
      <c r="AS479" s="166"/>
    </row>
    <row r="480" spans="1:45" ht="12" customHeight="1">
      <c r="A480" s="145"/>
      <c r="B480" s="156"/>
      <c r="C480" s="157"/>
      <c r="D480" s="157"/>
      <c r="E480" s="158"/>
      <c r="F480" s="157"/>
      <c r="G480" s="157"/>
      <c r="H480" s="157"/>
      <c r="I480" s="157"/>
      <c r="J480" s="157"/>
      <c r="K480" s="157"/>
      <c r="L480" s="157"/>
      <c r="M480" s="157"/>
      <c r="N480" s="159"/>
      <c r="O480" s="157"/>
      <c r="P480" s="157">
        <v>1</v>
      </c>
      <c r="Q480" s="157">
        <v>2</v>
      </c>
      <c r="R480" s="157">
        <v>3</v>
      </c>
      <c r="S480" s="157">
        <v>4</v>
      </c>
      <c r="T480" s="157"/>
      <c r="U480" s="157">
        <v>5</v>
      </c>
      <c r="V480" s="157">
        <v>6</v>
      </c>
      <c r="W480" s="157">
        <v>7</v>
      </c>
      <c r="X480" s="157">
        <v>8</v>
      </c>
      <c r="Y480" s="157"/>
      <c r="Z480" s="157">
        <v>9</v>
      </c>
      <c r="AA480" s="157">
        <v>10</v>
      </c>
      <c r="AB480" s="157">
        <v>11</v>
      </c>
      <c r="AC480" s="157">
        <v>12</v>
      </c>
      <c r="AD480" s="157"/>
      <c r="AE480" s="157">
        <v>13</v>
      </c>
      <c r="AF480" s="157">
        <v>14</v>
      </c>
      <c r="AG480" s="157">
        <v>15</v>
      </c>
      <c r="AH480" s="157">
        <v>16</v>
      </c>
      <c r="AI480" s="157"/>
      <c r="AJ480" s="157">
        <v>17</v>
      </c>
      <c r="AK480" s="157">
        <v>18</v>
      </c>
      <c r="AL480" s="157">
        <v>19</v>
      </c>
      <c r="AM480" s="157">
        <v>20</v>
      </c>
      <c r="AN480" s="157"/>
      <c r="AO480" s="157">
        <v>21</v>
      </c>
      <c r="AP480" s="157">
        <v>22</v>
      </c>
      <c r="AQ480" s="157">
        <v>23</v>
      </c>
      <c r="AR480" s="157">
        <v>24</v>
      </c>
      <c r="AS480" s="160"/>
    </row>
    <row r="481" spans="1:45" ht="12" customHeight="1" thickBot="1">
      <c r="A481" s="145"/>
      <c r="B481" s="161" t="s">
        <v>118</v>
      </c>
      <c r="C481" s="162"/>
      <c r="D481" s="163" t="s">
        <v>276</v>
      </c>
      <c r="E481" s="162"/>
      <c r="F481" s="162">
        <v>24</v>
      </c>
      <c r="G481" s="162">
        <v>24</v>
      </c>
      <c r="H481" s="162" t="s">
        <v>12</v>
      </c>
      <c r="I481" s="161" t="s">
        <v>118</v>
      </c>
      <c r="J481" s="162"/>
      <c r="K481" s="162"/>
      <c r="L481" s="162">
        <f>COUNTIF(P481:AR481,"x")</f>
        <v>0</v>
      </c>
      <c r="M481" s="162">
        <f>F481-L481</f>
        <v>24</v>
      </c>
      <c r="N481" s="164"/>
      <c r="O481" s="165"/>
      <c r="P481" s="162"/>
      <c r="Q481" s="162"/>
      <c r="R481" s="162"/>
      <c r="S481" s="162"/>
      <c r="T481" s="165"/>
      <c r="U481" s="162"/>
      <c r="V481" s="162"/>
      <c r="W481" s="162"/>
      <c r="X481" s="162"/>
      <c r="Y481" s="165"/>
      <c r="Z481" s="162"/>
      <c r="AA481" s="162"/>
      <c r="AB481" s="162"/>
      <c r="AC481" s="162"/>
      <c r="AD481" s="165"/>
      <c r="AE481" s="162"/>
      <c r="AF481" s="162"/>
      <c r="AG481" s="162"/>
      <c r="AH481" s="162"/>
      <c r="AI481" s="165"/>
      <c r="AJ481" s="162"/>
      <c r="AK481" s="162"/>
      <c r="AL481" s="162"/>
      <c r="AM481" s="162"/>
      <c r="AN481" s="165"/>
      <c r="AO481" s="162"/>
      <c r="AP481" s="162"/>
      <c r="AQ481" s="162"/>
      <c r="AR481" s="162"/>
      <c r="AS481" s="166"/>
    </row>
    <row r="482" spans="1:45" ht="12" customHeight="1">
      <c r="A482" s="145"/>
      <c r="B482" s="156"/>
      <c r="C482" s="157"/>
      <c r="D482" s="157"/>
      <c r="E482" s="158"/>
      <c r="F482" s="157"/>
      <c r="G482" s="157"/>
      <c r="H482" s="157"/>
      <c r="I482" s="157"/>
      <c r="J482" s="157"/>
      <c r="K482" s="157"/>
      <c r="L482" s="157"/>
      <c r="M482" s="157"/>
      <c r="N482" s="159"/>
      <c r="O482" s="157"/>
      <c r="P482" s="157">
        <v>1</v>
      </c>
      <c r="Q482" s="157">
        <v>2</v>
      </c>
      <c r="R482" s="157">
        <v>3</v>
      </c>
      <c r="S482" s="157">
        <v>4</v>
      </c>
      <c r="T482" s="157"/>
      <c r="U482" s="157">
        <v>5</v>
      </c>
      <c r="V482" s="157">
        <v>6</v>
      </c>
      <c r="W482" s="157">
        <v>7</v>
      </c>
      <c r="X482" s="157">
        <v>8</v>
      </c>
      <c r="Y482" s="157"/>
      <c r="Z482" s="157">
        <v>9</v>
      </c>
      <c r="AA482" s="157">
        <v>10</v>
      </c>
      <c r="AB482" s="157">
        <v>11</v>
      </c>
      <c r="AC482" s="157">
        <v>12</v>
      </c>
      <c r="AD482" s="157"/>
      <c r="AE482" s="157">
        <v>13</v>
      </c>
      <c r="AF482" s="157">
        <v>14</v>
      </c>
      <c r="AG482" s="157">
        <v>15</v>
      </c>
      <c r="AH482" s="157">
        <v>16</v>
      </c>
      <c r="AI482" s="157"/>
      <c r="AJ482" s="157">
        <v>17</v>
      </c>
      <c r="AK482" s="157">
        <v>18</v>
      </c>
      <c r="AL482" s="157">
        <v>19</v>
      </c>
      <c r="AM482" s="157">
        <v>20</v>
      </c>
      <c r="AN482" s="157"/>
      <c r="AO482" s="157">
        <v>21</v>
      </c>
      <c r="AP482" s="157">
        <v>22</v>
      </c>
      <c r="AQ482" s="157">
        <v>23</v>
      </c>
      <c r="AR482" s="157">
        <v>24</v>
      </c>
      <c r="AS482" s="160"/>
    </row>
    <row r="483" spans="1:45" ht="12" customHeight="1" thickBot="1">
      <c r="A483" s="145"/>
      <c r="B483" s="161" t="s">
        <v>118</v>
      </c>
      <c r="C483" s="162"/>
      <c r="D483" s="163" t="s">
        <v>276</v>
      </c>
      <c r="E483" s="162"/>
      <c r="F483" s="162">
        <v>24</v>
      </c>
      <c r="G483" s="162">
        <v>24</v>
      </c>
      <c r="H483" s="162" t="s">
        <v>12</v>
      </c>
      <c r="I483" s="161" t="s">
        <v>118</v>
      </c>
      <c r="J483" s="162"/>
      <c r="K483" s="162"/>
      <c r="L483" s="162">
        <f>COUNTIF(P483:AR483,"x")</f>
        <v>0</v>
      </c>
      <c r="M483" s="162">
        <f>F483-L483</f>
        <v>24</v>
      </c>
      <c r="N483" s="164"/>
      <c r="O483" s="165"/>
      <c r="P483" s="162"/>
      <c r="Q483" s="162"/>
      <c r="R483" s="162"/>
      <c r="S483" s="162"/>
      <c r="T483" s="165"/>
      <c r="U483" s="162"/>
      <c r="V483" s="162"/>
      <c r="W483" s="162"/>
      <c r="X483" s="162"/>
      <c r="Y483" s="165"/>
      <c r="Z483" s="162"/>
      <c r="AA483" s="162"/>
      <c r="AB483" s="162"/>
      <c r="AC483" s="162"/>
      <c r="AD483" s="165"/>
      <c r="AE483" s="162"/>
      <c r="AF483" s="162"/>
      <c r="AG483" s="162"/>
      <c r="AH483" s="162"/>
      <c r="AI483" s="165"/>
      <c r="AJ483" s="162"/>
      <c r="AK483" s="162"/>
      <c r="AL483" s="162"/>
      <c r="AM483" s="162"/>
      <c r="AN483" s="165"/>
      <c r="AO483" s="162"/>
      <c r="AP483" s="162"/>
      <c r="AQ483" s="162"/>
      <c r="AR483" s="162"/>
      <c r="AS483" s="166"/>
    </row>
    <row r="484" spans="1:45" ht="12" customHeight="1">
      <c r="A484" s="145"/>
      <c r="B484" s="156"/>
      <c r="C484" s="157"/>
      <c r="D484" s="157"/>
      <c r="E484" s="158"/>
      <c r="F484" s="157"/>
      <c r="G484" s="157"/>
      <c r="H484" s="157"/>
      <c r="I484" s="157"/>
      <c r="J484" s="157"/>
      <c r="K484" s="157"/>
      <c r="L484" s="157"/>
      <c r="M484" s="157"/>
      <c r="N484" s="159"/>
      <c r="O484" s="157"/>
      <c r="P484" s="157">
        <v>1</v>
      </c>
      <c r="Q484" s="157">
        <v>2</v>
      </c>
      <c r="R484" s="157">
        <v>3</v>
      </c>
      <c r="S484" s="157">
        <v>4</v>
      </c>
      <c r="T484" s="157"/>
      <c r="U484" s="157">
        <v>5</v>
      </c>
      <c r="V484" s="157">
        <v>6</v>
      </c>
      <c r="W484" s="157">
        <v>7</v>
      </c>
      <c r="X484" s="157">
        <v>8</v>
      </c>
      <c r="Y484" s="157"/>
      <c r="Z484" s="157">
        <v>9</v>
      </c>
      <c r="AA484" s="157">
        <v>10</v>
      </c>
      <c r="AB484" s="157">
        <v>11</v>
      </c>
      <c r="AC484" s="157">
        <v>12</v>
      </c>
      <c r="AD484" s="157"/>
      <c r="AE484" s="157">
        <v>13</v>
      </c>
      <c r="AF484" s="157">
        <v>14</v>
      </c>
      <c r="AG484" s="157">
        <v>15</v>
      </c>
      <c r="AH484" s="157">
        <v>16</v>
      </c>
      <c r="AI484" s="157"/>
      <c r="AJ484" s="157">
        <v>17</v>
      </c>
      <c r="AK484" s="157">
        <v>18</v>
      </c>
      <c r="AL484" s="157">
        <v>19</v>
      </c>
      <c r="AM484" s="157">
        <v>20</v>
      </c>
      <c r="AN484" s="157"/>
      <c r="AO484" s="157">
        <v>21</v>
      </c>
      <c r="AP484" s="157">
        <v>22</v>
      </c>
      <c r="AQ484" s="157">
        <v>23</v>
      </c>
      <c r="AR484" s="157">
        <v>24</v>
      </c>
      <c r="AS484" s="160"/>
    </row>
    <row r="485" spans="1:45" ht="12" customHeight="1" thickBot="1">
      <c r="A485" s="145"/>
      <c r="B485" s="161" t="s">
        <v>118</v>
      </c>
      <c r="C485" s="162"/>
      <c r="D485" s="163" t="s">
        <v>276</v>
      </c>
      <c r="E485" s="162"/>
      <c r="F485" s="162">
        <v>24</v>
      </c>
      <c r="G485" s="162">
        <v>24</v>
      </c>
      <c r="H485" s="162" t="s">
        <v>12</v>
      </c>
      <c r="I485" s="161" t="s">
        <v>118</v>
      </c>
      <c r="J485" s="162"/>
      <c r="K485" s="162"/>
      <c r="L485" s="162">
        <f>COUNTIF(P485:AR485,"x")</f>
        <v>0</v>
      </c>
      <c r="M485" s="162">
        <f>F485-L485</f>
        <v>24</v>
      </c>
      <c r="N485" s="164"/>
      <c r="O485" s="165"/>
      <c r="P485" s="162"/>
      <c r="Q485" s="162"/>
      <c r="R485" s="162"/>
      <c r="S485" s="162"/>
      <c r="T485" s="165"/>
      <c r="U485" s="162"/>
      <c r="V485" s="162"/>
      <c r="W485" s="162"/>
      <c r="X485" s="162"/>
      <c r="Y485" s="165"/>
      <c r="Z485" s="162"/>
      <c r="AA485" s="162"/>
      <c r="AB485" s="162"/>
      <c r="AC485" s="162"/>
      <c r="AD485" s="165"/>
      <c r="AE485" s="162"/>
      <c r="AF485" s="162"/>
      <c r="AG485" s="162"/>
      <c r="AH485" s="162"/>
      <c r="AI485" s="165"/>
      <c r="AJ485" s="162"/>
      <c r="AK485" s="162"/>
      <c r="AL485" s="162"/>
      <c r="AM485" s="162"/>
      <c r="AN485" s="165"/>
      <c r="AO485" s="162"/>
      <c r="AP485" s="162"/>
      <c r="AQ485" s="162"/>
      <c r="AR485" s="162"/>
      <c r="AS485" s="166"/>
    </row>
    <row r="486" spans="1:45" ht="12" customHeight="1">
      <c r="A486" s="145"/>
      <c r="B486" s="156"/>
      <c r="C486" s="157"/>
      <c r="D486" s="157"/>
      <c r="E486" s="158"/>
      <c r="F486" s="157"/>
      <c r="G486" s="157"/>
      <c r="H486" s="157"/>
      <c r="I486" s="157"/>
      <c r="J486" s="157"/>
      <c r="K486" s="157"/>
      <c r="L486" s="157"/>
      <c r="M486" s="157"/>
      <c r="N486" s="159"/>
      <c r="O486" s="157"/>
      <c r="P486" s="157">
        <v>1</v>
      </c>
      <c r="Q486" s="157">
        <v>2</v>
      </c>
      <c r="R486" s="157">
        <v>3</v>
      </c>
      <c r="S486" s="157">
        <v>4</v>
      </c>
      <c r="T486" s="157"/>
      <c r="U486" s="157">
        <v>5</v>
      </c>
      <c r="V486" s="157">
        <v>6</v>
      </c>
      <c r="W486" s="157">
        <v>7</v>
      </c>
      <c r="X486" s="157">
        <v>8</v>
      </c>
      <c r="Y486" s="157"/>
      <c r="Z486" s="157">
        <v>9</v>
      </c>
      <c r="AA486" s="157">
        <v>10</v>
      </c>
      <c r="AB486" s="157">
        <v>11</v>
      </c>
      <c r="AC486" s="157">
        <v>12</v>
      </c>
      <c r="AD486" s="157"/>
      <c r="AE486" s="157">
        <v>13</v>
      </c>
      <c r="AF486" s="157">
        <v>14</v>
      </c>
      <c r="AG486" s="157">
        <v>15</v>
      </c>
      <c r="AH486" s="157">
        <v>16</v>
      </c>
      <c r="AI486" s="157"/>
      <c r="AJ486" s="157">
        <v>17</v>
      </c>
      <c r="AK486" s="157">
        <v>18</v>
      </c>
      <c r="AL486" s="157">
        <v>19</v>
      </c>
      <c r="AM486" s="157">
        <v>20</v>
      </c>
      <c r="AN486" s="157"/>
      <c r="AO486" s="157">
        <v>21</v>
      </c>
      <c r="AP486" s="157">
        <v>22</v>
      </c>
      <c r="AQ486" s="157">
        <v>23</v>
      </c>
      <c r="AR486" s="157">
        <v>24</v>
      </c>
      <c r="AS486" s="160"/>
    </row>
    <row r="487" spans="1:45" ht="12" customHeight="1" thickBot="1">
      <c r="A487" s="145"/>
      <c r="B487" s="161" t="s">
        <v>118</v>
      </c>
      <c r="C487" s="162"/>
      <c r="D487" s="163" t="s">
        <v>276</v>
      </c>
      <c r="E487" s="162"/>
      <c r="F487" s="162">
        <v>24</v>
      </c>
      <c r="G487" s="162">
        <v>24</v>
      </c>
      <c r="H487" s="162" t="s">
        <v>12</v>
      </c>
      <c r="I487" s="161" t="s">
        <v>118</v>
      </c>
      <c r="J487" s="162"/>
      <c r="K487" s="162"/>
      <c r="L487" s="162">
        <f>COUNTIF(P487:AR487,"x")</f>
        <v>0</v>
      </c>
      <c r="M487" s="162">
        <f>F487-L487</f>
        <v>24</v>
      </c>
      <c r="N487" s="164"/>
      <c r="O487" s="165"/>
      <c r="P487" s="162"/>
      <c r="Q487" s="162"/>
      <c r="R487" s="162"/>
      <c r="S487" s="162"/>
      <c r="T487" s="165"/>
      <c r="U487" s="162"/>
      <c r="V487" s="162"/>
      <c r="W487" s="162"/>
      <c r="X487" s="162"/>
      <c r="Y487" s="165"/>
      <c r="Z487" s="162"/>
      <c r="AA487" s="162"/>
      <c r="AB487" s="162"/>
      <c r="AC487" s="162"/>
      <c r="AD487" s="165"/>
      <c r="AE487" s="162"/>
      <c r="AF487" s="162"/>
      <c r="AG487" s="162"/>
      <c r="AH487" s="162"/>
      <c r="AI487" s="165"/>
      <c r="AJ487" s="162"/>
      <c r="AK487" s="162"/>
      <c r="AL487" s="162"/>
      <c r="AM487" s="162"/>
      <c r="AN487" s="165"/>
      <c r="AO487" s="162"/>
      <c r="AP487" s="162"/>
      <c r="AQ487" s="162"/>
      <c r="AR487" s="162"/>
      <c r="AS487" s="166"/>
    </row>
    <row r="488" spans="1:45" ht="12" customHeight="1">
      <c r="A488" s="145"/>
      <c r="B488" s="156"/>
      <c r="C488" s="157"/>
      <c r="D488" s="157"/>
      <c r="E488" s="158"/>
      <c r="F488" s="157"/>
      <c r="G488" s="157"/>
      <c r="H488" s="157"/>
      <c r="I488" s="157"/>
      <c r="J488" s="157"/>
      <c r="K488" s="157"/>
      <c r="L488" s="157"/>
      <c r="M488" s="157"/>
      <c r="N488" s="159"/>
      <c r="O488" s="157"/>
      <c r="P488" s="157">
        <v>1</v>
      </c>
      <c r="Q488" s="157">
        <v>2</v>
      </c>
      <c r="R488" s="157">
        <v>3</v>
      </c>
      <c r="S488" s="157">
        <v>4</v>
      </c>
      <c r="T488" s="157"/>
      <c r="U488" s="157">
        <v>5</v>
      </c>
      <c r="V488" s="157">
        <v>6</v>
      </c>
      <c r="W488" s="157">
        <v>7</v>
      </c>
      <c r="X488" s="157">
        <v>8</v>
      </c>
      <c r="Y488" s="157"/>
      <c r="Z488" s="157">
        <v>9</v>
      </c>
      <c r="AA488" s="157">
        <v>10</v>
      </c>
      <c r="AB488" s="157">
        <v>11</v>
      </c>
      <c r="AC488" s="157">
        <v>12</v>
      </c>
      <c r="AD488" s="157"/>
      <c r="AE488" s="157">
        <v>13</v>
      </c>
      <c r="AF488" s="157">
        <v>14</v>
      </c>
      <c r="AG488" s="157">
        <v>15</v>
      </c>
      <c r="AH488" s="157">
        <v>16</v>
      </c>
      <c r="AI488" s="157"/>
      <c r="AJ488" s="157">
        <v>17</v>
      </c>
      <c r="AK488" s="157">
        <v>18</v>
      </c>
      <c r="AL488" s="157">
        <v>19</v>
      </c>
      <c r="AM488" s="157">
        <v>20</v>
      </c>
      <c r="AN488" s="157"/>
      <c r="AO488" s="157">
        <v>21</v>
      </c>
      <c r="AP488" s="157">
        <v>22</v>
      </c>
      <c r="AQ488" s="157">
        <v>23</v>
      </c>
      <c r="AR488" s="157">
        <v>24</v>
      </c>
      <c r="AS488" s="160"/>
    </row>
    <row r="489" spans="1:45" ht="12" customHeight="1">
      <c r="A489" s="145"/>
      <c r="B489" s="173"/>
      <c r="C489" s="174"/>
      <c r="D489" s="174"/>
      <c r="E489" s="175"/>
      <c r="F489" s="174"/>
      <c r="G489" s="174"/>
      <c r="H489" s="174"/>
      <c r="I489" s="174"/>
      <c r="J489" s="174"/>
      <c r="K489" s="174"/>
      <c r="L489" s="174"/>
      <c r="M489" s="174"/>
      <c r="N489" s="174"/>
      <c r="O489" s="174"/>
      <c r="P489" s="174"/>
      <c r="Q489" s="174"/>
      <c r="R489" s="174"/>
      <c r="S489" s="174"/>
      <c r="T489" s="174"/>
      <c r="U489" s="174"/>
      <c r="V489" s="174"/>
      <c r="W489" s="174"/>
      <c r="X489" s="174"/>
      <c r="Y489" s="174"/>
      <c r="Z489" s="174"/>
      <c r="AA489" s="174"/>
      <c r="AB489" s="174"/>
      <c r="AC489" s="174"/>
      <c r="AD489" s="174"/>
      <c r="AE489" s="174"/>
      <c r="AF489" s="174"/>
      <c r="AG489" s="174"/>
      <c r="AH489" s="174"/>
      <c r="AI489" s="174"/>
      <c r="AJ489" s="174"/>
      <c r="AK489" s="174"/>
      <c r="AL489" s="174"/>
      <c r="AM489" s="174"/>
      <c r="AN489" s="174"/>
      <c r="AO489" s="174"/>
      <c r="AP489" s="174"/>
      <c r="AQ489" s="174"/>
      <c r="AR489" s="174"/>
      <c r="AS489" s="176"/>
    </row>
    <row r="490" spans="1:45" ht="12" customHeight="1">
      <c r="A490" s="145"/>
      <c r="B490" s="173"/>
      <c r="C490" s="174"/>
      <c r="D490" s="174"/>
      <c r="E490" s="175"/>
      <c r="F490" s="174"/>
      <c r="G490" s="174"/>
      <c r="H490" s="174"/>
      <c r="I490" s="174"/>
      <c r="J490" s="174"/>
      <c r="K490" s="174"/>
      <c r="L490" s="174"/>
      <c r="M490" s="174"/>
      <c r="N490" s="174"/>
      <c r="O490" s="174"/>
      <c r="P490" s="174"/>
      <c r="Q490" s="174"/>
      <c r="R490" s="174"/>
      <c r="S490" s="174"/>
      <c r="T490" s="174"/>
      <c r="U490" s="174"/>
      <c r="V490" s="174"/>
      <c r="W490" s="174"/>
      <c r="X490" s="174"/>
      <c r="Y490" s="174"/>
      <c r="Z490" s="174"/>
      <c r="AA490" s="174"/>
      <c r="AB490" s="174"/>
      <c r="AC490" s="174"/>
      <c r="AD490" s="174"/>
      <c r="AE490" s="174"/>
      <c r="AF490" s="174"/>
      <c r="AG490" s="174"/>
      <c r="AH490" s="174"/>
      <c r="AI490" s="174"/>
      <c r="AJ490" s="174"/>
      <c r="AK490" s="174"/>
      <c r="AL490" s="174"/>
      <c r="AM490" s="174"/>
      <c r="AN490" s="174"/>
      <c r="AO490" s="174"/>
      <c r="AP490" s="174"/>
      <c r="AQ490" s="174"/>
      <c r="AR490" s="174"/>
      <c r="AS490" s="176"/>
    </row>
    <row r="491" spans="1:45" ht="12.75" customHeight="1">
      <c r="A491" s="145"/>
      <c r="B491" s="168"/>
      <c r="C491" s="169"/>
      <c r="D491" s="169"/>
      <c r="E491" s="170"/>
      <c r="F491" s="169"/>
      <c r="G491" s="169"/>
      <c r="H491" s="169"/>
      <c r="I491" s="169"/>
      <c r="J491" s="169"/>
      <c r="K491" s="169"/>
      <c r="L491" s="169"/>
      <c r="M491" s="169"/>
      <c r="N491" s="171"/>
      <c r="O491" s="169"/>
      <c r="P491" s="169"/>
      <c r="Q491" s="169"/>
      <c r="R491" s="169"/>
      <c r="S491" s="169"/>
      <c r="T491" s="169"/>
      <c r="U491" s="169"/>
      <c r="V491" s="169"/>
      <c r="W491" s="169"/>
      <c r="X491" s="169"/>
      <c r="Y491" s="169"/>
      <c r="Z491" s="169"/>
      <c r="AA491" s="169"/>
      <c r="AB491" s="169"/>
      <c r="AC491" s="169"/>
      <c r="AD491" s="169"/>
      <c r="AE491" s="169"/>
      <c r="AF491" s="169"/>
      <c r="AG491" s="169"/>
      <c r="AH491" s="169"/>
      <c r="AI491" s="169"/>
      <c r="AJ491" s="169"/>
      <c r="AK491" s="169"/>
      <c r="AL491" s="169"/>
      <c r="AM491" s="169"/>
      <c r="AN491" s="169"/>
      <c r="AO491" s="169"/>
      <c r="AP491" s="169"/>
      <c r="AQ491" s="169"/>
      <c r="AR491" s="169"/>
      <c r="AS491" s="172"/>
    </row>
    <row r="492" spans="1:45" ht="12" customHeight="1" thickBot="1">
      <c r="A492" s="145"/>
      <c r="B492" s="161" t="s">
        <v>118</v>
      </c>
      <c r="C492" s="162"/>
      <c r="D492" s="163" t="s">
        <v>276</v>
      </c>
      <c r="E492" s="162"/>
      <c r="F492" s="162">
        <v>24</v>
      </c>
      <c r="G492" s="162">
        <v>24</v>
      </c>
      <c r="H492" s="162" t="s">
        <v>12</v>
      </c>
      <c r="I492" s="161" t="s">
        <v>118</v>
      </c>
      <c r="J492" s="162"/>
      <c r="K492" s="162"/>
      <c r="L492" s="162">
        <f>COUNTIF(P492:AR492,"x")</f>
        <v>0</v>
      </c>
      <c r="M492" s="162">
        <f>F492-L492</f>
        <v>24</v>
      </c>
      <c r="N492" s="164"/>
      <c r="O492" s="165"/>
      <c r="P492" s="162"/>
      <c r="Q492" s="162"/>
      <c r="R492" s="162"/>
      <c r="S492" s="162"/>
      <c r="T492" s="165"/>
      <c r="U492" s="162"/>
      <c r="V492" s="162"/>
      <c r="W492" s="162"/>
      <c r="X492" s="162"/>
      <c r="Y492" s="165"/>
      <c r="Z492" s="162"/>
      <c r="AA492" s="162"/>
      <c r="AB492" s="162"/>
      <c r="AC492" s="162"/>
      <c r="AD492" s="165"/>
      <c r="AE492" s="162"/>
      <c r="AF492" s="162"/>
      <c r="AG492" s="162"/>
      <c r="AH492" s="162"/>
      <c r="AI492" s="165"/>
      <c r="AJ492" s="162"/>
      <c r="AK492" s="162"/>
      <c r="AL492" s="162"/>
      <c r="AM492" s="162"/>
      <c r="AN492" s="165"/>
      <c r="AO492" s="162"/>
      <c r="AP492" s="162"/>
      <c r="AQ492" s="162"/>
      <c r="AR492" s="162"/>
      <c r="AS492" s="166"/>
    </row>
    <row r="493" spans="1:45" ht="12" customHeight="1">
      <c r="A493" s="145"/>
      <c r="B493" s="156"/>
      <c r="C493" s="157"/>
      <c r="D493" s="157"/>
      <c r="E493" s="158"/>
      <c r="F493" s="157"/>
      <c r="G493" s="157"/>
      <c r="H493" s="157"/>
      <c r="I493" s="157"/>
      <c r="J493" s="157"/>
      <c r="K493" s="157"/>
      <c r="L493" s="157"/>
      <c r="M493" s="157"/>
      <c r="N493" s="159"/>
      <c r="O493" s="157"/>
      <c r="P493" s="157">
        <v>1</v>
      </c>
      <c r="Q493" s="157">
        <v>2</v>
      </c>
      <c r="R493" s="157">
        <v>3</v>
      </c>
      <c r="S493" s="157">
        <v>4</v>
      </c>
      <c r="T493" s="157"/>
      <c r="U493" s="157">
        <v>5</v>
      </c>
      <c r="V493" s="157">
        <v>6</v>
      </c>
      <c r="W493" s="157">
        <v>7</v>
      </c>
      <c r="X493" s="157">
        <v>8</v>
      </c>
      <c r="Y493" s="157"/>
      <c r="Z493" s="157">
        <v>9</v>
      </c>
      <c r="AA493" s="157">
        <v>10</v>
      </c>
      <c r="AB493" s="157">
        <v>11</v>
      </c>
      <c r="AC493" s="157">
        <v>12</v>
      </c>
      <c r="AD493" s="157"/>
      <c r="AE493" s="157">
        <v>13</v>
      </c>
      <c r="AF493" s="157">
        <v>14</v>
      </c>
      <c r="AG493" s="157">
        <v>15</v>
      </c>
      <c r="AH493" s="157">
        <v>16</v>
      </c>
      <c r="AI493" s="157"/>
      <c r="AJ493" s="157">
        <v>17</v>
      </c>
      <c r="AK493" s="157">
        <v>18</v>
      </c>
      <c r="AL493" s="157">
        <v>19</v>
      </c>
      <c r="AM493" s="157">
        <v>20</v>
      </c>
      <c r="AN493" s="157"/>
      <c r="AO493" s="157">
        <v>21</v>
      </c>
      <c r="AP493" s="157">
        <v>22</v>
      </c>
      <c r="AQ493" s="157">
        <v>23</v>
      </c>
      <c r="AR493" s="157">
        <v>24</v>
      </c>
      <c r="AS493" s="160"/>
    </row>
    <row r="494" spans="1:45" ht="12" customHeight="1" thickBot="1">
      <c r="A494" s="145"/>
      <c r="B494" s="161" t="s">
        <v>118</v>
      </c>
      <c r="C494" s="162"/>
      <c r="D494" s="163" t="s">
        <v>276</v>
      </c>
      <c r="E494" s="162"/>
      <c r="F494" s="162">
        <v>24</v>
      </c>
      <c r="G494" s="162">
        <v>24</v>
      </c>
      <c r="H494" s="162" t="s">
        <v>12</v>
      </c>
      <c r="I494" s="161" t="s">
        <v>118</v>
      </c>
      <c r="J494" s="162"/>
      <c r="K494" s="162"/>
      <c r="L494" s="162">
        <f>COUNTIF(P494:AR494,"x")</f>
        <v>0</v>
      </c>
      <c r="M494" s="162">
        <f>F494-L494</f>
        <v>24</v>
      </c>
      <c r="N494" s="164"/>
      <c r="O494" s="165"/>
      <c r="P494" s="162"/>
      <c r="Q494" s="162"/>
      <c r="R494" s="162"/>
      <c r="S494" s="162"/>
      <c r="T494" s="165"/>
      <c r="U494" s="162"/>
      <c r="V494" s="162"/>
      <c r="W494" s="162"/>
      <c r="X494" s="162"/>
      <c r="Y494" s="165"/>
      <c r="Z494" s="162"/>
      <c r="AA494" s="162"/>
      <c r="AB494" s="162"/>
      <c r="AC494" s="162"/>
      <c r="AD494" s="165"/>
      <c r="AE494" s="162"/>
      <c r="AF494" s="162"/>
      <c r="AG494" s="162"/>
      <c r="AH494" s="162"/>
      <c r="AI494" s="165"/>
      <c r="AJ494" s="162"/>
      <c r="AK494" s="162"/>
      <c r="AL494" s="162"/>
      <c r="AM494" s="162"/>
      <c r="AN494" s="165"/>
      <c r="AO494" s="162"/>
      <c r="AP494" s="162"/>
      <c r="AQ494" s="162"/>
      <c r="AR494" s="162"/>
      <c r="AS494" s="166"/>
    </row>
    <row r="495" spans="1:45" ht="12" customHeight="1">
      <c r="A495" s="145"/>
      <c r="B495" s="156"/>
      <c r="C495" s="157"/>
      <c r="D495" s="157"/>
      <c r="E495" s="158"/>
      <c r="F495" s="157"/>
      <c r="G495" s="157"/>
      <c r="H495" s="157"/>
      <c r="I495" s="157"/>
      <c r="J495" s="157"/>
      <c r="K495" s="157"/>
      <c r="L495" s="157"/>
      <c r="M495" s="157"/>
      <c r="N495" s="159"/>
      <c r="O495" s="157"/>
      <c r="P495" s="157">
        <v>1</v>
      </c>
      <c r="Q495" s="157">
        <v>2</v>
      </c>
      <c r="R495" s="157">
        <v>3</v>
      </c>
      <c r="S495" s="157">
        <v>4</v>
      </c>
      <c r="T495" s="157"/>
      <c r="U495" s="157">
        <v>5</v>
      </c>
      <c r="V495" s="157">
        <v>6</v>
      </c>
      <c r="W495" s="157">
        <v>7</v>
      </c>
      <c r="X495" s="157">
        <v>8</v>
      </c>
      <c r="Y495" s="157"/>
      <c r="Z495" s="157">
        <v>9</v>
      </c>
      <c r="AA495" s="157">
        <v>10</v>
      </c>
      <c r="AB495" s="157">
        <v>11</v>
      </c>
      <c r="AC495" s="157">
        <v>12</v>
      </c>
      <c r="AD495" s="157"/>
      <c r="AE495" s="157">
        <v>13</v>
      </c>
      <c r="AF495" s="157">
        <v>14</v>
      </c>
      <c r="AG495" s="157">
        <v>15</v>
      </c>
      <c r="AH495" s="157">
        <v>16</v>
      </c>
      <c r="AI495" s="157"/>
      <c r="AJ495" s="157">
        <v>17</v>
      </c>
      <c r="AK495" s="157">
        <v>18</v>
      </c>
      <c r="AL495" s="157">
        <v>19</v>
      </c>
      <c r="AM495" s="157">
        <v>20</v>
      </c>
      <c r="AN495" s="157"/>
      <c r="AO495" s="157">
        <v>21</v>
      </c>
      <c r="AP495" s="157">
        <v>22</v>
      </c>
      <c r="AQ495" s="157">
        <v>23</v>
      </c>
      <c r="AR495" s="157">
        <v>24</v>
      </c>
      <c r="AS495" s="160"/>
    </row>
    <row r="496" spans="1:45" ht="12" customHeight="1" thickBot="1">
      <c r="A496" s="145"/>
      <c r="B496" s="161" t="s">
        <v>118</v>
      </c>
      <c r="C496" s="162"/>
      <c r="D496" s="163" t="s">
        <v>276</v>
      </c>
      <c r="E496" s="162"/>
      <c r="F496" s="162">
        <v>24</v>
      </c>
      <c r="G496" s="162">
        <v>24</v>
      </c>
      <c r="H496" s="162" t="s">
        <v>12</v>
      </c>
      <c r="I496" s="161" t="s">
        <v>118</v>
      </c>
      <c r="J496" s="162"/>
      <c r="K496" s="162"/>
      <c r="L496" s="162">
        <f>COUNTIF(P496:AR496,"x")</f>
        <v>0</v>
      </c>
      <c r="M496" s="162">
        <f>F496-L496</f>
        <v>24</v>
      </c>
      <c r="N496" s="164"/>
      <c r="O496" s="165"/>
      <c r="P496" s="162"/>
      <c r="Q496" s="162"/>
      <c r="R496" s="162"/>
      <c r="S496" s="162"/>
      <c r="T496" s="165"/>
      <c r="U496" s="162"/>
      <c r="V496" s="162"/>
      <c r="W496" s="162"/>
      <c r="X496" s="162"/>
      <c r="Y496" s="165"/>
      <c r="Z496" s="162"/>
      <c r="AA496" s="162"/>
      <c r="AB496" s="162"/>
      <c r="AC496" s="162"/>
      <c r="AD496" s="165"/>
      <c r="AE496" s="162"/>
      <c r="AF496" s="162"/>
      <c r="AG496" s="162"/>
      <c r="AH496" s="162"/>
      <c r="AI496" s="165"/>
      <c r="AJ496" s="162"/>
      <c r="AK496" s="162"/>
      <c r="AL496" s="162"/>
      <c r="AM496" s="162"/>
      <c r="AN496" s="165"/>
      <c r="AO496" s="162"/>
      <c r="AP496" s="162"/>
      <c r="AQ496" s="162"/>
      <c r="AR496" s="162"/>
      <c r="AS496" s="166"/>
    </row>
    <row r="497" spans="1:45" ht="12" customHeight="1">
      <c r="A497" s="145"/>
      <c r="B497" s="156"/>
      <c r="C497" s="157"/>
      <c r="D497" s="157"/>
      <c r="E497" s="158"/>
      <c r="F497" s="157"/>
      <c r="G497" s="157"/>
      <c r="H497" s="157"/>
      <c r="I497" s="157"/>
      <c r="J497" s="157"/>
      <c r="K497" s="157"/>
      <c r="L497" s="157"/>
      <c r="M497" s="157"/>
      <c r="N497" s="159"/>
      <c r="O497" s="157"/>
      <c r="P497" s="157">
        <v>1</v>
      </c>
      <c r="Q497" s="157">
        <v>2</v>
      </c>
      <c r="R497" s="157">
        <v>3</v>
      </c>
      <c r="S497" s="157">
        <v>4</v>
      </c>
      <c r="T497" s="157"/>
      <c r="U497" s="157">
        <v>5</v>
      </c>
      <c r="V497" s="157">
        <v>6</v>
      </c>
      <c r="W497" s="157">
        <v>7</v>
      </c>
      <c r="X497" s="157">
        <v>8</v>
      </c>
      <c r="Y497" s="157"/>
      <c r="Z497" s="157">
        <v>9</v>
      </c>
      <c r="AA497" s="157">
        <v>10</v>
      </c>
      <c r="AB497" s="157">
        <v>11</v>
      </c>
      <c r="AC497" s="157">
        <v>12</v>
      </c>
      <c r="AD497" s="157"/>
      <c r="AE497" s="157">
        <v>13</v>
      </c>
      <c r="AF497" s="157">
        <v>14</v>
      </c>
      <c r="AG497" s="157">
        <v>15</v>
      </c>
      <c r="AH497" s="157">
        <v>16</v>
      </c>
      <c r="AI497" s="157"/>
      <c r="AJ497" s="157">
        <v>17</v>
      </c>
      <c r="AK497" s="157">
        <v>18</v>
      </c>
      <c r="AL497" s="157">
        <v>19</v>
      </c>
      <c r="AM497" s="157">
        <v>20</v>
      </c>
      <c r="AN497" s="157"/>
      <c r="AO497" s="157">
        <v>21</v>
      </c>
      <c r="AP497" s="157">
        <v>22</v>
      </c>
      <c r="AQ497" s="157">
        <v>23</v>
      </c>
      <c r="AR497" s="157">
        <v>24</v>
      </c>
      <c r="AS497" s="160"/>
    </row>
    <row r="498" spans="1:45" ht="12" customHeight="1" thickBot="1">
      <c r="A498" s="145"/>
      <c r="B498" s="161" t="s">
        <v>118</v>
      </c>
      <c r="C498" s="162"/>
      <c r="D498" s="163" t="s">
        <v>276</v>
      </c>
      <c r="E498" s="162"/>
      <c r="F498" s="162">
        <v>24</v>
      </c>
      <c r="G498" s="162">
        <v>24</v>
      </c>
      <c r="H498" s="162" t="s">
        <v>12</v>
      </c>
      <c r="I498" s="161" t="s">
        <v>118</v>
      </c>
      <c r="J498" s="162"/>
      <c r="K498" s="162"/>
      <c r="L498" s="162">
        <f>COUNTIF(P498:AR498,"x")</f>
        <v>0</v>
      </c>
      <c r="M498" s="162">
        <f>F498-L498</f>
        <v>24</v>
      </c>
      <c r="N498" s="164"/>
      <c r="O498" s="165"/>
      <c r="P498" s="162"/>
      <c r="Q498" s="162"/>
      <c r="R498" s="162"/>
      <c r="S498" s="162"/>
      <c r="T498" s="165"/>
      <c r="U498" s="162"/>
      <c r="V498" s="162"/>
      <c r="W498" s="162"/>
      <c r="X498" s="162"/>
      <c r="Y498" s="165"/>
      <c r="Z498" s="162"/>
      <c r="AA498" s="162"/>
      <c r="AB498" s="162"/>
      <c r="AC498" s="162"/>
      <c r="AD498" s="165"/>
      <c r="AE498" s="162"/>
      <c r="AF498" s="162"/>
      <c r="AG498" s="162"/>
      <c r="AH498" s="162"/>
      <c r="AI498" s="165"/>
      <c r="AJ498" s="162"/>
      <c r="AK498" s="162"/>
      <c r="AL498" s="162"/>
      <c r="AM498" s="162"/>
      <c r="AN498" s="165"/>
      <c r="AO498" s="162"/>
      <c r="AP498" s="162"/>
      <c r="AQ498" s="162"/>
      <c r="AR498" s="162"/>
      <c r="AS498" s="166"/>
    </row>
    <row r="499" spans="1:45" ht="12" customHeight="1">
      <c r="A499" s="145"/>
      <c r="B499" s="156"/>
      <c r="C499" s="157"/>
      <c r="D499" s="157"/>
      <c r="E499" s="158"/>
      <c r="F499" s="157"/>
      <c r="G499" s="157"/>
      <c r="H499" s="157"/>
      <c r="I499" s="157"/>
      <c r="J499" s="157"/>
      <c r="K499" s="157"/>
      <c r="L499" s="157"/>
      <c r="M499" s="157"/>
      <c r="N499" s="159"/>
      <c r="O499" s="157"/>
      <c r="P499" s="157">
        <v>1</v>
      </c>
      <c r="Q499" s="157">
        <v>2</v>
      </c>
      <c r="R499" s="157">
        <v>3</v>
      </c>
      <c r="S499" s="157">
        <v>4</v>
      </c>
      <c r="T499" s="157"/>
      <c r="U499" s="157">
        <v>5</v>
      </c>
      <c r="V499" s="157">
        <v>6</v>
      </c>
      <c r="W499" s="157">
        <v>7</v>
      </c>
      <c r="X499" s="157">
        <v>8</v>
      </c>
      <c r="Y499" s="157"/>
      <c r="Z499" s="157">
        <v>9</v>
      </c>
      <c r="AA499" s="157">
        <v>10</v>
      </c>
      <c r="AB499" s="157">
        <v>11</v>
      </c>
      <c r="AC499" s="157">
        <v>12</v>
      </c>
      <c r="AD499" s="157"/>
      <c r="AE499" s="157">
        <v>13</v>
      </c>
      <c r="AF499" s="157">
        <v>14</v>
      </c>
      <c r="AG499" s="157">
        <v>15</v>
      </c>
      <c r="AH499" s="157">
        <v>16</v>
      </c>
      <c r="AI499" s="157"/>
      <c r="AJ499" s="157">
        <v>17</v>
      </c>
      <c r="AK499" s="157">
        <v>18</v>
      </c>
      <c r="AL499" s="157">
        <v>19</v>
      </c>
      <c r="AM499" s="157">
        <v>20</v>
      </c>
      <c r="AN499" s="157"/>
      <c r="AO499" s="157">
        <v>21</v>
      </c>
      <c r="AP499" s="157">
        <v>22</v>
      </c>
      <c r="AQ499" s="157">
        <v>23</v>
      </c>
      <c r="AR499" s="157">
        <v>24</v>
      </c>
      <c r="AS499" s="160"/>
    </row>
    <row r="500" spans="1:45" ht="12" customHeight="1" thickBot="1">
      <c r="A500" s="145"/>
      <c r="B500" s="161" t="s">
        <v>118</v>
      </c>
      <c r="C500" s="162"/>
      <c r="D500" s="163" t="s">
        <v>276</v>
      </c>
      <c r="E500" s="162"/>
      <c r="F500" s="162">
        <v>24</v>
      </c>
      <c r="G500" s="162">
        <v>24</v>
      </c>
      <c r="H500" s="162" t="s">
        <v>12</v>
      </c>
      <c r="I500" s="161" t="s">
        <v>118</v>
      </c>
      <c r="J500" s="162"/>
      <c r="K500" s="162"/>
      <c r="L500" s="162">
        <f>COUNTIF(P500:AR500,"x")</f>
        <v>0</v>
      </c>
      <c r="M500" s="162">
        <f>F500-L500</f>
        <v>24</v>
      </c>
      <c r="N500" s="164"/>
      <c r="O500" s="165"/>
      <c r="P500" s="162"/>
      <c r="Q500" s="162"/>
      <c r="R500" s="162"/>
      <c r="S500" s="162"/>
      <c r="T500" s="165"/>
      <c r="U500" s="162"/>
      <c r="V500" s="162"/>
      <c r="W500" s="162"/>
      <c r="X500" s="162"/>
      <c r="Y500" s="165"/>
      <c r="Z500" s="162"/>
      <c r="AA500" s="162"/>
      <c r="AB500" s="162"/>
      <c r="AC500" s="162"/>
      <c r="AD500" s="165"/>
      <c r="AE500" s="162"/>
      <c r="AF500" s="162"/>
      <c r="AG500" s="162"/>
      <c r="AH500" s="162"/>
      <c r="AI500" s="165"/>
      <c r="AJ500" s="162"/>
      <c r="AK500" s="162"/>
      <c r="AL500" s="162"/>
      <c r="AM500" s="162"/>
      <c r="AN500" s="165"/>
      <c r="AO500" s="162"/>
      <c r="AP500" s="162"/>
      <c r="AQ500" s="162"/>
      <c r="AR500" s="162"/>
      <c r="AS500" s="166"/>
    </row>
    <row r="501" spans="1:45" ht="12" customHeight="1">
      <c r="A501" s="145"/>
      <c r="B501" s="156"/>
      <c r="C501" s="157"/>
      <c r="D501" s="157"/>
      <c r="E501" s="158"/>
      <c r="F501" s="157"/>
      <c r="G501" s="157"/>
      <c r="H501" s="157"/>
      <c r="I501" s="157"/>
      <c r="J501" s="157"/>
      <c r="K501" s="157"/>
      <c r="L501" s="157"/>
      <c r="M501" s="157"/>
      <c r="N501" s="159"/>
      <c r="O501" s="157"/>
      <c r="P501" s="157">
        <v>1</v>
      </c>
      <c r="Q501" s="157">
        <v>2</v>
      </c>
      <c r="R501" s="157">
        <v>3</v>
      </c>
      <c r="S501" s="157">
        <v>4</v>
      </c>
      <c r="T501" s="157"/>
      <c r="U501" s="157">
        <v>5</v>
      </c>
      <c r="V501" s="157">
        <v>6</v>
      </c>
      <c r="W501" s="157">
        <v>7</v>
      </c>
      <c r="X501" s="157">
        <v>8</v>
      </c>
      <c r="Y501" s="157"/>
      <c r="Z501" s="157">
        <v>9</v>
      </c>
      <c r="AA501" s="157">
        <v>10</v>
      </c>
      <c r="AB501" s="157">
        <v>11</v>
      </c>
      <c r="AC501" s="157">
        <v>12</v>
      </c>
      <c r="AD501" s="157"/>
      <c r="AE501" s="157">
        <v>13</v>
      </c>
      <c r="AF501" s="157">
        <v>14</v>
      </c>
      <c r="AG501" s="157">
        <v>15</v>
      </c>
      <c r="AH501" s="157">
        <v>16</v>
      </c>
      <c r="AI501" s="157"/>
      <c r="AJ501" s="157">
        <v>17</v>
      </c>
      <c r="AK501" s="157">
        <v>18</v>
      </c>
      <c r="AL501" s="157">
        <v>19</v>
      </c>
      <c r="AM501" s="157">
        <v>20</v>
      </c>
      <c r="AN501" s="157"/>
      <c r="AO501" s="157">
        <v>21</v>
      </c>
      <c r="AP501" s="157">
        <v>22</v>
      </c>
      <c r="AQ501" s="157">
        <v>23</v>
      </c>
      <c r="AR501" s="157">
        <v>24</v>
      </c>
      <c r="AS501" s="160"/>
    </row>
    <row r="502" spans="1:45" ht="12" customHeight="1" thickBot="1">
      <c r="A502" s="145"/>
      <c r="B502" s="161" t="s">
        <v>118</v>
      </c>
      <c r="C502" s="162"/>
      <c r="D502" s="163" t="s">
        <v>276</v>
      </c>
      <c r="E502" s="162"/>
      <c r="F502" s="162">
        <v>24</v>
      </c>
      <c r="G502" s="162">
        <v>24</v>
      </c>
      <c r="H502" s="162" t="s">
        <v>12</v>
      </c>
      <c r="I502" s="161" t="s">
        <v>118</v>
      </c>
      <c r="J502" s="162"/>
      <c r="K502" s="162"/>
      <c r="L502" s="162">
        <f>COUNTIF(P502:AR502,"x")</f>
        <v>0</v>
      </c>
      <c r="M502" s="162">
        <f>F502-L502</f>
        <v>24</v>
      </c>
      <c r="N502" s="164"/>
      <c r="O502" s="165"/>
      <c r="P502" s="162"/>
      <c r="Q502" s="162"/>
      <c r="R502" s="162"/>
      <c r="S502" s="162"/>
      <c r="T502" s="165"/>
      <c r="U502" s="162"/>
      <c r="V502" s="162"/>
      <c r="W502" s="162"/>
      <c r="X502" s="162"/>
      <c r="Y502" s="165"/>
      <c r="Z502" s="162"/>
      <c r="AA502" s="162"/>
      <c r="AB502" s="162"/>
      <c r="AC502" s="162"/>
      <c r="AD502" s="165"/>
      <c r="AE502" s="162"/>
      <c r="AF502" s="162"/>
      <c r="AG502" s="162"/>
      <c r="AH502" s="162"/>
      <c r="AI502" s="165"/>
      <c r="AJ502" s="162"/>
      <c r="AK502" s="162"/>
      <c r="AL502" s="162"/>
      <c r="AM502" s="162"/>
      <c r="AN502" s="165"/>
      <c r="AO502" s="162"/>
      <c r="AP502" s="162"/>
      <c r="AQ502" s="162"/>
      <c r="AR502" s="162"/>
      <c r="AS502" s="166"/>
    </row>
    <row r="503" spans="1:45" ht="12" customHeight="1">
      <c r="A503" s="145"/>
      <c r="B503" s="156"/>
      <c r="C503" s="157"/>
      <c r="D503" s="157"/>
      <c r="E503" s="158"/>
      <c r="F503" s="157"/>
      <c r="G503" s="157"/>
      <c r="H503" s="157"/>
      <c r="I503" s="157"/>
      <c r="J503" s="157"/>
      <c r="K503" s="157"/>
      <c r="L503" s="157"/>
      <c r="M503" s="157"/>
      <c r="N503" s="159"/>
      <c r="O503" s="157"/>
      <c r="P503" s="157">
        <v>1</v>
      </c>
      <c r="Q503" s="157">
        <v>2</v>
      </c>
      <c r="R503" s="157">
        <v>3</v>
      </c>
      <c r="S503" s="157">
        <v>4</v>
      </c>
      <c r="T503" s="157"/>
      <c r="U503" s="157">
        <v>5</v>
      </c>
      <c r="V503" s="157">
        <v>6</v>
      </c>
      <c r="W503" s="157">
        <v>7</v>
      </c>
      <c r="X503" s="157">
        <v>8</v>
      </c>
      <c r="Y503" s="157"/>
      <c r="Z503" s="157">
        <v>9</v>
      </c>
      <c r="AA503" s="157">
        <v>10</v>
      </c>
      <c r="AB503" s="157">
        <v>11</v>
      </c>
      <c r="AC503" s="157">
        <v>12</v>
      </c>
      <c r="AD503" s="157"/>
      <c r="AE503" s="157">
        <v>13</v>
      </c>
      <c r="AF503" s="157">
        <v>14</v>
      </c>
      <c r="AG503" s="157">
        <v>15</v>
      </c>
      <c r="AH503" s="157">
        <v>16</v>
      </c>
      <c r="AI503" s="157"/>
      <c r="AJ503" s="157">
        <v>17</v>
      </c>
      <c r="AK503" s="157">
        <v>18</v>
      </c>
      <c r="AL503" s="157">
        <v>19</v>
      </c>
      <c r="AM503" s="157">
        <v>20</v>
      </c>
      <c r="AN503" s="157"/>
      <c r="AO503" s="157">
        <v>21</v>
      </c>
      <c r="AP503" s="157">
        <v>22</v>
      </c>
      <c r="AQ503" s="157">
        <v>23</v>
      </c>
      <c r="AR503" s="157">
        <v>24</v>
      </c>
      <c r="AS503" s="160"/>
    </row>
    <row r="504" spans="1:45" ht="12" customHeight="1" thickBot="1">
      <c r="A504" s="145"/>
      <c r="B504" s="161" t="s">
        <v>118</v>
      </c>
      <c r="C504" s="162"/>
      <c r="D504" s="163" t="s">
        <v>276</v>
      </c>
      <c r="E504" s="162"/>
      <c r="F504" s="162">
        <v>24</v>
      </c>
      <c r="G504" s="162">
        <v>24</v>
      </c>
      <c r="H504" s="162" t="s">
        <v>12</v>
      </c>
      <c r="I504" s="161" t="s">
        <v>118</v>
      </c>
      <c r="J504" s="162"/>
      <c r="K504" s="162"/>
      <c r="L504" s="162">
        <f>COUNTIF(P504:AR504,"x")</f>
        <v>0</v>
      </c>
      <c r="M504" s="162">
        <f>F504-L504</f>
        <v>24</v>
      </c>
      <c r="N504" s="164"/>
      <c r="O504" s="165"/>
      <c r="P504" s="162"/>
      <c r="Q504" s="162"/>
      <c r="R504" s="162"/>
      <c r="S504" s="162"/>
      <c r="T504" s="165"/>
      <c r="U504" s="162"/>
      <c r="V504" s="162"/>
      <c r="W504" s="162"/>
      <c r="X504" s="162"/>
      <c r="Y504" s="165"/>
      <c r="Z504" s="162"/>
      <c r="AA504" s="162"/>
      <c r="AB504" s="162"/>
      <c r="AC504" s="162"/>
      <c r="AD504" s="165"/>
      <c r="AE504" s="162"/>
      <c r="AF504" s="162"/>
      <c r="AG504" s="162"/>
      <c r="AH504" s="162"/>
      <c r="AI504" s="165"/>
      <c r="AJ504" s="162"/>
      <c r="AK504" s="162"/>
      <c r="AL504" s="162"/>
      <c r="AM504" s="162"/>
      <c r="AN504" s="165"/>
      <c r="AO504" s="162"/>
      <c r="AP504" s="162"/>
      <c r="AQ504" s="162"/>
      <c r="AR504" s="162"/>
      <c r="AS504" s="166"/>
    </row>
    <row r="505" spans="1:45" ht="12" customHeight="1">
      <c r="A505" s="145"/>
      <c r="B505" s="156"/>
      <c r="C505" s="157"/>
      <c r="D505" s="157"/>
      <c r="E505" s="158"/>
      <c r="F505" s="157"/>
      <c r="G505" s="157"/>
      <c r="H505" s="157"/>
      <c r="I505" s="157"/>
      <c r="J505" s="157"/>
      <c r="K505" s="157"/>
      <c r="L505" s="157"/>
      <c r="M505" s="157"/>
      <c r="N505" s="159"/>
      <c r="O505" s="157"/>
      <c r="P505" s="157">
        <v>1</v>
      </c>
      <c r="Q505" s="157">
        <v>2</v>
      </c>
      <c r="R505" s="157">
        <v>3</v>
      </c>
      <c r="S505" s="157">
        <v>4</v>
      </c>
      <c r="T505" s="157"/>
      <c r="U505" s="157">
        <v>5</v>
      </c>
      <c r="V505" s="157">
        <v>6</v>
      </c>
      <c r="W505" s="157">
        <v>7</v>
      </c>
      <c r="X505" s="157">
        <v>8</v>
      </c>
      <c r="Y505" s="157"/>
      <c r="Z505" s="157">
        <v>9</v>
      </c>
      <c r="AA505" s="157">
        <v>10</v>
      </c>
      <c r="AB505" s="157">
        <v>11</v>
      </c>
      <c r="AC505" s="157">
        <v>12</v>
      </c>
      <c r="AD505" s="157"/>
      <c r="AE505" s="157">
        <v>13</v>
      </c>
      <c r="AF505" s="157">
        <v>14</v>
      </c>
      <c r="AG505" s="157">
        <v>15</v>
      </c>
      <c r="AH505" s="157">
        <v>16</v>
      </c>
      <c r="AI505" s="157"/>
      <c r="AJ505" s="157">
        <v>17</v>
      </c>
      <c r="AK505" s="157">
        <v>18</v>
      </c>
      <c r="AL505" s="157">
        <v>19</v>
      </c>
      <c r="AM505" s="157">
        <v>20</v>
      </c>
      <c r="AN505" s="157"/>
      <c r="AO505" s="157">
        <v>21</v>
      </c>
      <c r="AP505" s="157">
        <v>22</v>
      </c>
      <c r="AQ505" s="157">
        <v>23</v>
      </c>
      <c r="AR505" s="157">
        <v>24</v>
      </c>
      <c r="AS505" s="160"/>
    </row>
    <row r="506" spans="1:45" ht="12" customHeight="1" thickBot="1">
      <c r="A506" s="145"/>
      <c r="B506" s="161" t="s">
        <v>118</v>
      </c>
      <c r="C506" s="162"/>
      <c r="D506" s="163" t="s">
        <v>276</v>
      </c>
      <c r="E506" s="162"/>
      <c r="F506" s="162">
        <v>24</v>
      </c>
      <c r="G506" s="162">
        <v>24</v>
      </c>
      <c r="H506" s="162" t="s">
        <v>12</v>
      </c>
      <c r="I506" s="161" t="s">
        <v>118</v>
      </c>
      <c r="J506" s="162"/>
      <c r="K506" s="162"/>
      <c r="L506" s="162">
        <f>COUNTIF(P506:AR506,"x")</f>
        <v>0</v>
      </c>
      <c r="M506" s="162">
        <f>F506-L506</f>
        <v>24</v>
      </c>
      <c r="N506" s="164"/>
      <c r="O506" s="165"/>
      <c r="P506" s="162"/>
      <c r="Q506" s="162"/>
      <c r="R506" s="162"/>
      <c r="S506" s="162"/>
      <c r="T506" s="165"/>
      <c r="U506" s="162"/>
      <c r="V506" s="162"/>
      <c r="W506" s="162"/>
      <c r="X506" s="162"/>
      <c r="Y506" s="165"/>
      <c r="Z506" s="162"/>
      <c r="AA506" s="162"/>
      <c r="AB506" s="162"/>
      <c r="AC506" s="162"/>
      <c r="AD506" s="165"/>
      <c r="AE506" s="162"/>
      <c r="AF506" s="162"/>
      <c r="AG506" s="162"/>
      <c r="AH506" s="162"/>
      <c r="AI506" s="165"/>
      <c r="AJ506" s="162"/>
      <c r="AK506" s="162"/>
      <c r="AL506" s="162"/>
      <c r="AM506" s="162"/>
      <c r="AN506" s="165"/>
      <c r="AO506" s="162"/>
      <c r="AP506" s="162"/>
      <c r="AQ506" s="162"/>
      <c r="AR506" s="162"/>
      <c r="AS506" s="166"/>
    </row>
    <row r="507" spans="1:45" ht="12" customHeight="1">
      <c r="A507" s="145"/>
      <c r="B507" s="156"/>
      <c r="C507" s="157"/>
      <c r="D507" s="157"/>
      <c r="E507" s="158"/>
      <c r="F507" s="157"/>
      <c r="G507" s="157"/>
      <c r="H507" s="157"/>
      <c r="I507" s="157"/>
      <c r="J507" s="157"/>
      <c r="K507" s="157"/>
      <c r="L507" s="157"/>
      <c r="M507" s="157"/>
      <c r="N507" s="159"/>
      <c r="O507" s="157"/>
      <c r="P507" s="157">
        <v>1</v>
      </c>
      <c r="Q507" s="157">
        <v>2</v>
      </c>
      <c r="R507" s="157">
        <v>3</v>
      </c>
      <c r="S507" s="157">
        <v>4</v>
      </c>
      <c r="T507" s="157"/>
      <c r="U507" s="157">
        <v>5</v>
      </c>
      <c r="V507" s="157">
        <v>6</v>
      </c>
      <c r="W507" s="157">
        <v>7</v>
      </c>
      <c r="X507" s="157">
        <v>8</v>
      </c>
      <c r="Y507" s="157"/>
      <c r="Z507" s="157">
        <v>9</v>
      </c>
      <c r="AA507" s="157">
        <v>10</v>
      </c>
      <c r="AB507" s="157">
        <v>11</v>
      </c>
      <c r="AC507" s="157">
        <v>12</v>
      </c>
      <c r="AD507" s="157"/>
      <c r="AE507" s="157">
        <v>13</v>
      </c>
      <c r="AF507" s="157">
        <v>14</v>
      </c>
      <c r="AG507" s="157">
        <v>15</v>
      </c>
      <c r="AH507" s="157">
        <v>16</v>
      </c>
      <c r="AI507" s="157"/>
      <c r="AJ507" s="157">
        <v>17</v>
      </c>
      <c r="AK507" s="157">
        <v>18</v>
      </c>
      <c r="AL507" s="157">
        <v>19</v>
      </c>
      <c r="AM507" s="157">
        <v>20</v>
      </c>
      <c r="AN507" s="157"/>
      <c r="AO507" s="157">
        <v>21</v>
      </c>
      <c r="AP507" s="157">
        <v>22</v>
      </c>
      <c r="AQ507" s="157">
        <v>23</v>
      </c>
      <c r="AR507" s="157">
        <v>24</v>
      </c>
      <c r="AS507" s="160"/>
    </row>
    <row r="508" spans="1:45" ht="12" customHeight="1" thickBot="1">
      <c r="A508" s="145"/>
      <c r="B508" s="161" t="s">
        <v>118</v>
      </c>
      <c r="C508" s="162"/>
      <c r="D508" s="163" t="s">
        <v>276</v>
      </c>
      <c r="E508" s="162"/>
      <c r="F508" s="162">
        <v>24</v>
      </c>
      <c r="G508" s="162">
        <v>24</v>
      </c>
      <c r="H508" s="162" t="s">
        <v>12</v>
      </c>
      <c r="I508" s="161" t="s">
        <v>118</v>
      </c>
      <c r="J508" s="162"/>
      <c r="K508" s="162"/>
      <c r="L508" s="162">
        <f>COUNTIF(P508:AR508,"x")</f>
        <v>0</v>
      </c>
      <c r="M508" s="162">
        <f>F508-L508</f>
        <v>24</v>
      </c>
      <c r="N508" s="164"/>
      <c r="O508" s="165"/>
      <c r="P508" s="162"/>
      <c r="Q508" s="162"/>
      <c r="R508" s="162"/>
      <c r="S508" s="162"/>
      <c r="T508" s="165"/>
      <c r="U508" s="162"/>
      <c r="V508" s="162"/>
      <c r="W508" s="162"/>
      <c r="X508" s="162"/>
      <c r="Y508" s="165"/>
      <c r="Z508" s="162"/>
      <c r="AA508" s="162"/>
      <c r="AB508" s="162"/>
      <c r="AC508" s="162"/>
      <c r="AD508" s="165"/>
      <c r="AE508" s="162"/>
      <c r="AF508" s="162"/>
      <c r="AG508" s="162"/>
      <c r="AH508" s="162"/>
      <c r="AI508" s="165"/>
      <c r="AJ508" s="162"/>
      <c r="AK508" s="162"/>
      <c r="AL508" s="162"/>
      <c r="AM508" s="162"/>
      <c r="AN508" s="165"/>
      <c r="AO508" s="162"/>
      <c r="AP508" s="162"/>
      <c r="AQ508" s="162"/>
      <c r="AR508" s="162"/>
      <c r="AS508" s="166"/>
    </row>
    <row r="509" spans="1:45" ht="12.75" customHeight="1">
      <c r="A509" s="145"/>
      <c r="B509" s="168"/>
      <c r="C509" s="169"/>
      <c r="D509" s="169"/>
      <c r="E509" s="170"/>
      <c r="F509" s="169"/>
      <c r="G509" s="169"/>
      <c r="H509" s="169"/>
      <c r="I509" s="169"/>
      <c r="J509" s="169"/>
      <c r="K509" s="169"/>
      <c r="L509" s="169"/>
      <c r="M509" s="169"/>
      <c r="N509" s="171"/>
      <c r="O509" s="169"/>
      <c r="P509" s="157">
        <v>1</v>
      </c>
      <c r="Q509" s="157">
        <v>2</v>
      </c>
      <c r="R509" s="157">
        <v>3</v>
      </c>
      <c r="S509" s="157">
        <v>4</v>
      </c>
      <c r="T509" s="157"/>
      <c r="U509" s="157">
        <v>5</v>
      </c>
      <c r="V509" s="157">
        <v>6</v>
      </c>
      <c r="W509" s="157">
        <v>7</v>
      </c>
      <c r="X509" s="157">
        <v>8</v>
      </c>
      <c r="Y509" s="157"/>
      <c r="Z509" s="157">
        <v>9</v>
      </c>
      <c r="AA509" s="157">
        <v>10</v>
      </c>
      <c r="AB509" s="157">
        <v>11</v>
      </c>
      <c r="AC509" s="157">
        <v>12</v>
      </c>
      <c r="AD509" s="157"/>
      <c r="AE509" s="157">
        <v>13</v>
      </c>
      <c r="AF509" s="157">
        <v>14</v>
      </c>
      <c r="AG509" s="157">
        <v>15</v>
      </c>
      <c r="AH509" s="157">
        <v>16</v>
      </c>
      <c r="AI509" s="157"/>
      <c r="AJ509" s="157">
        <v>17</v>
      </c>
      <c r="AK509" s="157">
        <v>18</v>
      </c>
      <c r="AL509" s="157">
        <v>19</v>
      </c>
      <c r="AM509" s="157">
        <v>20</v>
      </c>
      <c r="AN509" s="157"/>
      <c r="AO509" s="157">
        <v>21</v>
      </c>
      <c r="AP509" s="157">
        <v>22</v>
      </c>
      <c r="AQ509" s="157">
        <v>23</v>
      </c>
      <c r="AR509" s="157">
        <v>24</v>
      </c>
      <c r="AS509" s="160"/>
    </row>
    <row r="510" spans="1:45" ht="12" customHeight="1" thickBot="1">
      <c r="A510" s="145"/>
      <c r="B510" s="161" t="s">
        <v>118</v>
      </c>
      <c r="C510" s="162"/>
      <c r="D510" s="163" t="s">
        <v>276</v>
      </c>
      <c r="E510" s="162"/>
      <c r="F510" s="162">
        <v>24</v>
      </c>
      <c r="G510" s="162">
        <v>24</v>
      </c>
      <c r="H510" s="162" t="s">
        <v>12</v>
      </c>
      <c r="I510" s="161" t="s">
        <v>118</v>
      </c>
      <c r="J510" s="162"/>
      <c r="K510" s="162"/>
      <c r="L510" s="162">
        <f>COUNTIF(P510:AR510,"x")</f>
        <v>0</v>
      </c>
      <c r="M510" s="162">
        <f>F510-L510</f>
        <v>24</v>
      </c>
      <c r="N510" s="164"/>
      <c r="O510" s="165"/>
      <c r="P510" s="162"/>
      <c r="Q510" s="162"/>
      <c r="R510" s="162"/>
      <c r="S510" s="162"/>
      <c r="T510" s="165"/>
      <c r="U510" s="162"/>
      <c r="V510" s="162"/>
      <c r="W510" s="162"/>
      <c r="X510" s="162"/>
      <c r="Y510" s="165"/>
      <c r="Z510" s="162"/>
      <c r="AA510" s="162"/>
      <c r="AB510" s="162"/>
      <c r="AC510" s="162"/>
      <c r="AD510" s="165"/>
      <c r="AE510" s="162"/>
      <c r="AF510" s="162"/>
      <c r="AG510" s="162"/>
      <c r="AH510" s="162"/>
      <c r="AI510" s="165"/>
      <c r="AJ510" s="162"/>
      <c r="AK510" s="162"/>
      <c r="AL510" s="162"/>
      <c r="AM510" s="162"/>
      <c r="AN510" s="165"/>
      <c r="AO510" s="162"/>
      <c r="AP510" s="162"/>
      <c r="AQ510" s="162"/>
      <c r="AR510" s="162"/>
      <c r="AS510" s="166"/>
    </row>
    <row r="511" spans="1:45" ht="12" customHeight="1">
      <c r="A511" s="145"/>
      <c r="B511" s="156"/>
      <c r="C511" s="157"/>
      <c r="D511" s="157"/>
      <c r="E511" s="158"/>
      <c r="F511" s="157"/>
      <c r="G511" s="157"/>
      <c r="H511" s="157"/>
      <c r="I511" s="157"/>
      <c r="J511" s="157"/>
      <c r="K511" s="157"/>
      <c r="L511" s="157"/>
      <c r="M511" s="157"/>
      <c r="N511" s="159"/>
      <c r="O511" s="157"/>
      <c r="P511" s="157">
        <v>1</v>
      </c>
      <c r="Q511" s="157">
        <v>2</v>
      </c>
      <c r="R511" s="157">
        <v>3</v>
      </c>
      <c r="S511" s="157">
        <v>4</v>
      </c>
      <c r="T511" s="157"/>
      <c r="U511" s="157">
        <v>5</v>
      </c>
      <c r="V511" s="157">
        <v>6</v>
      </c>
      <c r="W511" s="157">
        <v>7</v>
      </c>
      <c r="X511" s="157">
        <v>8</v>
      </c>
      <c r="Y511" s="157"/>
      <c r="Z511" s="157">
        <v>9</v>
      </c>
      <c r="AA511" s="157">
        <v>10</v>
      </c>
      <c r="AB511" s="157">
        <v>11</v>
      </c>
      <c r="AC511" s="157">
        <v>12</v>
      </c>
      <c r="AD511" s="157"/>
      <c r="AE511" s="157">
        <v>13</v>
      </c>
      <c r="AF511" s="157">
        <v>14</v>
      </c>
      <c r="AG511" s="157">
        <v>15</v>
      </c>
      <c r="AH511" s="157">
        <v>16</v>
      </c>
      <c r="AI511" s="157"/>
      <c r="AJ511" s="157">
        <v>17</v>
      </c>
      <c r="AK511" s="157">
        <v>18</v>
      </c>
      <c r="AL511" s="157">
        <v>19</v>
      </c>
      <c r="AM511" s="157">
        <v>20</v>
      </c>
      <c r="AN511" s="157"/>
      <c r="AO511" s="157">
        <v>21</v>
      </c>
      <c r="AP511" s="157">
        <v>22</v>
      </c>
      <c r="AQ511" s="157">
        <v>23</v>
      </c>
      <c r="AR511" s="157">
        <v>24</v>
      </c>
      <c r="AS511" s="160"/>
    </row>
    <row r="512" spans="1:45" ht="12" customHeight="1" thickBot="1">
      <c r="A512" s="145"/>
      <c r="B512" s="161" t="s">
        <v>118</v>
      </c>
      <c r="C512" s="162"/>
      <c r="D512" s="163" t="s">
        <v>276</v>
      </c>
      <c r="E512" s="162"/>
      <c r="F512" s="162">
        <v>24</v>
      </c>
      <c r="G512" s="162">
        <v>24</v>
      </c>
      <c r="H512" s="162" t="s">
        <v>12</v>
      </c>
      <c r="I512" s="161" t="s">
        <v>118</v>
      </c>
      <c r="J512" s="162"/>
      <c r="K512" s="162"/>
      <c r="L512" s="162">
        <f>COUNTIF(P512:AR512,"x")</f>
        <v>0</v>
      </c>
      <c r="M512" s="162">
        <f>F512-L512</f>
        <v>24</v>
      </c>
      <c r="N512" s="164"/>
      <c r="O512" s="165"/>
      <c r="P512" s="162"/>
      <c r="Q512" s="162"/>
      <c r="R512" s="162"/>
      <c r="S512" s="162"/>
      <c r="T512" s="165"/>
      <c r="U512" s="162"/>
      <c r="V512" s="162"/>
      <c r="W512" s="162"/>
      <c r="X512" s="162"/>
      <c r="Y512" s="165"/>
      <c r="Z512" s="162"/>
      <c r="AA512" s="162"/>
      <c r="AB512" s="162"/>
      <c r="AC512" s="162"/>
      <c r="AD512" s="165"/>
      <c r="AE512" s="162"/>
      <c r="AF512" s="162"/>
      <c r="AG512" s="162"/>
      <c r="AH512" s="162"/>
      <c r="AI512" s="165"/>
      <c r="AJ512" s="162"/>
      <c r="AK512" s="162"/>
      <c r="AL512" s="162"/>
      <c r="AM512" s="162"/>
      <c r="AN512" s="165"/>
      <c r="AO512" s="162"/>
      <c r="AP512" s="162"/>
      <c r="AQ512" s="162"/>
      <c r="AR512" s="162"/>
      <c r="AS512" s="166"/>
    </row>
    <row r="513" spans="1:45" ht="12" customHeight="1">
      <c r="A513" s="145"/>
      <c r="B513" s="156"/>
      <c r="C513" s="157"/>
      <c r="D513" s="157"/>
      <c r="E513" s="158"/>
      <c r="F513" s="157"/>
      <c r="G513" s="157"/>
      <c r="H513" s="157"/>
      <c r="I513" s="157"/>
      <c r="J513" s="157"/>
      <c r="K513" s="157"/>
      <c r="L513" s="157"/>
      <c r="M513" s="157"/>
      <c r="N513" s="159"/>
      <c r="O513" s="157"/>
      <c r="P513" s="157">
        <v>1</v>
      </c>
      <c r="Q513" s="157">
        <v>2</v>
      </c>
      <c r="R513" s="157">
        <v>3</v>
      </c>
      <c r="S513" s="157">
        <v>4</v>
      </c>
      <c r="T513" s="157"/>
      <c r="U513" s="157">
        <v>5</v>
      </c>
      <c r="V513" s="157">
        <v>6</v>
      </c>
      <c r="W513" s="157">
        <v>7</v>
      </c>
      <c r="X513" s="157">
        <v>8</v>
      </c>
      <c r="Y513" s="157"/>
      <c r="Z513" s="157">
        <v>9</v>
      </c>
      <c r="AA513" s="157">
        <v>10</v>
      </c>
      <c r="AB513" s="157">
        <v>11</v>
      </c>
      <c r="AC513" s="157">
        <v>12</v>
      </c>
      <c r="AD513" s="157"/>
      <c r="AE513" s="157">
        <v>13</v>
      </c>
      <c r="AF513" s="157">
        <v>14</v>
      </c>
      <c r="AG513" s="157">
        <v>15</v>
      </c>
      <c r="AH513" s="157">
        <v>16</v>
      </c>
      <c r="AI513" s="157"/>
      <c r="AJ513" s="157">
        <v>17</v>
      </c>
      <c r="AK513" s="157">
        <v>18</v>
      </c>
      <c r="AL513" s="157">
        <v>19</v>
      </c>
      <c r="AM513" s="157">
        <v>20</v>
      </c>
      <c r="AN513" s="157"/>
      <c r="AO513" s="157">
        <v>21</v>
      </c>
      <c r="AP513" s="157">
        <v>22</v>
      </c>
      <c r="AQ513" s="157">
        <v>23</v>
      </c>
      <c r="AR513" s="157">
        <v>24</v>
      </c>
      <c r="AS513" s="160"/>
    </row>
    <row r="514" spans="1:45" ht="12" customHeight="1" thickBot="1">
      <c r="A514" s="145"/>
      <c r="B514" s="161" t="s">
        <v>118</v>
      </c>
      <c r="C514" s="162"/>
      <c r="D514" s="163" t="s">
        <v>276</v>
      </c>
      <c r="E514" s="162"/>
      <c r="F514" s="162">
        <v>24</v>
      </c>
      <c r="G514" s="162">
        <v>24</v>
      </c>
      <c r="H514" s="162" t="s">
        <v>12</v>
      </c>
      <c r="I514" s="161" t="s">
        <v>118</v>
      </c>
      <c r="J514" s="162"/>
      <c r="K514" s="162"/>
      <c r="L514" s="162">
        <f>COUNTIF(P514:AR514,"x")</f>
        <v>0</v>
      </c>
      <c r="M514" s="162">
        <f>F514-L514</f>
        <v>24</v>
      </c>
      <c r="N514" s="164"/>
      <c r="O514" s="165"/>
      <c r="P514" s="162"/>
      <c r="Q514" s="162"/>
      <c r="R514" s="162"/>
      <c r="S514" s="162"/>
      <c r="T514" s="165"/>
      <c r="U514" s="162"/>
      <c r="V514" s="162"/>
      <c r="W514" s="162"/>
      <c r="X514" s="162"/>
      <c r="Y514" s="165"/>
      <c r="Z514" s="162"/>
      <c r="AA514" s="162"/>
      <c r="AB514" s="162"/>
      <c r="AC514" s="162"/>
      <c r="AD514" s="165"/>
      <c r="AE514" s="162"/>
      <c r="AF514" s="162"/>
      <c r="AG514" s="162"/>
      <c r="AH514" s="162"/>
      <c r="AI514" s="165"/>
      <c r="AJ514" s="162"/>
      <c r="AK514" s="162"/>
      <c r="AL514" s="162"/>
      <c r="AM514" s="162"/>
      <c r="AN514" s="165"/>
      <c r="AO514" s="162"/>
      <c r="AP514" s="162"/>
      <c r="AQ514" s="162"/>
      <c r="AR514" s="162"/>
      <c r="AS514" s="166"/>
    </row>
    <row r="515" spans="1:45" ht="12" customHeight="1">
      <c r="A515" s="145"/>
      <c r="B515" s="156"/>
      <c r="C515" s="157"/>
      <c r="D515" s="157"/>
      <c r="E515" s="158"/>
      <c r="F515" s="157"/>
      <c r="G515" s="157"/>
      <c r="H515" s="157"/>
      <c r="I515" s="157"/>
      <c r="J515" s="157"/>
      <c r="K515" s="157"/>
      <c r="L515" s="157"/>
      <c r="M515" s="157"/>
      <c r="N515" s="159"/>
      <c r="O515" s="157"/>
      <c r="P515" s="157">
        <v>1</v>
      </c>
      <c r="Q515" s="157">
        <v>2</v>
      </c>
      <c r="R515" s="157">
        <v>3</v>
      </c>
      <c r="S515" s="157">
        <v>4</v>
      </c>
      <c r="T515" s="157"/>
      <c r="U515" s="157">
        <v>5</v>
      </c>
      <c r="V515" s="157">
        <v>6</v>
      </c>
      <c r="W515" s="157">
        <v>7</v>
      </c>
      <c r="X515" s="157">
        <v>8</v>
      </c>
      <c r="Y515" s="157"/>
      <c r="Z515" s="157">
        <v>9</v>
      </c>
      <c r="AA515" s="157">
        <v>10</v>
      </c>
      <c r="AB515" s="157">
        <v>11</v>
      </c>
      <c r="AC515" s="157">
        <v>12</v>
      </c>
      <c r="AD515" s="157"/>
      <c r="AE515" s="157">
        <v>13</v>
      </c>
      <c r="AF515" s="157">
        <v>14</v>
      </c>
      <c r="AG515" s="157">
        <v>15</v>
      </c>
      <c r="AH515" s="157">
        <v>16</v>
      </c>
      <c r="AI515" s="157"/>
      <c r="AJ515" s="157">
        <v>17</v>
      </c>
      <c r="AK515" s="157">
        <v>18</v>
      </c>
      <c r="AL515" s="157">
        <v>19</v>
      </c>
      <c r="AM515" s="157">
        <v>20</v>
      </c>
      <c r="AN515" s="157"/>
      <c r="AO515" s="157">
        <v>21</v>
      </c>
      <c r="AP515" s="157">
        <v>22</v>
      </c>
      <c r="AQ515" s="157">
        <v>23</v>
      </c>
      <c r="AR515" s="157">
        <v>24</v>
      </c>
      <c r="AS515" s="160"/>
    </row>
    <row r="516" spans="1:45" ht="12" customHeight="1" thickBot="1">
      <c r="A516" s="145"/>
      <c r="B516" s="161" t="s">
        <v>118</v>
      </c>
      <c r="C516" s="162"/>
      <c r="D516" s="163" t="s">
        <v>276</v>
      </c>
      <c r="E516" s="162"/>
      <c r="F516" s="162">
        <v>24</v>
      </c>
      <c r="G516" s="162">
        <v>24</v>
      </c>
      <c r="H516" s="162" t="s">
        <v>12</v>
      </c>
      <c r="I516" s="161" t="s">
        <v>118</v>
      </c>
      <c r="J516" s="162"/>
      <c r="K516" s="162"/>
      <c r="L516" s="162">
        <f>COUNTIF(P516:AR516,"x")</f>
        <v>0</v>
      </c>
      <c r="M516" s="162">
        <f>F516-L516</f>
        <v>24</v>
      </c>
      <c r="N516" s="164"/>
      <c r="O516" s="165"/>
      <c r="P516" s="162"/>
      <c r="Q516" s="162"/>
      <c r="R516" s="162"/>
      <c r="S516" s="162"/>
      <c r="T516" s="165"/>
      <c r="U516" s="162"/>
      <c r="V516" s="162"/>
      <c r="W516" s="162"/>
      <c r="X516" s="162"/>
      <c r="Y516" s="165"/>
      <c r="Z516" s="162"/>
      <c r="AA516" s="162"/>
      <c r="AB516" s="162"/>
      <c r="AC516" s="162"/>
      <c r="AD516" s="165"/>
      <c r="AE516" s="162"/>
      <c r="AF516" s="162"/>
      <c r="AG516" s="162"/>
      <c r="AH516" s="162"/>
      <c r="AI516" s="165"/>
      <c r="AJ516" s="162"/>
      <c r="AK516" s="162"/>
      <c r="AL516" s="162"/>
      <c r="AM516" s="162"/>
      <c r="AN516" s="165"/>
      <c r="AO516" s="162"/>
      <c r="AP516" s="162"/>
      <c r="AQ516" s="162"/>
      <c r="AR516" s="162"/>
      <c r="AS516" s="166"/>
    </row>
    <row r="517" spans="1:45" ht="12" customHeight="1">
      <c r="A517" s="145"/>
      <c r="B517" s="156"/>
      <c r="C517" s="157"/>
      <c r="D517" s="157"/>
      <c r="E517" s="158"/>
      <c r="F517" s="157"/>
      <c r="G517" s="157"/>
      <c r="H517" s="157"/>
      <c r="I517" s="157"/>
      <c r="J517" s="157"/>
      <c r="K517" s="157"/>
      <c r="L517" s="157"/>
      <c r="M517" s="157"/>
      <c r="N517" s="159"/>
      <c r="O517" s="157"/>
      <c r="P517" s="157">
        <v>1</v>
      </c>
      <c r="Q517" s="157">
        <v>2</v>
      </c>
      <c r="R517" s="157">
        <v>3</v>
      </c>
      <c r="S517" s="157">
        <v>4</v>
      </c>
      <c r="T517" s="157"/>
      <c r="U517" s="157">
        <v>5</v>
      </c>
      <c r="V517" s="157">
        <v>6</v>
      </c>
      <c r="W517" s="157">
        <v>7</v>
      </c>
      <c r="X517" s="157">
        <v>8</v>
      </c>
      <c r="Y517" s="157"/>
      <c r="Z517" s="157">
        <v>9</v>
      </c>
      <c r="AA517" s="157">
        <v>10</v>
      </c>
      <c r="AB517" s="157">
        <v>11</v>
      </c>
      <c r="AC517" s="157">
        <v>12</v>
      </c>
      <c r="AD517" s="157"/>
      <c r="AE517" s="157">
        <v>13</v>
      </c>
      <c r="AF517" s="157">
        <v>14</v>
      </c>
      <c r="AG517" s="157">
        <v>15</v>
      </c>
      <c r="AH517" s="157">
        <v>16</v>
      </c>
      <c r="AI517" s="157"/>
      <c r="AJ517" s="157">
        <v>17</v>
      </c>
      <c r="AK517" s="157">
        <v>18</v>
      </c>
      <c r="AL517" s="157">
        <v>19</v>
      </c>
      <c r="AM517" s="157">
        <v>20</v>
      </c>
      <c r="AN517" s="157"/>
      <c r="AO517" s="157">
        <v>21</v>
      </c>
      <c r="AP517" s="157">
        <v>22</v>
      </c>
      <c r="AQ517" s="157">
        <v>23</v>
      </c>
      <c r="AR517" s="157">
        <v>24</v>
      </c>
      <c r="AS517" s="160"/>
    </row>
    <row r="518" spans="1:45" ht="12" customHeight="1" thickBot="1">
      <c r="A518" s="145"/>
      <c r="B518" s="161" t="s">
        <v>118</v>
      </c>
      <c r="C518" s="162"/>
      <c r="D518" s="163" t="s">
        <v>276</v>
      </c>
      <c r="E518" s="162"/>
      <c r="F518" s="162">
        <v>24</v>
      </c>
      <c r="G518" s="162">
        <v>24</v>
      </c>
      <c r="H518" s="162" t="s">
        <v>12</v>
      </c>
      <c r="I518" s="161" t="s">
        <v>118</v>
      </c>
      <c r="J518" s="162"/>
      <c r="K518" s="162"/>
      <c r="L518" s="162">
        <f>COUNTIF(P518:AR518,"x")</f>
        <v>0</v>
      </c>
      <c r="M518" s="162">
        <f>F518-L518</f>
        <v>24</v>
      </c>
      <c r="N518" s="164"/>
      <c r="O518" s="165"/>
      <c r="P518" s="162"/>
      <c r="Q518" s="162"/>
      <c r="R518" s="162"/>
      <c r="S518" s="162"/>
      <c r="T518" s="165"/>
      <c r="U518" s="162"/>
      <c r="V518" s="162"/>
      <c r="W518" s="162"/>
      <c r="X518" s="162"/>
      <c r="Y518" s="165"/>
      <c r="Z518" s="162"/>
      <c r="AA518" s="162"/>
      <c r="AB518" s="162"/>
      <c r="AC518" s="162"/>
      <c r="AD518" s="165"/>
      <c r="AE518" s="162"/>
      <c r="AF518" s="162"/>
      <c r="AG518" s="162"/>
      <c r="AH518" s="162"/>
      <c r="AI518" s="165"/>
      <c r="AJ518" s="162"/>
      <c r="AK518" s="162"/>
      <c r="AL518" s="162"/>
      <c r="AM518" s="162"/>
      <c r="AN518" s="165"/>
      <c r="AO518" s="162"/>
      <c r="AP518" s="162"/>
      <c r="AQ518" s="162"/>
      <c r="AR518" s="162"/>
      <c r="AS518" s="166"/>
    </row>
    <row r="519" spans="1:45" ht="12" customHeight="1">
      <c r="A519" s="145"/>
      <c r="B519" s="156"/>
      <c r="C519" s="157"/>
      <c r="D519" s="157"/>
      <c r="E519" s="158"/>
      <c r="F519" s="157"/>
      <c r="G519" s="157"/>
      <c r="H519" s="157"/>
      <c r="I519" s="157"/>
      <c r="J519" s="157"/>
      <c r="K519" s="157"/>
      <c r="L519" s="157"/>
      <c r="M519" s="157"/>
      <c r="N519" s="159"/>
      <c r="O519" s="157"/>
      <c r="P519" s="157">
        <v>1</v>
      </c>
      <c r="Q519" s="157">
        <v>2</v>
      </c>
      <c r="R519" s="157">
        <v>3</v>
      </c>
      <c r="S519" s="157">
        <v>4</v>
      </c>
      <c r="T519" s="157"/>
      <c r="U519" s="157">
        <v>5</v>
      </c>
      <c r="V519" s="157">
        <v>6</v>
      </c>
      <c r="W519" s="157">
        <v>7</v>
      </c>
      <c r="X519" s="157">
        <v>8</v>
      </c>
      <c r="Y519" s="157"/>
      <c r="Z519" s="157">
        <v>9</v>
      </c>
      <c r="AA519" s="157">
        <v>10</v>
      </c>
      <c r="AB519" s="157">
        <v>11</v>
      </c>
      <c r="AC519" s="157">
        <v>12</v>
      </c>
      <c r="AD519" s="157"/>
      <c r="AE519" s="157">
        <v>13</v>
      </c>
      <c r="AF519" s="157">
        <v>14</v>
      </c>
      <c r="AG519" s="157">
        <v>15</v>
      </c>
      <c r="AH519" s="157">
        <v>16</v>
      </c>
      <c r="AI519" s="157"/>
      <c r="AJ519" s="157">
        <v>17</v>
      </c>
      <c r="AK519" s="157">
        <v>18</v>
      </c>
      <c r="AL519" s="157">
        <v>19</v>
      </c>
      <c r="AM519" s="157">
        <v>20</v>
      </c>
      <c r="AN519" s="157"/>
      <c r="AO519" s="157">
        <v>21</v>
      </c>
      <c r="AP519" s="157">
        <v>22</v>
      </c>
      <c r="AQ519" s="157">
        <v>23</v>
      </c>
      <c r="AR519" s="157">
        <v>24</v>
      </c>
      <c r="AS519" s="160"/>
    </row>
    <row r="520" spans="1:45" ht="12" customHeight="1" thickBot="1">
      <c r="A520" s="145"/>
      <c r="B520" s="161" t="s">
        <v>118</v>
      </c>
      <c r="C520" s="162"/>
      <c r="D520" s="163" t="s">
        <v>276</v>
      </c>
      <c r="E520" s="162"/>
      <c r="F520" s="162">
        <v>24</v>
      </c>
      <c r="G520" s="162">
        <v>24</v>
      </c>
      <c r="H520" s="162" t="s">
        <v>12</v>
      </c>
      <c r="I520" s="161" t="s">
        <v>118</v>
      </c>
      <c r="J520" s="162"/>
      <c r="K520" s="162"/>
      <c r="L520" s="162">
        <f>COUNTIF(P520:AR520,"x")</f>
        <v>0</v>
      </c>
      <c r="M520" s="162">
        <f>F520-L520</f>
        <v>24</v>
      </c>
      <c r="N520" s="164"/>
      <c r="O520" s="165"/>
      <c r="P520" s="162"/>
      <c r="Q520" s="162"/>
      <c r="R520" s="162"/>
      <c r="S520" s="162"/>
      <c r="T520" s="165"/>
      <c r="U520" s="162"/>
      <c r="V520" s="162"/>
      <c r="W520" s="162"/>
      <c r="X520" s="162"/>
      <c r="Y520" s="165"/>
      <c r="Z520" s="162"/>
      <c r="AA520" s="162"/>
      <c r="AB520" s="162"/>
      <c r="AC520" s="162"/>
      <c r="AD520" s="165"/>
      <c r="AE520" s="162"/>
      <c r="AF520" s="162"/>
      <c r="AG520" s="162"/>
      <c r="AH520" s="162"/>
      <c r="AI520" s="165"/>
      <c r="AJ520" s="162"/>
      <c r="AK520" s="162"/>
      <c r="AL520" s="162"/>
      <c r="AM520" s="162"/>
      <c r="AN520" s="165"/>
      <c r="AO520" s="162"/>
      <c r="AP520" s="162"/>
      <c r="AQ520" s="162"/>
      <c r="AR520" s="162"/>
      <c r="AS520" s="166"/>
    </row>
    <row r="521" spans="1:45" ht="12" customHeight="1">
      <c r="A521" s="145"/>
      <c r="B521" s="156"/>
      <c r="C521" s="157"/>
      <c r="D521" s="157"/>
      <c r="E521" s="158"/>
      <c r="F521" s="157"/>
      <c r="G521" s="157"/>
      <c r="H521" s="157"/>
      <c r="I521" s="157"/>
      <c r="J521" s="157"/>
      <c r="K521" s="157"/>
      <c r="L521" s="157"/>
      <c r="M521" s="157"/>
      <c r="N521" s="159"/>
      <c r="O521" s="157"/>
      <c r="P521" s="157">
        <v>1</v>
      </c>
      <c r="Q521" s="157">
        <v>2</v>
      </c>
      <c r="R521" s="157">
        <v>3</v>
      </c>
      <c r="S521" s="157">
        <v>4</v>
      </c>
      <c r="T521" s="157"/>
      <c r="U521" s="157">
        <v>5</v>
      </c>
      <c r="V521" s="157">
        <v>6</v>
      </c>
      <c r="W521" s="157">
        <v>7</v>
      </c>
      <c r="X521" s="157">
        <v>8</v>
      </c>
      <c r="Y521" s="157"/>
      <c r="Z521" s="157">
        <v>9</v>
      </c>
      <c r="AA521" s="157">
        <v>10</v>
      </c>
      <c r="AB521" s="157">
        <v>11</v>
      </c>
      <c r="AC521" s="157">
        <v>12</v>
      </c>
      <c r="AD521" s="157"/>
      <c r="AE521" s="157">
        <v>13</v>
      </c>
      <c r="AF521" s="157">
        <v>14</v>
      </c>
      <c r="AG521" s="157">
        <v>15</v>
      </c>
      <c r="AH521" s="157">
        <v>16</v>
      </c>
      <c r="AI521" s="157"/>
      <c r="AJ521" s="157">
        <v>17</v>
      </c>
      <c r="AK521" s="157">
        <v>18</v>
      </c>
      <c r="AL521" s="157">
        <v>19</v>
      </c>
      <c r="AM521" s="157">
        <v>20</v>
      </c>
      <c r="AN521" s="157"/>
      <c r="AO521" s="157">
        <v>21</v>
      </c>
      <c r="AP521" s="157">
        <v>22</v>
      </c>
      <c r="AQ521" s="157">
        <v>23</v>
      </c>
      <c r="AR521" s="157">
        <v>24</v>
      </c>
      <c r="AS521" s="160"/>
    </row>
    <row r="522" spans="1:45" ht="12" customHeight="1" thickBot="1">
      <c r="A522" s="145"/>
      <c r="B522" s="161" t="s">
        <v>118</v>
      </c>
      <c r="C522" s="162"/>
      <c r="D522" s="163" t="s">
        <v>276</v>
      </c>
      <c r="E522" s="162"/>
      <c r="F522" s="162">
        <v>24</v>
      </c>
      <c r="G522" s="162">
        <v>24</v>
      </c>
      <c r="H522" s="162" t="s">
        <v>12</v>
      </c>
      <c r="I522" s="161" t="s">
        <v>118</v>
      </c>
      <c r="J522" s="162"/>
      <c r="K522" s="162"/>
      <c r="L522" s="162">
        <f>COUNTIF(P522:AR522,"x")</f>
        <v>0</v>
      </c>
      <c r="M522" s="162">
        <f>F522-L522</f>
        <v>24</v>
      </c>
      <c r="N522" s="164"/>
      <c r="O522" s="165"/>
      <c r="P522" s="162"/>
      <c r="Q522" s="162"/>
      <c r="R522" s="162"/>
      <c r="S522" s="162"/>
      <c r="T522" s="165"/>
      <c r="U522" s="162"/>
      <c r="V522" s="162"/>
      <c r="W522" s="162"/>
      <c r="X522" s="162"/>
      <c r="Y522" s="165"/>
      <c r="Z522" s="162"/>
      <c r="AA522" s="162"/>
      <c r="AB522" s="162"/>
      <c r="AC522" s="162"/>
      <c r="AD522" s="165"/>
      <c r="AE522" s="162"/>
      <c r="AF522" s="162"/>
      <c r="AG522" s="162"/>
      <c r="AH522" s="162"/>
      <c r="AI522" s="165"/>
      <c r="AJ522" s="162"/>
      <c r="AK522" s="162"/>
      <c r="AL522" s="162"/>
      <c r="AM522" s="162"/>
      <c r="AN522" s="165"/>
      <c r="AO522" s="162"/>
      <c r="AP522" s="162"/>
      <c r="AQ522" s="162"/>
      <c r="AR522" s="162"/>
      <c r="AS522" s="166"/>
    </row>
    <row r="523" spans="1:45" ht="12" customHeight="1">
      <c r="A523" s="145"/>
      <c r="B523" s="156"/>
      <c r="C523" s="157"/>
      <c r="D523" s="157"/>
      <c r="E523" s="158"/>
      <c r="F523" s="157"/>
      <c r="G523" s="157"/>
      <c r="H523" s="157"/>
      <c r="I523" s="157"/>
      <c r="J523" s="157"/>
      <c r="K523" s="157"/>
      <c r="L523" s="157"/>
      <c r="M523" s="157"/>
      <c r="N523" s="159"/>
      <c r="O523" s="157"/>
      <c r="P523" s="157">
        <v>1</v>
      </c>
      <c r="Q523" s="157">
        <v>2</v>
      </c>
      <c r="R523" s="157">
        <v>3</v>
      </c>
      <c r="S523" s="157">
        <v>4</v>
      </c>
      <c r="T523" s="157"/>
      <c r="U523" s="157">
        <v>5</v>
      </c>
      <c r="V523" s="157">
        <v>6</v>
      </c>
      <c r="W523" s="157">
        <v>7</v>
      </c>
      <c r="X523" s="157">
        <v>8</v>
      </c>
      <c r="Y523" s="157"/>
      <c r="Z523" s="157">
        <v>9</v>
      </c>
      <c r="AA523" s="157">
        <v>10</v>
      </c>
      <c r="AB523" s="157">
        <v>11</v>
      </c>
      <c r="AC523" s="157">
        <v>12</v>
      </c>
      <c r="AD523" s="157"/>
      <c r="AE523" s="157">
        <v>13</v>
      </c>
      <c r="AF523" s="157">
        <v>14</v>
      </c>
      <c r="AG523" s="157">
        <v>15</v>
      </c>
      <c r="AH523" s="157">
        <v>16</v>
      </c>
      <c r="AI523" s="157"/>
      <c r="AJ523" s="157">
        <v>17</v>
      </c>
      <c r="AK523" s="157">
        <v>18</v>
      </c>
      <c r="AL523" s="157">
        <v>19</v>
      </c>
      <c r="AM523" s="157">
        <v>20</v>
      </c>
      <c r="AN523" s="157"/>
      <c r="AO523" s="157">
        <v>21</v>
      </c>
      <c r="AP523" s="157">
        <v>22</v>
      </c>
      <c r="AQ523" s="157">
        <v>23</v>
      </c>
      <c r="AR523" s="157">
        <v>24</v>
      </c>
      <c r="AS523" s="160"/>
    </row>
    <row r="524" spans="1:45" ht="12" customHeight="1" thickBot="1">
      <c r="A524" s="145"/>
      <c r="B524" s="161" t="s">
        <v>118</v>
      </c>
      <c r="C524" s="162"/>
      <c r="D524" s="163" t="s">
        <v>276</v>
      </c>
      <c r="E524" s="162"/>
      <c r="F524" s="162">
        <v>24</v>
      </c>
      <c r="G524" s="162">
        <v>24</v>
      </c>
      <c r="H524" s="162" t="s">
        <v>12</v>
      </c>
      <c r="I524" s="161" t="s">
        <v>118</v>
      </c>
      <c r="J524" s="162"/>
      <c r="K524" s="162"/>
      <c r="L524" s="162">
        <f>COUNTIF(P524:AR524,"x")</f>
        <v>0</v>
      </c>
      <c r="M524" s="162">
        <f>F524-L524</f>
        <v>24</v>
      </c>
      <c r="N524" s="164"/>
      <c r="O524" s="165"/>
      <c r="P524" s="162"/>
      <c r="Q524" s="162"/>
      <c r="R524" s="162"/>
      <c r="S524" s="162"/>
      <c r="T524" s="165"/>
      <c r="U524" s="162"/>
      <c r="V524" s="162"/>
      <c r="W524" s="162"/>
      <c r="X524" s="162"/>
      <c r="Y524" s="165"/>
      <c r="Z524" s="162"/>
      <c r="AA524" s="162"/>
      <c r="AB524" s="162"/>
      <c r="AC524" s="162"/>
      <c r="AD524" s="165"/>
      <c r="AE524" s="162"/>
      <c r="AF524" s="162"/>
      <c r="AG524" s="162"/>
      <c r="AH524" s="162"/>
      <c r="AI524" s="165"/>
      <c r="AJ524" s="162"/>
      <c r="AK524" s="162"/>
      <c r="AL524" s="162"/>
      <c r="AM524" s="162"/>
      <c r="AN524" s="165"/>
      <c r="AO524" s="162"/>
      <c r="AP524" s="162"/>
      <c r="AQ524" s="162"/>
      <c r="AR524" s="162"/>
      <c r="AS524" s="166"/>
    </row>
    <row r="525" spans="1:45" ht="12.75" customHeight="1">
      <c r="A525" s="145"/>
      <c r="B525" s="168"/>
      <c r="C525" s="169"/>
      <c r="D525" s="169"/>
      <c r="E525" s="170"/>
      <c r="F525" s="169"/>
      <c r="G525" s="169"/>
      <c r="H525" s="169"/>
      <c r="I525" s="169"/>
      <c r="J525" s="169"/>
      <c r="K525" s="169"/>
      <c r="L525" s="169"/>
      <c r="M525" s="169"/>
      <c r="N525" s="171"/>
      <c r="O525" s="169"/>
      <c r="P525" s="157">
        <v>1</v>
      </c>
      <c r="Q525" s="157">
        <v>2</v>
      </c>
      <c r="R525" s="157">
        <v>3</v>
      </c>
      <c r="S525" s="157">
        <v>4</v>
      </c>
      <c r="T525" s="157"/>
      <c r="U525" s="157">
        <v>5</v>
      </c>
      <c r="V525" s="157">
        <v>6</v>
      </c>
      <c r="W525" s="157">
        <v>7</v>
      </c>
      <c r="X525" s="157">
        <v>8</v>
      </c>
      <c r="Y525" s="157"/>
      <c r="Z525" s="157">
        <v>9</v>
      </c>
      <c r="AA525" s="157">
        <v>10</v>
      </c>
      <c r="AB525" s="157">
        <v>11</v>
      </c>
      <c r="AC525" s="157">
        <v>12</v>
      </c>
      <c r="AD525" s="157"/>
      <c r="AE525" s="157">
        <v>13</v>
      </c>
      <c r="AF525" s="157">
        <v>14</v>
      </c>
      <c r="AG525" s="157">
        <v>15</v>
      </c>
      <c r="AH525" s="157">
        <v>16</v>
      </c>
      <c r="AI525" s="157"/>
      <c r="AJ525" s="157">
        <v>17</v>
      </c>
      <c r="AK525" s="157">
        <v>18</v>
      </c>
      <c r="AL525" s="157">
        <v>19</v>
      </c>
      <c r="AM525" s="157">
        <v>20</v>
      </c>
      <c r="AN525" s="157"/>
      <c r="AO525" s="157">
        <v>21</v>
      </c>
      <c r="AP525" s="157">
        <v>22</v>
      </c>
      <c r="AQ525" s="157">
        <v>23</v>
      </c>
      <c r="AR525" s="157">
        <v>24</v>
      </c>
      <c r="AS525" s="160"/>
    </row>
    <row r="526" spans="1:45" ht="12" customHeight="1" thickBot="1">
      <c r="A526" s="145"/>
      <c r="B526" s="161" t="s">
        <v>118</v>
      </c>
      <c r="C526" s="162"/>
      <c r="D526" s="163" t="s">
        <v>276</v>
      </c>
      <c r="E526" s="162"/>
      <c r="F526" s="162">
        <v>24</v>
      </c>
      <c r="G526" s="162">
        <v>24</v>
      </c>
      <c r="H526" s="162" t="s">
        <v>12</v>
      </c>
      <c r="I526" s="161" t="s">
        <v>118</v>
      </c>
      <c r="J526" s="162"/>
      <c r="K526" s="162"/>
      <c r="L526" s="162">
        <f>COUNTIF(P526:AR526,"x")</f>
        <v>0</v>
      </c>
      <c r="M526" s="162">
        <f>F526-L526</f>
        <v>24</v>
      </c>
      <c r="N526" s="164"/>
      <c r="O526" s="165"/>
      <c r="P526" s="162"/>
      <c r="Q526" s="162"/>
      <c r="R526" s="162"/>
      <c r="S526" s="162"/>
      <c r="T526" s="165"/>
      <c r="U526" s="162"/>
      <c r="V526" s="162"/>
      <c r="W526" s="162"/>
      <c r="X526" s="162"/>
      <c r="Y526" s="165"/>
      <c r="Z526" s="162"/>
      <c r="AA526" s="162"/>
      <c r="AB526" s="162"/>
      <c r="AC526" s="162"/>
      <c r="AD526" s="165"/>
      <c r="AE526" s="162"/>
      <c r="AF526" s="162"/>
      <c r="AG526" s="162"/>
      <c r="AH526" s="162"/>
      <c r="AI526" s="165"/>
      <c r="AJ526" s="162"/>
      <c r="AK526" s="162"/>
      <c r="AL526" s="162"/>
      <c r="AM526" s="162"/>
      <c r="AN526" s="165"/>
      <c r="AO526" s="162"/>
      <c r="AP526" s="162"/>
      <c r="AQ526" s="162"/>
      <c r="AR526" s="162"/>
      <c r="AS526" s="166"/>
    </row>
    <row r="527" spans="1:45" ht="12" customHeight="1">
      <c r="A527" s="145"/>
      <c r="B527" s="156"/>
      <c r="C527" s="157"/>
      <c r="D527" s="157"/>
      <c r="E527" s="158"/>
      <c r="F527" s="157"/>
      <c r="G527" s="157"/>
      <c r="H527" s="157"/>
      <c r="I527" s="157"/>
      <c r="J527" s="157"/>
      <c r="K527" s="157"/>
      <c r="L527" s="157"/>
      <c r="M527" s="157"/>
      <c r="N527" s="159"/>
      <c r="O527" s="157"/>
      <c r="P527" s="157">
        <v>1</v>
      </c>
      <c r="Q527" s="157">
        <v>2</v>
      </c>
      <c r="R527" s="157">
        <v>3</v>
      </c>
      <c r="S527" s="157">
        <v>4</v>
      </c>
      <c r="T527" s="157"/>
      <c r="U527" s="157">
        <v>5</v>
      </c>
      <c r="V527" s="157">
        <v>6</v>
      </c>
      <c r="W527" s="157">
        <v>7</v>
      </c>
      <c r="X527" s="157">
        <v>8</v>
      </c>
      <c r="Y527" s="157"/>
      <c r="Z527" s="157">
        <v>9</v>
      </c>
      <c r="AA527" s="157">
        <v>10</v>
      </c>
      <c r="AB527" s="157">
        <v>11</v>
      </c>
      <c r="AC527" s="157">
        <v>12</v>
      </c>
      <c r="AD527" s="157"/>
      <c r="AE527" s="157">
        <v>13</v>
      </c>
      <c r="AF527" s="157">
        <v>14</v>
      </c>
      <c r="AG527" s="157">
        <v>15</v>
      </c>
      <c r="AH527" s="157">
        <v>16</v>
      </c>
      <c r="AI527" s="157"/>
      <c r="AJ527" s="157">
        <v>17</v>
      </c>
      <c r="AK527" s="157">
        <v>18</v>
      </c>
      <c r="AL527" s="157">
        <v>19</v>
      </c>
      <c r="AM527" s="157">
        <v>20</v>
      </c>
      <c r="AN527" s="157"/>
      <c r="AO527" s="157">
        <v>21</v>
      </c>
      <c r="AP527" s="157">
        <v>22</v>
      </c>
      <c r="AQ527" s="157">
        <v>23</v>
      </c>
      <c r="AR527" s="157">
        <v>24</v>
      </c>
      <c r="AS527" s="160"/>
    </row>
    <row r="528" spans="1:45" ht="12" customHeight="1" thickBot="1">
      <c r="A528" s="145"/>
      <c r="B528" s="161" t="s">
        <v>118</v>
      </c>
      <c r="C528" s="162"/>
      <c r="D528" s="163" t="s">
        <v>276</v>
      </c>
      <c r="E528" s="162"/>
      <c r="F528" s="162">
        <v>24</v>
      </c>
      <c r="G528" s="162">
        <v>24</v>
      </c>
      <c r="H528" s="162" t="s">
        <v>12</v>
      </c>
      <c r="I528" s="161" t="s">
        <v>118</v>
      </c>
      <c r="J528" s="162"/>
      <c r="K528" s="162"/>
      <c r="L528" s="162">
        <f>COUNTIF(P528:AR528,"x")</f>
        <v>0</v>
      </c>
      <c r="M528" s="162">
        <f>F528-L528</f>
        <v>24</v>
      </c>
      <c r="N528" s="164"/>
      <c r="O528" s="165"/>
      <c r="P528" s="162"/>
      <c r="Q528" s="162"/>
      <c r="R528" s="162"/>
      <c r="S528" s="162"/>
      <c r="T528" s="165"/>
      <c r="U528" s="162"/>
      <c r="V528" s="162"/>
      <c r="W528" s="162"/>
      <c r="X528" s="162"/>
      <c r="Y528" s="165"/>
      <c r="Z528" s="162"/>
      <c r="AA528" s="162"/>
      <c r="AB528" s="162"/>
      <c r="AC528" s="162"/>
      <c r="AD528" s="165"/>
      <c r="AE528" s="162"/>
      <c r="AF528" s="162"/>
      <c r="AG528" s="162"/>
      <c r="AH528" s="162"/>
      <c r="AI528" s="165"/>
      <c r="AJ528" s="162"/>
      <c r="AK528" s="162"/>
      <c r="AL528" s="162"/>
      <c r="AM528" s="162"/>
      <c r="AN528" s="165"/>
      <c r="AO528" s="162"/>
      <c r="AP528" s="162"/>
      <c r="AQ528" s="162"/>
      <c r="AR528" s="162"/>
      <c r="AS528" s="166"/>
    </row>
    <row r="529" spans="1:45" ht="12" customHeight="1">
      <c r="A529" s="145"/>
      <c r="B529" s="156"/>
      <c r="C529" s="157"/>
      <c r="D529" s="157"/>
      <c r="E529" s="158"/>
      <c r="F529" s="157"/>
      <c r="G529" s="157"/>
      <c r="H529" s="157"/>
      <c r="I529" s="157"/>
      <c r="J529" s="157"/>
      <c r="K529" s="157"/>
      <c r="L529" s="157"/>
      <c r="M529" s="157"/>
      <c r="N529" s="159"/>
      <c r="O529" s="157"/>
      <c r="P529" s="157">
        <v>1</v>
      </c>
      <c r="Q529" s="157">
        <v>2</v>
      </c>
      <c r="R529" s="157">
        <v>3</v>
      </c>
      <c r="S529" s="157">
        <v>4</v>
      </c>
      <c r="T529" s="157"/>
      <c r="U529" s="157">
        <v>5</v>
      </c>
      <c r="V529" s="157">
        <v>6</v>
      </c>
      <c r="W529" s="157">
        <v>7</v>
      </c>
      <c r="X529" s="157">
        <v>8</v>
      </c>
      <c r="Y529" s="157"/>
      <c r="Z529" s="157">
        <v>9</v>
      </c>
      <c r="AA529" s="157">
        <v>10</v>
      </c>
      <c r="AB529" s="157">
        <v>11</v>
      </c>
      <c r="AC529" s="157">
        <v>12</v>
      </c>
      <c r="AD529" s="157"/>
      <c r="AE529" s="157">
        <v>13</v>
      </c>
      <c r="AF529" s="157">
        <v>14</v>
      </c>
      <c r="AG529" s="157">
        <v>15</v>
      </c>
      <c r="AH529" s="157">
        <v>16</v>
      </c>
      <c r="AI529" s="157"/>
      <c r="AJ529" s="157">
        <v>17</v>
      </c>
      <c r="AK529" s="157">
        <v>18</v>
      </c>
      <c r="AL529" s="157">
        <v>19</v>
      </c>
      <c r="AM529" s="157">
        <v>20</v>
      </c>
      <c r="AN529" s="157"/>
      <c r="AO529" s="157">
        <v>21</v>
      </c>
      <c r="AP529" s="157">
        <v>22</v>
      </c>
      <c r="AQ529" s="157">
        <v>23</v>
      </c>
      <c r="AR529" s="157">
        <v>24</v>
      </c>
      <c r="AS529" s="160"/>
    </row>
    <row r="530" spans="1:45" ht="12" customHeight="1" thickBot="1">
      <c r="A530" s="145"/>
      <c r="B530" s="161" t="s">
        <v>118</v>
      </c>
      <c r="C530" s="162"/>
      <c r="D530" s="163" t="s">
        <v>276</v>
      </c>
      <c r="E530" s="162"/>
      <c r="F530" s="162">
        <v>24</v>
      </c>
      <c r="G530" s="162">
        <v>24</v>
      </c>
      <c r="H530" s="162" t="s">
        <v>12</v>
      </c>
      <c r="I530" s="161" t="s">
        <v>118</v>
      </c>
      <c r="J530" s="162"/>
      <c r="K530" s="162"/>
      <c r="L530" s="162">
        <f>COUNTIF(P530:AR530,"x")</f>
        <v>0</v>
      </c>
      <c r="M530" s="162">
        <f>F530-L530</f>
        <v>24</v>
      </c>
      <c r="N530" s="164"/>
      <c r="O530" s="165"/>
      <c r="P530" s="162"/>
      <c r="Q530" s="162"/>
      <c r="R530" s="162"/>
      <c r="S530" s="162"/>
      <c r="T530" s="165"/>
      <c r="U530" s="162"/>
      <c r="V530" s="162"/>
      <c r="W530" s="162"/>
      <c r="X530" s="162"/>
      <c r="Y530" s="165"/>
      <c r="Z530" s="162"/>
      <c r="AA530" s="162"/>
      <c r="AB530" s="162"/>
      <c r="AC530" s="162"/>
      <c r="AD530" s="165"/>
      <c r="AE530" s="162"/>
      <c r="AF530" s="162"/>
      <c r="AG530" s="162"/>
      <c r="AH530" s="162"/>
      <c r="AI530" s="165"/>
      <c r="AJ530" s="162"/>
      <c r="AK530" s="162"/>
      <c r="AL530" s="162"/>
      <c r="AM530" s="162"/>
      <c r="AN530" s="165"/>
      <c r="AO530" s="162"/>
      <c r="AP530" s="162"/>
      <c r="AQ530" s="162"/>
      <c r="AR530" s="162"/>
      <c r="AS530" s="166"/>
    </row>
    <row r="531" spans="1:45" ht="12" customHeight="1">
      <c r="A531" s="145"/>
      <c r="B531" s="156"/>
      <c r="C531" s="157"/>
      <c r="D531" s="157"/>
      <c r="E531" s="158"/>
      <c r="F531" s="157"/>
      <c r="G531" s="157"/>
      <c r="H531" s="157"/>
      <c r="I531" s="157"/>
      <c r="J531" s="157"/>
      <c r="K531" s="157"/>
      <c r="L531" s="157"/>
      <c r="M531" s="157"/>
      <c r="N531" s="159"/>
      <c r="O531" s="157"/>
      <c r="P531" s="157">
        <v>1</v>
      </c>
      <c r="Q531" s="157">
        <v>2</v>
      </c>
      <c r="R531" s="157">
        <v>3</v>
      </c>
      <c r="S531" s="157">
        <v>4</v>
      </c>
      <c r="T531" s="157"/>
      <c r="U531" s="157">
        <v>5</v>
      </c>
      <c r="V531" s="157">
        <v>6</v>
      </c>
      <c r="W531" s="157">
        <v>7</v>
      </c>
      <c r="X531" s="157">
        <v>8</v>
      </c>
      <c r="Y531" s="157"/>
      <c r="Z531" s="157">
        <v>9</v>
      </c>
      <c r="AA531" s="157">
        <v>10</v>
      </c>
      <c r="AB531" s="157">
        <v>11</v>
      </c>
      <c r="AC531" s="157">
        <v>12</v>
      </c>
      <c r="AD531" s="157"/>
      <c r="AE531" s="157">
        <v>13</v>
      </c>
      <c r="AF531" s="157">
        <v>14</v>
      </c>
      <c r="AG531" s="157">
        <v>15</v>
      </c>
      <c r="AH531" s="157">
        <v>16</v>
      </c>
      <c r="AI531" s="157"/>
      <c r="AJ531" s="157">
        <v>17</v>
      </c>
      <c r="AK531" s="157">
        <v>18</v>
      </c>
      <c r="AL531" s="157">
        <v>19</v>
      </c>
      <c r="AM531" s="157">
        <v>20</v>
      </c>
      <c r="AN531" s="157"/>
      <c r="AO531" s="157">
        <v>21</v>
      </c>
      <c r="AP531" s="157">
        <v>22</v>
      </c>
      <c r="AQ531" s="157">
        <v>23</v>
      </c>
      <c r="AR531" s="157">
        <v>24</v>
      </c>
      <c r="AS531" s="160"/>
    </row>
    <row r="532" spans="1:45" ht="12" customHeight="1" thickBot="1">
      <c r="A532" s="145"/>
      <c r="B532" s="161" t="s">
        <v>118</v>
      </c>
      <c r="C532" s="162"/>
      <c r="D532" s="163" t="s">
        <v>276</v>
      </c>
      <c r="E532" s="162"/>
      <c r="F532" s="162">
        <v>24</v>
      </c>
      <c r="G532" s="162">
        <v>24</v>
      </c>
      <c r="H532" s="162" t="s">
        <v>12</v>
      </c>
      <c r="I532" s="161" t="s">
        <v>118</v>
      </c>
      <c r="J532" s="162"/>
      <c r="K532" s="162"/>
      <c r="L532" s="162">
        <f>COUNTIF(P532:AR532,"x")</f>
        <v>0</v>
      </c>
      <c r="M532" s="162">
        <f>F532-L532</f>
        <v>24</v>
      </c>
      <c r="N532" s="164"/>
      <c r="O532" s="165"/>
      <c r="P532" s="162"/>
      <c r="Q532" s="162"/>
      <c r="R532" s="162"/>
      <c r="S532" s="162"/>
      <c r="T532" s="165"/>
      <c r="U532" s="162"/>
      <c r="V532" s="162"/>
      <c r="W532" s="162"/>
      <c r="X532" s="162"/>
      <c r="Y532" s="165"/>
      <c r="Z532" s="162"/>
      <c r="AA532" s="162"/>
      <c r="AB532" s="162"/>
      <c r="AC532" s="162"/>
      <c r="AD532" s="165"/>
      <c r="AE532" s="162"/>
      <c r="AF532" s="162"/>
      <c r="AG532" s="162"/>
      <c r="AH532" s="162"/>
      <c r="AI532" s="165"/>
      <c r="AJ532" s="162"/>
      <c r="AK532" s="162"/>
      <c r="AL532" s="162"/>
      <c r="AM532" s="162"/>
      <c r="AN532" s="165"/>
      <c r="AO532" s="162"/>
      <c r="AP532" s="162"/>
      <c r="AQ532" s="162"/>
      <c r="AR532" s="162"/>
      <c r="AS532" s="166"/>
    </row>
    <row r="533" spans="1:45" ht="12" customHeight="1">
      <c r="A533" s="145"/>
      <c r="B533" s="156"/>
      <c r="C533" s="157"/>
      <c r="D533" s="157"/>
      <c r="E533" s="158"/>
      <c r="F533" s="157"/>
      <c r="G533" s="157"/>
      <c r="H533" s="157"/>
      <c r="I533" s="157"/>
      <c r="J533" s="157"/>
      <c r="K533" s="157"/>
      <c r="L533" s="157"/>
      <c r="M533" s="157"/>
      <c r="N533" s="159"/>
      <c r="O533" s="157"/>
      <c r="P533" s="157">
        <v>1</v>
      </c>
      <c r="Q533" s="157">
        <v>2</v>
      </c>
      <c r="R533" s="157">
        <v>3</v>
      </c>
      <c r="S533" s="157">
        <v>4</v>
      </c>
      <c r="T533" s="157"/>
      <c r="U533" s="157">
        <v>5</v>
      </c>
      <c r="V533" s="157">
        <v>6</v>
      </c>
      <c r="W533" s="157">
        <v>7</v>
      </c>
      <c r="X533" s="157">
        <v>8</v>
      </c>
      <c r="Y533" s="157"/>
      <c r="Z533" s="157">
        <v>9</v>
      </c>
      <c r="AA533" s="157">
        <v>10</v>
      </c>
      <c r="AB533" s="157">
        <v>11</v>
      </c>
      <c r="AC533" s="157">
        <v>12</v>
      </c>
      <c r="AD533" s="157"/>
      <c r="AE533" s="157">
        <v>13</v>
      </c>
      <c r="AF533" s="157">
        <v>14</v>
      </c>
      <c r="AG533" s="157">
        <v>15</v>
      </c>
      <c r="AH533" s="157">
        <v>16</v>
      </c>
      <c r="AI533" s="157"/>
      <c r="AJ533" s="157">
        <v>17</v>
      </c>
      <c r="AK533" s="157">
        <v>18</v>
      </c>
      <c r="AL533" s="157">
        <v>19</v>
      </c>
      <c r="AM533" s="157">
        <v>20</v>
      </c>
      <c r="AN533" s="157"/>
      <c r="AO533" s="157">
        <v>21</v>
      </c>
      <c r="AP533" s="157">
        <v>22</v>
      </c>
      <c r="AQ533" s="157">
        <v>23</v>
      </c>
      <c r="AR533" s="157">
        <v>24</v>
      </c>
      <c r="AS533" s="160"/>
    </row>
    <row r="534" spans="1:45" ht="12" customHeight="1" thickBot="1">
      <c r="A534" s="145"/>
      <c r="B534" s="161" t="s">
        <v>118</v>
      </c>
      <c r="C534" s="162"/>
      <c r="D534" s="163" t="s">
        <v>276</v>
      </c>
      <c r="E534" s="162"/>
      <c r="F534" s="162">
        <v>24</v>
      </c>
      <c r="G534" s="162">
        <v>24</v>
      </c>
      <c r="H534" s="162" t="s">
        <v>12</v>
      </c>
      <c r="I534" s="161" t="s">
        <v>118</v>
      </c>
      <c r="J534" s="162"/>
      <c r="K534" s="162"/>
      <c r="L534" s="162">
        <f>COUNTIF(P534:AR534,"x")</f>
        <v>0</v>
      </c>
      <c r="M534" s="162">
        <f>F534-L534</f>
        <v>24</v>
      </c>
      <c r="N534" s="164"/>
      <c r="O534" s="165"/>
      <c r="P534" s="162"/>
      <c r="Q534" s="162"/>
      <c r="R534" s="162"/>
      <c r="S534" s="162"/>
      <c r="T534" s="165"/>
      <c r="U534" s="162"/>
      <c r="V534" s="162"/>
      <c r="W534" s="162"/>
      <c r="X534" s="162"/>
      <c r="Y534" s="165"/>
      <c r="Z534" s="162"/>
      <c r="AA534" s="162"/>
      <c r="AB534" s="162"/>
      <c r="AC534" s="162"/>
      <c r="AD534" s="165"/>
      <c r="AE534" s="162"/>
      <c r="AF534" s="162"/>
      <c r="AG534" s="162"/>
      <c r="AH534" s="162"/>
      <c r="AI534" s="165"/>
      <c r="AJ534" s="162"/>
      <c r="AK534" s="162"/>
      <c r="AL534" s="162"/>
      <c r="AM534" s="162"/>
      <c r="AN534" s="165"/>
      <c r="AO534" s="162"/>
      <c r="AP534" s="162"/>
      <c r="AQ534" s="162"/>
      <c r="AR534" s="162"/>
      <c r="AS534" s="166"/>
    </row>
    <row r="535" spans="1:45" ht="12" customHeight="1">
      <c r="A535" s="145"/>
      <c r="B535" s="156"/>
      <c r="C535" s="157"/>
      <c r="D535" s="157"/>
      <c r="E535" s="158"/>
      <c r="F535" s="157"/>
      <c r="G535" s="157"/>
      <c r="H535" s="157"/>
      <c r="I535" s="157"/>
      <c r="J535" s="157"/>
      <c r="K535" s="157"/>
      <c r="L535" s="157"/>
      <c r="M535" s="157"/>
      <c r="N535" s="159"/>
      <c r="O535" s="157"/>
      <c r="P535" s="157">
        <v>1</v>
      </c>
      <c r="Q535" s="157">
        <v>2</v>
      </c>
      <c r="R535" s="157">
        <v>3</v>
      </c>
      <c r="S535" s="157">
        <v>4</v>
      </c>
      <c r="T535" s="157"/>
      <c r="U535" s="157">
        <v>5</v>
      </c>
      <c r="V535" s="157">
        <v>6</v>
      </c>
      <c r="W535" s="157">
        <v>7</v>
      </c>
      <c r="X535" s="157">
        <v>8</v>
      </c>
      <c r="Y535" s="157"/>
      <c r="Z535" s="157">
        <v>9</v>
      </c>
      <c r="AA535" s="157">
        <v>10</v>
      </c>
      <c r="AB535" s="157">
        <v>11</v>
      </c>
      <c r="AC535" s="157">
        <v>12</v>
      </c>
      <c r="AD535" s="157"/>
      <c r="AE535" s="157">
        <v>13</v>
      </c>
      <c r="AF535" s="157">
        <v>14</v>
      </c>
      <c r="AG535" s="157">
        <v>15</v>
      </c>
      <c r="AH535" s="157">
        <v>16</v>
      </c>
      <c r="AI535" s="157"/>
      <c r="AJ535" s="157">
        <v>17</v>
      </c>
      <c r="AK535" s="157">
        <v>18</v>
      </c>
      <c r="AL535" s="157">
        <v>19</v>
      </c>
      <c r="AM535" s="157">
        <v>20</v>
      </c>
      <c r="AN535" s="157"/>
      <c r="AO535" s="157">
        <v>21</v>
      </c>
      <c r="AP535" s="157">
        <v>22</v>
      </c>
      <c r="AQ535" s="157">
        <v>23</v>
      </c>
      <c r="AR535" s="157">
        <v>24</v>
      </c>
      <c r="AS535" s="160"/>
    </row>
    <row r="536" spans="1:45" ht="12" customHeight="1" thickBot="1">
      <c r="A536" s="145"/>
      <c r="B536" s="161" t="s">
        <v>118</v>
      </c>
      <c r="C536" s="162"/>
      <c r="D536" s="163" t="s">
        <v>276</v>
      </c>
      <c r="E536" s="162"/>
      <c r="F536" s="162">
        <v>24</v>
      </c>
      <c r="G536" s="162">
        <v>24</v>
      </c>
      <c r="H536" s="162" t="s">
        <v>12</v>
      </c>
      <c r="I536" s="161" t="s">
        <v>118</v>
      </c>
      <c r="J536" s="162"/>
      <c r="K536" s="162"/>
      <c r="L536" s="162">
        <f>COUNTIF(P536:AR536,"x")</f>
        <v>0</v>
      </c>
      <c r="M536" s="162">
        <f>F536-L536</f>
        <v>24</v>
      </c>
      <c r="N536" s="164"/>
      <c r="O536" s="165"/>
      <c r="P536" s="162"/>
      <c r="Q536" s="162"/>
      <c r="R536" s="162"/>
      <c r="S536" s="162"/>
      <c r="T536" s="165"/>
      <c r="U536" s="162"/>
      <c r="V536" s="162"/>
      <c r="W536" s="162"/>
      <c r="X536" s="162"/>
      <c r="Y536" s="165"/>
      <c r="Z536" s="162"/>
      <c r="AA536" s="162"/>
      <c r="AB536" s="162"/>
      <c r="AC536" s="162"/>
      <c r="AD536" s="165"/>
      <c r="AE536" s="162"/>
      <c r="AF536" s="162"/>
      <c r="AG536" s="162"/>
      <c r="AH536" s="162"/>
      <c r="AI536" s="165"/>
      <c r="AJ536" s="162"/>
      <c r="AK536" s="162"/>
      <c r="AL536" s="162"/>
      <c r="AM536" s="162"/>
      <c r="AN536" s="165"/>
      <c r="AO536" s="162"/>
      <c r="AP536" s="162"/>
      <c r="AQ536" s="162"/>
      <c r="AR536" s="162"/>
      <c r="AS536" s="166"/>
    </row>
    <row r="537" spans="1:45" ht="12" customHeight="1">
      <c r="A537" s="145"/>
      <c r="B537" s="156"/>
      <c r="C537" s="157"/>
      <c r="D537" s="157"/>
      <c r="E537" s="158"/>
      <c r="F537" s="157"/>
      <c r="G537" s="157"/>
      <c r="H537" s="157"/>
      <c r="I537" s="157"/>
      <c r="J537" s="157"/>
      <c r="K537" s="157"/>
      <c r="L537" s="157"/>
      <c r="M537" s="157"/>
      <c r="N537" s="159"/>
      <c r="O537" s="157"/>
      <c r="P537" s="157">
        <v>1</v>
      </c>
      <c r="Q537" s="157">
        <v>2</v>
      </c>
      <c r="R537" s="157">
        <v>3</v>
      </c>
      <c r="S537" s="157">
        <v>4</v>
      </c>
      <c r="T537" s="157"/>
      <c r="U537" s="157">
        <v>5</v>
      </c>
      <c r="V537" s="157">
        <v>6</v>
      </c>
      <c r="W537" s="157">
        <v>7</v>
      </c>
      <c r="X537" s="157">
        <v>8</v>
      </c>
      <c r="Y537" s="157"/>
      <c r="Z537" s="157">
        <v>9</v>
      </c>
      <c r="AA537" s="157">
        <v>10</v>
      </c>
      <c r="AB537" s="157">
        <v>11</v>
      </c>
      <c r="AC537" s="157">
        <v>12</v>
      </c>
      <c r="AD537" s="157"/>
      <c r="AE537" s="157">
        <v>13</v>
      </c>
      <c r="AF537" s="157">
        <v>14</v>
      </c>
      <c r="AG537" s="157">
        <v>15</v>
      </c>
      <c r="AH537" s="157">
        <v>16</v>
      </c>
      <c r="AI537" s="157"/>
      <c r="AJ537" s="157">
        <v>17</v>
      </c>
      <c r="AK537" s="157">
        <v>18</v>
      </c>
      <c r="AL537" s="157">
        <v>19</v>
      </c>
      <c r="AM537" s="157">
        <v>20</v>
      </c>
      <c r="AN537" s="157"/>
      <c r="AO537" s="157">
        <v>21</v>
      </c>
      <c r="AP537" s="157">
        <v>22</v>
      </c>
      <c r="AQ537" s="157">
        <v>23</v>
      </c>
      <c r="AR537" s="157">
        <v>24</v>
      </c>
      <c r="AS537" s="160"/>
    </row>
    <row r="538" spans="1:45" ht="12" customHeight="1" thickBot="1">
      <c r="A538" s="145"/>
      <c r="B538" s="161" t="s">
        <v>118</v>
      </c>
      <c r="C538" s="162"/>
      <c r="D538" s="163" t="s">
        <v>276</v>
      </c>
      <c r="E538" s="162"/>
      <c r="F538" s="162">
        <v>24</v>
      </c>
      <c r="G538" s="162">
        <v>24</v>
      </c>
      <c r="H538" s="162" t="s">
        <v>12</v>
      </c>
      <c r="I538" s="161" t="s">
        <v>118</v>
      </c>
      <c r="J538" s="162"/>
      <c r="K538" s="162"/>
      <c r="L538" s="162">
        <f>COUNTIF(P538:AR538,"x")</f>
        <v>0</v>
      </c>
      <c r="M538" s="162">
        <f>F538-L538</f>
        <v>24</v>
      </c>
      <c r="N538" s="164"/>
      <c r="O538" s="165"/>
      <c r="P538" s="162"/>
      <c r="Q538" s="162"/>
      <c r="R538" s="162"/>
      <c r="S538" s="162"/>
      <c r="T538" s="165"/>
      <c r="U538" s="162"/>
      <c r="V538" s="162"/>
      <c r="W538" s="162"/>
      <c r="X538" s="162"/>
      <c r="Y538" s="165"/>
      <c r="Z538" s="162"/>
      <c r="AA538" s="162"/>
      <c r="AB538" s="162"/>
      <c r="AC538" s="162"/>
      <c r="AD538" s="165"/>
      <c r="AE538" s="162"/>
      <c r="AF538" s="162"/>
      <c r="AG538" s="162"/>
      <c r="AH538" s="162"/>
      <c r="AI538" s="165"/>
      <c r="AJ538" s="162"/>
      <c r="AK538" s="162"/>
      <c r="AL538" s="162"/>
      <c r="AM538" s="162"/>
      <c r="AN538" s="165"/>
      <c r="AO538" s="162"/>
      <c r="AP538" s="162"/>
      <c r="AQ538" s="162"/>
      <c r="AR538" s="162"/>
      <c r="AS538" s="166"/>
    </row>
    <row r="539" spans="1:45" ht="12" customHeight="1">
      <c r="A539" s="145"/>
      <c r="B539" s="156"/>
      <c r="C539" s="157"/>
      <c r="D539" s="157"/>
      <c r="E539" s="158"/>
      <c r="F539" s="157"/>
      <c r="G539" s="157"/>
      <c r="H539" s="157"/>
      <c r="I539" s="157"/>
      <c r="J539" s="157"/>
      <c r="K539" s="157"/>
      <c r="L539" s="157"/>
      <c r="M539" s="157"/>
      <c r="N539" s="159"/>
      <c r="O539" s="157"/>
      <c r="P539" s="157">
        <v>1</v>
      </c>
      <c r="Q539" s="157">
        <v>2</v>
      </c>
      <c r="R539" s="157">
        <v>3</v>
      </c>
      <c r="S539" s="157">
        <v>4</v>
      </c>
      <c r="T539" s="157"/>
      <c r="U539" s="157">
        <v>5</v>
      </c>
      <c r="V539" s="157">
        <v>6</v>
      </c>
      <c r="W539" s="157">
        <v>7</v>
      </c>
      <c r="X539" s="157">
        <v>8</v>
      </c>
      <c r="Y539" s="157"/>
      <c r="Z539" s="157">
        <v>9</v>
      </c>
      <c r="AA539" s="157">
        <v>10</v>
      </c>
      <c r="AB539" s="157">
        <v>11</v>
      </c>
      <c r="AC539" s="157">
        <v>12</v>
      </c>
      <c r="AD539" s="157"/>
      <c r="AE539" s="157">
        <v>13</v>
      </c>
      <c r="AF539" s="157">
        <v>14</v>
      </c>
      <c r="AG539" s="157">
        <v>15</v>
      </c>
      <c r="AH539" s="157">
        <v>16</v>
      </c>
      <c r="AI539" s="157"/>
      <c r="AJ539" s="157">
        <v>17</v>
      </c>
      <c r="AK539" s="157">
        <v>18</v>
      </c>
      <c r="AL539" s="157">
        <v>19</v>
      </c>
      <c r="AM539" s="157">
        <v>20</v>
      </c>
      <c r="AN539" s="157"/>
      <c r="AO539" s="157">
        <v>21</v>
      </c>
      <c r="AP539" s="157">
        <v>22</v>
      </c>
      <c r="AQ539" s="157">
        <v>23</v>
      </c>
      <c r="AR539" s="157">
        <v>24</v>
      </c>
      <c r="AS539" s="160"/>
    </row>
    <row r="540" spans="1:45" ht="12" customHeight="1" thickBot="1">
      <c r="A540" s="145"/>
      <c r="B540" s="161" t="s">
        <v>118</v>
      </c>
      <c r="C540" s="162"/>
      <c r="D540" s="163" t="s">
        <v>276</v>
      </c>
      <c r="E540" s="162"/>
      <c r="F540" s="162">
        <v>24</v>
      </c>
      <c r="G540" s="162">
        <v>24</v>
      </c>
      <c r="H540" s="162" t="s">
        <v>12</v>
      </c>
      <c r="I540" s="161" t="s">
        <v>118</v>
      </c>
      <c r="J540" s="162"/>
      <c r="K540" s="162"/>
      <c r="L540" s="162">
        <f>COUNTIF(P540:AR540,"x")</f>
        <v>0</v>
      </c>
      <c r="M540" s="162">
        <f>F540-L540</f>
        <v>24</v>
      </c>
      <c r="N540" s="164"/>
      <c r="O540" s="165"/>
      <c r="P540" s="162"/>
      <c r="Q540" s="162"/>
      <c r="R540" s="162"/>
      <c r="S540" s="162"/>
      <c r="T540" s="165"/>
      <c r="U540" s="162"/>
      <c r="V540" s="162"/>
      <c r="W540" s="162"/>
      <c r="X540" s="162"/>
      <c r="Y540" s="165"/>
      <c r="Z540" s="162"/>
      <c r="AA540" s="162"/>
      <c r="AB540" s="162"/>
      <c r="AC540" s="162"/>
      <c r="AD540" s="165"/>
      <c r="AE540" s="162"/>
      <c r="AF540" s="162"/>
      <c r="AG540" s="162"/>
      <c r="AH540" s="162"/>
      <c r="AI540" s="165"/>
      <c r="AJ540" s="162"/>
      <c r="AK540" s="162"/>
      <c r="AL540" s="162"/>
      <c r="AM540" s="162"/>
      <c r="AN540" s="165"/>
      <c r="AO540" s="162"/>
      <c r="AP540" s="162"/>
      <c r="AQ540" s="162"/>
      <c r="AR540" s="162"/>
      <c r="AS540" s="166"/>
    </row>
    <row r="541" spans="1:45" ht="12" customHeight="1">
      <c r="A541" s="145"/>
      <c r="B541" s="156"/>
      <c r="C541" s="157"/>
      <c r="D541" s="157"/>
      <c r="E541" s="158"/>
      <c r="F541" s="157"/>
      <c r="G541" s="157"/>
      <c r="H541" s="157"/>
      <c r="I541" s="157"/>
      <c r="J541" s="157"/>
      <c r="K541" s="157"/>
      <c r="L541" s="157"/>
      <c r="M541" s="157"/>
      <c r="N541" s="159"/>
      <c r="O541" s="157"/>
      <c r="P541" s="157">
        <v>1</v>
      </c>
      <c r="Q541" s="157">
        <v>2</v>
      </c>
      <c r="R541" s="157">
        <v>3</v>
      </c>
      <c r="S541" s="157">
        <v>4</v>
      </c>
      <c r="T541" s="157"/>
      <c r="U541" s="157">
        <v>5</v>
      </c>
      <c r="V541" s="157">
        <v>6</v>
      </c>
      <c r="W541" s="157">
        <v>7</v>
      </c>
      <c r="X541" s="157">
        <v>8</v>
      </c>
      <c r="Y541" s="157"/>
      <c r="Z541" s="157">
        <v>9</v>
      </c>
      <c r="AA541" s="157">
        <v>10</v>
      </c>
      <c r="AB541" s="157">
        <v>11</v>
      </c>
      <c r="AC541" s="157">
        <v>12</v>
      </c>
      <c r="AD541" s="157"/>
      <c r="AE541" s="157">
        <v>13</v>
      </c>
      <c r="AF541" s="157">
        <v>14</v>
      </c>
      <c r="AG541" s="157">
        <v>15</v>
      </c>
      <c r="AH541" s="157">
        <v>16</v>
      </c>
      <c r="AI541" s="157"/>
      <c r="AJ541" s="157">
        <v>17</v>
      </c>
      <c r="AK541" s="157">
        <v>18</v>
      </c>
      <c r="AL541" s="157">
        <v>19</v>
      </c>
      <c r="AM541" s="157">
        <v>20</v>
      </c>
      <c r="AN541" s="157"/>
      <c r="AO541" s="157">
        <v>21</v>
      </c>
      <c r="AP541" s="157">
        <v>22</v>
      </c>
      <c r="AQ541" s="157">
        <v>23</v>
      </c>
      <c r="AR541" s="157">
        <v>24</v>
      </c>
      <c r="AS541" s="160"/>
    </row>
    <row r="542" spans="1:45" ht="12" customHeight="1" thickBot="1">
      <c r="A542" s="145"/>
      <c r="B542" s="161" t="s">
        <v>118</v>
      </c>
      <c r="C542" s="162"/>
      <c r="D542" s="163" t="s">
        <v>276</v>
      </c>
      <c r="E542" s="162"/>
      <c r="F542" s="162">
        <v>24</v>
      </c>
      <c r="G542" s="162">
        <v>24</v>
      </c>
      <c r="H542" s="162" t="s">
        <v>12</v>
      </c>
      <c r="I542" s="161" t="s">
        <v>118</v>
      </c>
      <c r="J542" s="162"/>
      <c r="K542" s="162"/>
      <c r="L542" s="162">
        <f>COUNTIF(P542:AR542,"x")</f>
        <v>0</v>
      </c>
      <c r="M542" s="162">
        <f>F542-L542</f>
        <v>24</v>
      </c>
      <c r="N542" s="164"/>
      <c r="O542" s="165"/>
      <c r="P542" s="162"/>
      <c r="Q542" s="162"/>
      <c r="R542" s="162"/>
      <c r="S542" s="162"/>
      <c r="T542" s="165"/>
      <c r="U542" s="162"/>
      <c r="V542" s="162"/>
      <c r="W542" s="162"/>
      <c r="X542" s="162"/>
      <c r="Y542" s="165"/>
      <c r="Z542" s="162"/>
      <c r="AA542" s="162"/>
      <c r="AB542" s="162"/>
      <c r="AC542" s="162"/>
      <c r="AD542" s="165"/>
      <c r="AE542" s="162"/>
      <c r="AF542" s="162"/>
      <c r="AG542" s="162"/>
      <c r="AH542" s="162"/>
      <c r="AI542" s="165"/>
      <c r="AJ542" s="162"/>
      <c r="AK542" s="162"/>
      <c r="AL542" s="162"/>
      <c r="AM542" s="162"/>
      <c r="AN542" s="165"/>
      <c r="AO542" s="162"/>
      <c r="AP542" s="162"/>
      <c r="AQ542" s="162"/>
      <c r="AR542" s="162"/>
      <c r="AS542" s="166"/>
    </row>
    <row r="543" spans="1:45" ht="12" customHeight="1">
      <c r="A543" s="145"/>
      <c r="B543" s="156"/>
      <c r="C543" s="157"/>
      <c r="D543" s="157"/>
      <c r="E543" s="158"/>
      <c r="F543" s="157"/>
      <c r="G543" s="157"/>
      <c r="H543" s="157"/>
      <c r="I543" s="157"/>
      <c r="J543" s="157"/>
      <c r="K543" s="157"/>
      <c r="L543" s="157"/>
      <c r="M543" s="157"/>
      <c r="N543" s="159"/>
      <c r="O543" s="157"/>
      <c r="P543" s="157">
        <v>1</v>
      </c>
      <c r="Q543" s="157">
        <v>2</v>
      </c>
      <c r="R543" s="157">
        <v>3</v>
      </c>
      <c r="S543" s="157">
        <v>4</v>
      </c>
      <c r="T543" s="157"/>
      <c r="U543" s="157">
        <v>5</v>
      </c>
      <c r="V543" s="157">
        <v>6</v>
      </c>
      <c r="W543" s="157">
        <v>7</v>
      </c>
      <c r="X543" s="157">
        <v>8</v>
      </c>
      <c r="Y543" s="157"/>
      <c r="Z543" s="157">
        <v>9</v>
      </c>
      <c r="AA543" s="157">
        <v>10</v>
      </c>
      <c r="AB543" s="157">
        <v>11</v>
      </c>
      <c r="AC543" s="157">
        <v>12</v>
      </c>
      <c r="AD543" s="157"/>
      <c r="AE543" s="157">
        <v>13</v>
      </c>
      <c r="AF543" s="157">
        <v>14</v>
      </c>
      <c r="AG543" s="157">
        <v>15</v>
      </c>
      <c r="AH543" s="157">
        <v>16</v>
      </c>
      <c r="AI543" s="157"/>
      <c r="AJ543" s="157">
        <v>17</v>
      </c>
      <c r="AK543" s="157">
        <v>18</v>
      </c>
      <c r="AL543" s="157">
        <v>19</v>
      </c>
      <c r="AM543" s="157">
        <v>20</v>
      </c>
      <c r="AN543" s="157"/>
      <c r="AO543" s="157">
        <v>21</v>
      </c>
      <c r="AP543" s="157">
        <v>22</v>
      </c>
      <c r="AQ543" s="157">
        <v>23</v>
      </c>
      <c r="AR543" s="157">
        <v>24</v>
      </c>
      <c r="AS543" s="160"/>
    </row>
    <row r="544" spans="1:45" ht="12" customHeight="1" thickBot="1">
      <c r="A544" s="145"/>
      <c r="B544" s="161" t="s">
        <v>118</v>
      </c>
      <c r="C544" s="162"/>
      <c r="D544" s="163" t="s">
        <v>276</v>
      </c>
      <c r="E544" s="162"/>
      <c r="F544" s="162">
        <v>24</v>
      </c>
      <c r="G544" s="162">
        <v>24</v>
      </c>
      <c r="H544" s="162" t="s">
        <v>12</v>
      </c>
      <c r="I544" s="161" t="s">
        <v>118</v>
      </c>
      <c r="J544" s="162"/>
      <c r="K544" s="162"/>
      <c r="L544" s="162">
        <f>COUNTIF(P544:AR544,"x")</f>
        <v>0</v>
      </c>
      <c r="M544" s="162">
        <f>F544-L544</f>
        <v>24</v>
      </c>
      <c r="N544" s="164"/>
      <c r="O544" s="165"/>
      <c r="P544" s="162"/>
      <c r="Q544" s="162"/>
      <c r="R544" s="162"/>
      <c r="S544" s="162"/>
      <c r="T544" s="165"/>
      <c r="U544" s="162"/>
      <c r="V544" s="162"/>
      <c r="W544" s="162"/>
      <c r="X544" s="162"/>
      <c r="Y544" s="165"/>
      <c r="Z544" s="162"/>
      <c r="AA544" s="162"/>
      <c r="AB544" s="162"/>
      <c r="AC544" s="162"/>
      <c r="AD544" s="165"/>
      <c r="AE544" s="162"/>
      <c r="AF544" s="162"/>
      <c r="AG544" s="162"/>
      <c r="AH544" s="162"/>
      <c r="AI544" s="165"/>
      <c r="AJ544" s="162"/>
      <c r="AK544" s="162"/>
      <c r="AL544" s="162"/>
      <c r="AM544" s="162"/>
      <c r="AN544" s="165"/>
      <c r="AO544" s="162"/>
      <c r="AP544" s="162"/>
      <c r="AQ544" s="162"/>
      <c r="AR544" s="162"/>
      <c r="AS544" s="166"/>
    </row>
    <row r="545" spans="1:45" ht="12" customHeight="1">
      <c r="A545" s="145"/>
      <c r="B545" s="156"/>
      <c r="C545" s="157"/>
      <c r="D545" s="157"/>
      <c r="E545" s="158"/>
      <c r="F545" s="157"/>
      <c r="G545" s="157"/>
      <c r="H545" s="157"/>
      <c r="I545" s="157"/>
      <c r="J545" s="157"/>
      <c r="K545" s="157"/>
      <c r="L545" s="157"/>
      <c r="M545" s="157"/>
      <c r="N545" s="159"/>
      <c r="O545" s="157"/>
      <c r="P545" s="157">
        <v>1</v>
      </c>
      <c r="Q545" s="157">
        <v>2</v>
      </c>
      <c r="R545" s="157">
        <v>3</v>
      </c>
      <c r="S545" s="157">
        <v>4</v>
      </c>
      <c r="T545" s="157"/>
      <c r="U545" s="157">
        <v>5</v>
      </c>
      <c r="V545" s="157">
        <v>6</v>
      </c>
      <c r="W545" s="157">
        <v>7</v>
      </c>
      <c r="X545" s="157">
        <v>8</v>
      </c>
      <c r="Y545" s="157"/>
      <c r="Z545" s="157">
        <v>9</v>
      </c>
      <c r="AA545" s="157">
        <v>10</v>
      </c>
      <c r="AB545" s="157">
        <v>11</v>
      </c>
      <c r="AC545" s="157">
        <v>12</v>
      </c>
      <c r="AD545" s="157"/>
      <c r="AE545" s="157">
        <v>13</v>
      </c>
      <c r="AF545" s="157">
        <v>14</v>
      </c>
      <c r="AG545" s="157">
        <v>15</v>
      </c>
      <c r="AH545" s="157">
        <v>16</v>
      </c>
      <c r="AI545" s="157"/>
      <c r="AJ545" s="157">
        <v>17</v>
      </c>
      <c r="AK545" s="157">
        <v>18</v>
      </c>
      <c r="AL545" s="157">
        <v>19</v>
      </c>
      <c r="AM545" s="157">
        <v>20</v>
      </c>
      <c r="AN545" s="157"/>
      <c r="AO545" s="157">
        <v>21</v>
      </c>
      <c r="AP545" s="157">
        <v>22</v>
      </c>
      <c r="AQ545" s="157">
        <v>23</v>
      </c>
      <c r="AR545" s="157">
        <v>24</v>
      </c>
      <c r="AS545" s="160"/>
    </row>
    <row r="546" spans="1:45" ht="12" customHeight="1" thickBot="1">
      <c r="A546" s="145"/>
      <c r="B546" s="161" t="s">
        <v>118</v>
      </c>
      <c r="C546" s="162"/>
      <c r="D546" s="163" t="s">
        <v>276</v>
      </c>
      <c r="E546" s="162"/>
      <c r="F546" s="162">
        <v>24</v>
      </c>
      <c r="G546" s="162">
        <v>24</v>
      </c>
      <c r="H546" s="162" t="s">
        <v>12</v>
      </c>
      <c r="I546" s="161" t="s">
        <v>118</v>
      </c>
      <c r="J546" s="162"/>
      <c r="K546" s="162"/>
      <c r="L546" s="162">
        <f>COUNTIF(P546:AR546,"x")</f>
        <v>0</v>
      </c>
      <c r="M546" s="162">
        <f>F546-L546</f>
        <v>24</v>
      </c>
      <c r="N546" s="164"/>
      <c r="O546" s="165"/>
      <c r="P546" s="162"/>
      <c r="Q546" s="162"/>
      <c r="R546" s="162"/>
      <c r="S546" s="162"/>
      <c r="T546" s="165"/>
      <c r="U546" s="162"/>
      <c r="V546" s="162"/>
      <c r="W546" s="162"/>
      <c r="X546" s="162"/>
      <c r="Y546" s="165"/>
      <c r="Z546" s="162"/>
      <c r="AA546" s="162"/>
      <c r="AB546" s="162"/>
      <c r="AC546" s="162"/>
      <c r="AD546" s="165"/>
      <c r="AE546" s="162"/>
      <c r="AF546" s="162"/>
      <c r="AG546" s="162"/>
      <c r="AH546" s="162"/>
      <c r="AI546" s="165"/>
      <c r="AJ546" s="162"/>
      <c r="AK546" s="162"/>
      <c r="AL546" s="162"/>
      <c r="AM546" s="162"/>
      <c r="AN546" s="165"/>
      <c r="AO546" s="162"/>
      <c r="AP546" s="162"/>
      <c r="AQ546" s="162"/>
      <c r="AR546" s="162"/>
      <c r="AS546" s="166"/>
    </row>
    <row r="547" spans="1:45" ht="12" customHeight="1">
      <c r="A547" s="145"/>
      <c r="B547" s="156"/>
      <c r="C547" s="157"/>
      <c r="D547" s="157"/>
      <c r="E547" s="158"/>
      <c r="F547" s="157"/>
      <c r="G547" s="157"/>
      <c r="H547" s="157"/>
      <c r="I547" s="157"/>
      <c r="J547" s="157"/>
      <c r="K547" s="157"/>
      <c r="L547" s="157"/>
      <c r="M547" s="157"/>
      <c r="N547" s="159"/>
      <c r="O547" s="157"/>
      <c r="P547" s="157">
        <v>1</v>
      </c>
      <c r="Q547" s="157">
        <v>2</v>
      </c>
      <c r="R547" s="157">
        <v>3</v>
      </c>
      <c r="S547" s="157">
        <v>4</v>
      </c>
      <c r="T547" s="157"/>
      <c r="U547" s="157">
        <v>5</v>
      </c>
      <c r="V547" s="157">
        <v>6</v>
      </c>
      <c r="W547" s="157">
        <v>7</v>
      </c>
      <c r="X547" s="157">
        <v>8</v>
      </c>
      <c r="Y547" s="157"/>
      <c r="Z547" s="157">
        <v>9</v>
      </c>
      <c r="AA547" s="157">
        <v>10</v>
      </c>
      <c r="AB547" s="157">
        <v>11</v>
      </c>
      <c r="AC547" s="157">
        <v>12</v>
      </c>
      <c r="AD547" s="157"/>
      <c r="AE547" s="157">
        <v>13</v>
      </c>
      <c r="AF547" s="157">
        <v>14</v>
      </c>
      <c r="AG547" s="157">
        <v>15</v>
      </c>
      <c r="AH547" s="157">
        <v>16</v>
      </c>
      <c r="AI547" s="157"/>
      <c r="AJ547" s="157">
        <v>17</v>
      </c>
      <c r="AK547" s="157">
        <v>18</v>
      </c>
      <c r="AL547" s="157">
        <v>19</v>
      </c>
      <c r="AM547" s="157">
        <v>20</v>
      </c>
      <c r="AN547" s="157"/>
      <c r="AO547" s="157">
        <v>21</v>
      </c>
      <c r="AP547" s="157">
        <v>22</v>
      </c>
      <c r="AQ547" s="157">
        <v>23</v>
      </c>
      <c r="AR547" s="157">
        <v>24</v>
      </c>
      <c r="AS547" s="160"/>
    </row>
    <row r="548" spans="1:45" ht="12" customHeight="1" thickBot="1">
      <c r="A548" s="145"/>
      <c r="B548" s="161" t="s">
        <v>118</v>
      </c>
      <c r="C548" s="162"/>
      <c r="D548" s="163" t="s">
        <v>276</v>
      </c>
      <c r="E548" s="162"/>
      <c r="F548" s="162">
        <v>24</v>
      </c>
      <c r="G548" s="162">
        <v>24</v>
      </c>
      <c r="H548" s="162" t="s">
        <v>12</v>
      </c>
      <c r="I548" s="161" t="s">
        <v>118</v>
      </c>
      <c r="J548" s="162"/>
      <c r="K548" s="162"/>
      <c r="L548" s="162">
        <f>COUNTIF(P548:AR548,"x")</f>
        <v>0</v>
      </c>
      <c r="M548" s="162">
        <f>F548-L548</f>
        <v>24</v>
      </c>
      <c r="N548" s="164"/>
      <c r="O548" s="165"/>
      <c r="P548" s="162"/>
      <c r="Q548" s="162"/>
      <c r="R548" s="162"/>
      <c r="S548" s="162"/>
      <c r="T548" s="165"/>
      <c r="U548" s="162"/>
      <c r="V548" s="162"/>
      <c r="W548" s="162"/>
      <c r="X548" s="162"/>
      <c r="Y548" s="165"/>
      <c r="Z548" s="162"/>
      <c r="AA548" s="162"/>
      <c r="AB548" s="162"/>
      <c r="AC548" s="162"/>
      <c r="AD548" s="165"/>
      <c r="AE548" s="162"/>
      <c r="AF548" s="162"/>
      <c r="AG548" s="162"/>
      <c r="AH548" s="162"/>
      <c r="AI548" s="165"/>
      <c r="AJ548" s="162"/>
      <c r="AK548" s="162"/>
      <c r="AL548" s="162"/>
      <c r="AM548" s="162"/>
      <c r="AN548" s="165"/>
      <c r="AO548" s="162"/>
      <c r="AP548" s="162"/>
      <c r="AQ548" s="162"/>
      <c r="AR548" s="162"/>
      <c r="AS548" s="166"/>
    </row>
    <row r="549" spans="1:45" ht="12" customHeight="1">
      <c r="A549" s="145"/>
      <c r="B549" s="156"/>
      <c r="C549" s="157"/>
      <c r="D549" s="157"/>
      <c r="E549" s="158"/>
      <c r="F549" s="157"/>
      <c r="G549" s="157"/>
      <c r="H549" s="157"/>
      <c r="I549" s="157"/>
      <c r="J549" s="157"/>
      <c r="K549" s="157"/>
      <c r="L549" s="157"/>
      <c r="M549" s="157"/>
      <c r="N549" s="159"/>
      <c r="O549" s="157"/>
      <c r="P549" s="157">
        <v>1</v>
      </c>
      <c r="Q549" s="157">
        <v>2</v>
      </c>
      <c r="R549" s="157">
        <v>3</v>
      </c>
      <c r="S549" s="157">
        <v>4</v>
      </c>
      <c r="T549" s="157"/>
      <c r="U549" s="157">
        <v>5</v>
      </c>
      <c r="V549" s="157">
        <v>6</v>
      </c>
      <c r="W549" s="157">
        <v>7</v>
      </c>
      <c r="X549" s="157">
        <v>8</v>
      </c>
      <c r="Y549" s="157"/>
      <c r="Z549" s="157">
        <v>9</v>
      </c>
      <c r="AA549" s="157">
        <v>10</v>
      </c>
      <c r="AB549" s="157">
        <v>11</v>
      </c>
      <c r="AC549" s="157">
        <v>12</v>
      </c>
      <c r="AD549" s="157"/>
      <c r="AE549" s="157">
        <v>13</v>
      </c>
      <c r="AF549" s="157">
        <v>14</v>
      </c>
      <c r="AG549" s="157">
        <v>15</v>
      </c>
      <c r="AH549" s="157">
        <v>16</v>
      </c>
      <c r="AI549" s="157"/>
      <c r="AJ549" s="157">
        <v>17</v>
      </c>
      <c r="AK549" s="157">
        <v>18</v>
      </c>
      <c r="AL549" s="157">
        <v>19</v>
      </c>
      <c r="AM549" s="157">
        <v>20</v>
      </c>
      <c r="AN549" s="157"/>
      <c r="AO549" s="157">
        <v>21</v>
      </c>
      <c r="AP549" s="157">
        <v>22</v>
      </c>
      <c r="AQ549" s="157">
        <v>23</v>
      </c>
      <c r="AR549" s="157">
        <v>24</v>
      </c>
      <c r="AS549" s="160"/>
    </row>
    <row r="550" spans="1:45" ht="12" customHeight="1" thickBot="1">
      <c r="A550" s="145"/>
      <c r="B550" s="161" t="s">
        <v>118</v>
      </c>
      <c r="C550" s="162"/>
      <c r="D550" s="163" t="s">
        <v>276</v>
      </c>
      <c r="E550" s="162"/>
      <c r="F550" s="162">
        <v>24</v>
      </c>
      <c r="G550" s="162">
        <v>24</v>
      </c>
      <c r="H550" s="162" t="s">
        <v>12</v>
      </c>
      <c r="I550" s="161" t="s">
        <v>118</v>
      </c>
      <c r="J550" s="162"/>
      <c r="K550" s="162"/>
      <c r="L550" s="162">
        <f>COUNTIF(P550:AR550,"x")</f>
        <v>0</v>
      </c>
      <c r="M550" s="162">
        <f>F550-L550</f>
        <v>24</v>
      </c>
      <c r="N550" s="164"/>
      <c r="O550" s="165"/>
      <c r="P550" s="162"/>
      <c r="Q550" s="162"/>
      <c r="R550" s="162"/>
      <c r="S550" s="162"/>
      <c r="T550" s="165"/>
      <c r="U550" s="162"/>
      <c r="V550" s="162"/>
      <c r="W550" s="162"/>
      <c r="X550" s="162"/>
      <c r="Y550" s="165"/>
      <c r="Z550" s="162"/>
      <c r="AA550" s="162"/>
      <c r="AB550" s="162"/>
      <c r="AC550" s="162"/>
      <c r="AD550" s="165"/>
      <c r="AE550" s="162"/>
      <c r="AF550" s="162"/>
      <c r="AG550" s="162"/>
      <c r="AH550" s="162"/>
      <c r="AI550" s="165"/>
      <c r="AJ550" s="162"/>
      <c r="AK550" s="162"/>
      <c r="AL550" s="162"/>
      <c r="AM550" s="162"/>
      <c r="AN550" s="165"/>
      <c r="AO550" s="162"/>
      <c r="AP550" s="162"/>
      <c r="AQ550" s="162"/>
      <c r="AR550" s="162"/>
      <c r="AS550" s="166"/>
    </row>
    <row r="551" spans="1:45" ht="12" customHeight="1">
      <c r="A551" s="145"/>
      <c r="B551" s="156"/>
      <c r="C551" s="157"/>
      <c r="D551" s="157"/>
      <c r="E551" s="158"/>
      <c r="F551" s="157"/>
      <c r="G551" s="157"/>
      <c r="H551" s="157"/>
      <c r="I551" s="157"/>
      <c r="J551" s="157"/>
      <c r="K551" s="157"/>
      <c r="L551" s="157"/>
      <c r="M551" s="157"/>
      <c r="N551" s="159"/>
      <c r="O551" s="157"/>
      <c r="P551" s="157">
        <v>1</v>
      </c>
      <c r="Q551" s="157">
        <v>2</v>
      </c>
      <c r="R551" s="157">
        <v>3</v>
      </c>
      <c r="S551" s="157">
        <v>4</v>
      </c>
      <c r="T551" s="157"/>
      <c r="U551" s="157">
        <v>5</v>
      </c>
      <c r="V551" s="157">
        <v>6</v>
      </c>
      <c r="W551" s="157">
        <v>7</v>
      </c>
      <c r="X551" s="157">
        <v>8</v>
      </c>
      <c r="Y551" s="157"/>
      <c r="Z551" s="157">
        <v>9</v>
      </c>
      <c r="AA551" s="157">
        <v>10</v>
      </c>
      <c r="AB551" s="157">
        <v>11</v>
      </c>
      <c r="AC551" s="157">
        <v>12</v>
      </c>
      <c r="AD551" s="157"/>
      <c r="AE551" s="157">
        <v>13</v>
      </c>
      <c r="AF551" s="157">
        <v>14</v>
      </c>
      <c r="AG551" s="157">
        <v>15</v>
      </c>
      <c r="AH551" s="157">
        <v>16</v>
      </c>
      <c r="AI551" s="157"/>
      <c r="AJ551" s="157">
        <v>17</v>
      </c>
      <c r="AK551" s="157">
        <v>18</v>
      </c>
      <c r="AL551" s="157">
        <v>19</v>
      </c>
      <c r="AM551" s="157">
        <v>20</v>
      </c>
      <c r="AN551" s="157"/>
      <c r="AO551" s="157">
        <v>21</v>
      </c>
      <c r="AP551" s="157">
        <v>22</v>
      </c>
      <c r="AQ551" s="157">
        <v>23</v>
      </c>
      <c r="AR551" s="157">
        <v>24</v>
      </c>
      <c r="AS551" s="160"/>
    </row>
    <row r="552" spans="1:45" ht="12" customHeight="1" thickBot="1">
      <c r="A552" s="145"/>
      <c r="B552" s="161" t="s">
        <v>118</v>
      </c>
      <c r="C552" s="162"/>
      <c r="D552" s="163" t="s">
        <v>276</v>
      </c>
      <c r="E552" s="162"/>
      <c r="F552" s="162">
        <v>24</v>
      </c>
      <c r="G552" s="162">
        <v>24</v>
      </c>
      <c r="H552" s="162" t="s">
        <v>12</v>
      </c>
      <c r="I552" s="161" t="s">
        <v>118</v>
      </c>
      <c r="J552" s="162"/>
      <c r="K552" s="162"/>
      <c r="L552" s="162">
        <f>COUNTIF(P552:AR552,"x")</f>
        <v>0</v>
      </c>
      <c r="M552" s="162">
        <f>F552-L552</f>
        <v>24</v>
      </c>
      <c r="N552" s="164"/>
      <c r="O552" s="165"/>
      <c r="P552" s="162"/>
      <c r="Q552" s="162"/>
      <c r="R552" s="162"/>
      <c r="S552" s="162"/>
      <c r="T552" s="165"/>
      <c r="U552" s="162"/>
      <c r="V552" s="162"/>
      <c r="W552" s="162"/>
      <c r="X552" s="162"/>
      <c r="Y552" s="165"/>
      <c r="Z552" s="162"/>
      <c r="AA552" s="162"/>
      <c r="AB552" s="162"/>
      <c r="AC552" s="162"/>
      <c r="AD552" s="165"/>
      <c r="AE552" s="162"/>
      <c r="AF552" s="162"/>
      <c r="AG552" s="162"/>
      <c r="AH552" s="162"/>
      <c r="AI552" s="165"/>
      <c r="AJ552" s="162"/>
      <c r="AK552" s="162"/>
      <c r="AL552" s="162"/>
      <c r="AM552" s="162"/>
      <c r="AN552" s="165"/>
      <c r="AO552" s="162"/>
      <c r="AP552" s="162"/>
      <c r="AQ552" s="162"/>
      <c r="AR552" s="162"/>
      <c r="AS552" s="166"/>
    </row>
    <row r="553" spans="1:45" ht="12" customHeight="1">
      <c r="A553" s="145"/>
      <c r="B553" s="156"/>
      <c r="C553" s="157"/>
      <c r="D553" s="157"/>
      <c r="E553" s="158"/>
      <c r="F553" s="157"/>
      <c r="G553" s="157"/>
      <c r="H553" s="157"/>
      <c r="I553" s="157"/>
      <c r="J553" s="157"/>
      <c r="K553" s="157"/>
      <c r="L553" s="157"/>
      <c r="M553" s="157"/>
      <c r="N553" s="159"/>
      <c r="O553" s="157"/>
      <c r="P553" s="157">
        <v>1</v>
      </c>
      <c r="Q553" s="157">
        <v>2</v>
      </c>
      <c r="R553" s="157">
        <v>3</v>
      </c>
      <c r="S553" s="157">
        <v>4</v>
      </c>
      <c r="T553" s="157"/>
      <c r="U553" s="157">
        <v>5</v>
      </c>
      <c r="V553" s="157">
        <v>6</v>
      </c>
      <c r="W553" s="157">
        <v>7</v>
      </c>
      <c r="X553" s="157">
        <v>8</v>
      </c>
      <c r="Y553" s="157"/>
      <c r="Z553" s="157">
        <v>9</v>
      </c>
      <c r="AA553" s="157">
        <v>10</v>
      </c>
      <c r="AB553" s="157">
        <v>11</v>
      </c>
      <c r="AC553" s="157">
        <v>12</v>
      </c>
      <c r="AD553" s="157"/>
      <c r="AE553" s="157">
        <v>13</v>
      </c>
      <c r="AF553" s="157">
        <v>14</v>
      </c>
      <c r="AG553" s="157">
        <v>15</v>
      </c>
      <c r="AH553" s="157">
        <v>16</v>
      </c>
      <c r="AI553" s="157"/>
      <c r="AJ553" s="157">
        <v>17</v>
      </c>
      <c r="AK553" s="157">
        <v>18</v>
      </c>
      <c r="AL553" s="157">
        <v>19</v>
      </c>
      <c r="AM553" s="157">
        <v>20</v>
      </c>
      <c r="AN553" s="157"/>
      <c r="AO553" s="157">
        <v>21</v>
      </c>
      <c r="AP553" s="157">
        <v>22</v>
      </c>
      <c r="AQ553" s="157">
        <v>23</v>
      </c>
      <c r="AR553" s="157">
        <v>24</v>
      </c>
      <c r="AS553" s="160"/>
    </row>
    <row r="554" spans="1:45" ht="12" customHeight="1" thickBot="1">
      <c r="A554" s="145"/>
      <c r="B554" s="161" t="s">
        <v>118</v>
      </c>
      <c r="C554" s="162"/>
      <c r="D554" s="163" t="s">
        <v>276</v>
      </c>
      <c r="E554" s="162"/>
      <c r="F554" s="162">
        <v>24</v>
      </c>
      <c r="G554" s="162">
        <v>24</v>
      </c>
      <c r="H554" s="162" t="s">
        <v>12</v>
      </c>
      <c r="I554" s="161" t="s">
        <v>118</v>
      </c>
      <c r="J554" s="162"/>
      <c r="K554" s="162"/>
      <c r="L554" s="162">
        <f>COUNTIF(P554:AR554,"x")</f>
        <v>0</v>
      </c>
      <c r="M554" s="162">
        <f>F554-L554</f>
        <v>24</v>
      </c>
      <c r="N554" s="164"/>
      <c r="O554" s="165"/>
      <c r="P554" s="162"/>
      <c r="Q554" s="162"/>
      <c r="R554" s="162"/>
      <c r="S554" s="162"/>
      <c r="T554" s="165"/>
      <c r="U554" s="162"/>
      <c r="V554" s="162"/>
      <c r="W554" s="162"/>
      <c r="X554" s="162"/>
      <c r="Y554" s="165"/>
      <c r="Z554" s="162"/>
      <c r="AA554" s="162"/>
      <c r="AB554" s="162"/>
      <c r="AC554" s="162"/>
      <c r="AD554" s="165"/>
      <c r="AE554" s="162"/>
      <c r="AF554" s="162"/>
      <c r="AG554" s="162"/>
      <c r="AH554" s="162"/>
      <c r="AI554" s="165"/>
      <c r="AJ554" s="162"/>
      <c r="AK554" s="162"/>
      <c r="AL554" s="162"/>
      <c r="AM554" s="162"/>
      <c r="AN554" s="165"/>
      <c r="AO554" s="162"/>
      <c r="AP554" s="162"/>
      <c r="AQ554" s="162"/>
      <c r="AR554" s="162"/>
      <c r="AS554" s="166"/>
    </row>
    <row r="555" spans="1:45" ht="12" customHeight="1">
      <c r="A555" s="145"/>
      <c r="B555" s="156"/>
      <c r="C555" s="157"/>
      <c r="D555" s="157"/>
      <c r="E555" s="158"/>
      <c r="F555" s="157"/>
      <c r="G555" s="157"/>
      <c r="H555" s="157"/>
      <c r="I555" s="157"/>
      <c r="J555" s="157"/>
      <c r="K555" s="157"/>
      <c r="L555" s="157"/>
      <c r="M555" s="157"/>
      <c r="N555" s="159"/>
      <c r="O555" s="157"/>
      <c r="P555" s="157">
        <v>1</v>
      </c>
      <c r="Q555" s="157">
        <v>2</v>
      </c>
      <c r="R555" s="157">
        <v>3</v>
      </c>
      <c r="S555" s="157">
        <v>4</v>
      </c>
      <c r="T555" s="157"/>
      <c r="U555" s="157">
        <v>5</v>
      </c>
      <c r="V555" s="157">
        <v>6</v>
      </c>
      <c r="W555" s="157">
        <v>7</v>
      </c>
      <c r="X555" s="157">
        <v>8</v>
      </c>
      <c r="Y555" s="157"/>
      <c r="Z555" s="157">
        <v>9</v>
      </c>
      <c r="AA555" s="157">
        <v>10</v>
      </c>
      <c r="AB555" s="157">
        <v>11</v>
      </c>
      <c r="AC555" s="157">
        <v>12</v>
      </c>
      <c r="AD555" s="157"/>
      <c r="AE555" s="157">
        <v>13</v>
      </c>
      <c r="AF555" s="157">
        <v>14</v>
      </c>
      <c r="AG555" s="157">
        <v>15</v>
      </c>
      <c r="AH555" s="157">
        <v>16</v>
      </c>
      <c r="AI555" s="157"/>
      <c r="AJ555" s="157">
        <v>17</v>
      </c>
      <c r="AK555" s="157">
        <v>18</v>
      </c>
      <c r="AL555" s="157">
        <v>19</v>
      </c>
      <c r="AM555" s="157">
        <v>20</v>
      </c>
      <c r="AN555" s="157"/>
      <c r="AO555" s="157">
        <v>21</v>
      </c>
      <c r="AP555" s="157">
        <v>22</v>
      </c>
      <c r="AQ555" s="157">
        <v>23</v>
      </c>
      <c r="AR555" s="157">
        <v>24</v>
      </c>
      <c r="AS555" s="160"/>
    </row>
    <row r="556" spans="1:45" ht="12" customHeight="1" thickBot="1">
      <c r="A556" s="145"/>
      <c r="B556" s="161" t="s">
        <v>118</v>
      </c>
      <c r="C556" s="162"/>
      <c r="D556" s="163" t="s">
        <v>276</v>
      </c>
      <c r="E556" s="162"/>
      <c r="F556" s="162">
        <v>24</v>
      </c>
      <c r="G556" s="162">
        <v>24</v>
      </c>
      <c r="H556" s="162" t="s">
        <v>12</v>
      </c>
      <c r="I556" s="161" t="s">
        <v>118</v>
      </c>
      <c r="J556" s="162"/>
      <c r="K556" s="162"/>
      <c r="L556" s="162">
        <f>COUNTIF(P556:AR556,"x")</f>
        <v>0</v>
      </c>
      <c r="M556" s="162">
        <f>F556-L556</f>
        <v>24</v>
      </c>
      <c r="N556" s="164"/>
      <c r="O556" s="165"/>
      <c r="P556" s="162"/>
      <c r="Q556" s="162"/>
      <c r="R556" s="162"/>
      <c r="S556" s="162"/>
      <c r="T556" s="165"/>
      <c r="U556" s="162"/>
      <c r="V556" s="162"/>
      <c r="W556" s="162"/>
      <c r="X556" s="162"/>
      <c r="Y556" s="165"/>
      <c r="Z556" s="162"/>
      <c r="AA556" s="162"/>
      <c r="AB556" s="162"/>
      <c r="AC556" s="162"/>
      <c r="AD556" s="165"/>
      <c r="AE556" s="162"/>
      <c r="AF556" s="162"/>
      <c r="AG556" s="162"/>
      <c r="AH556" s="162"/>
      <c r="AI556" s="165"/>
      <c r="AJ556" s="162"/>
      <c r="AK556" s="162"/>
      <c r="AL556" s="162"/>
      <c r="AM556" s="162"/>
      <c r="AN556" s="165"/>
      <c r="AO556" s="162"/>
      <c r="AP556" s="162"/>
      <c r="AQ556" s="162"/>
      <c r="AR556" s="162"/>
      <c r="AS556" s="166"/>
    </row>
    <row r="557" spans="1:45" ht="12" customHeight="1">
      <c r="A557" s="145"/>
      <c r="B557" s="156"/>
      <c r="C557" s="157"/>
      <c r="D557" s="157"/>
      <c r="E557" s="158"/>
      <c r="F557" s="157"/>
      <c r="G557" s="157"/>
      <c r="H557" s="157"/>
      <c r="I557" s="157"/>
      <c r="J557" s="157"/>
      <c r="K557" s="157"/>
      <c r="L557" s="157"/>
      <c r="M557" s="157"/>
      <c r="N557" s="159"/>
      <c r="O557" s="157"/>
      <c r="P557" s="157">
        <v>1</v>
      </c>
      <c r="Q557" s="157">
        <v>2</v>
      </c>
      <c r="R557" s="157">
        <v>3</v>
      </c>
      <c r="S557" s="157">
        <v>4</v>
      </c>
      <c r="T557" s="157"/>
      <c r="U557" s="157">
        <v>5</v>
      </c>
      <c r="V557" s="157">
        <v>6</v>
      </c>
      <c r="W557" s="157">
        <v>7</v>
      </c>
      <c r="X557" s="157">
        <v>8</v>
      </c>
      <c r="Y557" s="157"/>
      <c r="Z557" s="157">
        <v>9</v>
      </c>
      <c r="AA557" s="157">
        <v>10</v>
      </c>
      <c r="AB557" s="157">
        <v>11</v>
      </c>
      <c r="AC557" s="157">
        <v>12</v>
      </c>
      <c r="AD557" s="157"/>
      <c r="AE557" s="157">
        <v>13</v>
      </c>
      <c r="AF557" s="157">
        <v>14</v>
      </c>
      <c r="AG557" s="157">
        <v>15</v>
      </c>
      <c r="AH557" s="157">
        <v>16</v>
      </c>
      <c r="AI557" s="157"/>
      <c r="AJ557" s="157">
        <v>17</v>
      </c>
      <c r="AK557" s="157">
        <v>18</v>
      </c>
      <c r="AL557" s="157">
        <v>19</v>
      </c>
      <c r="AM557" s="157">
        <v>20</v>
      </c>
      <c r="AN557" s="157"/>
      <c r="AO557" s="157">
        <v>21</v>
      </c>
      <c r="AP557" s="157">
        <v>22</v>
      </c>
      <c r="AQ557" s="157">
        <v>23</v>
      </c>
      <c r="AR557" s="157">
        <v>24</v>
      </c>
      <c r="AS557" s="160"/>
    </row>
    <row r="558" spans="1:45" ht="12" customHeight="1" thickBot="1">
      <c r="A558" s="145"/>
      <c r="B558" s="161" t="s">
        <v>118</v>
      </c>
      <c r="C558" s="162"/>
      <c r="D558" s="163" t="s">
        <v>276</v>
      </c>
      <c r="E558" s="162"/>
      <c r="F558" s="162">
        <v>24</v>
      </c>
      <c r="G558" s="162">
        <v>24</v>
      </c>
      <c r="H558" s="162" t="s">
        <v>12</v>
      </c>
      <c r="I558" s="161" t="s">
        <v>118</v>
      </c>
      <c r="J558" s="162"/>
      <c r="K558" s="162"/>
      <c r="L558" s="162">
        <f>COUNTIF(P558:AR558,"x")</f>
        <v>0</v>
      </c>
      <c r="M558" s="162">
        <f>F558-L558</f>
        <v>24</v>
      </c>
      <c r="N558" s="164"/>
      <c r="O558" s="165"/>
      <c r="P558" s="162"/>
      <c r="Q558" s="162"/>
      <c r="R558" s="162"/>
      <c r="S558" s="162"/>
      <c r="T558" s="165"/>
      <c r="U558" s="162"/>
      <c r="V558" s="162"/>
      <c r="W558" s="162"/>
      <c r="X558" s="162"/>
      <c r="Y558" s="165"/>
      <c r="Z558" s="162"/>
      <c r="AA558" s="162"/>
      <c r="AB558" s="162"/>
      <c r="AC558" s="162"/>
      <c r="AD558" s="165"/>
      <c r="AE558" s="162"/>
      <c r="AF558" s="162"/>
      <c r="AG558" s="162"/>
      <c r="AH558" s="162"/>
      <c r="AI558" s="165"/>
      <c r="AJ558" s="162"/>
      <c r="AK558" s="162"/>
      <c r="AL558" s="162"/>
      <c r="AM558" s="162"/>
      <c r="AN558" s="165"/>
      <c r="AO558" s="162"/>
      <c r="AP558" s="162"/>
      <c r="AQ558" s="162"/>
      <c r="AR558" s="162"/>
      <c r="AS558" s="166"/>
    </row>
    <row r="559" spans="1:45" ht="12" customHeight="1">
      <c r="A559" s="145"/>
      <c r="B559" s="156"/>
      <c r="C559" s="157"/>
      <c r="D559" s="157"/>
      <c r="E559" s="158"/>
      <c r="F559" s="157"/>
      <c r="G559" s="157"/>
      <c r="H559" s="157"/>
      <c r="I559" s="157"/>
      <c r="J559" s="157"/>
      <c r="K559" s="157"/>
      <c r="L559" s="157"/>
      <c r="M559" s="157"/>
      <c r="N559" s="159"/>
      <c r="O559" s="157"/>
      <c r="P559" s="157">
        <v>1</v>
      </c>
      <c r="Q559" s="157">
        <v>2</v>
      </c>
      <c r="R559" s="157">
        <v>3</v>
      </c>
      <c r="S559" s="157">
        <v>4</v>
      </c>
      <c r="T559" s="157"/>
      <c r="U559" s="157">
        <v>5</v>
      </c>
      <c r="V559" s="157">
        <v>6</v>
      </c>
      <c r="W559" s="157">
        <v>7</v>
      </c>
      <c r="X559" s="157">
        <v>8</v>
      </c>
      <c r="Y559" s="157"/>
      <c r="Z559" s="157">
        <v>9</v>
      </c>
      <c r="AA559" s="157">
        <v>10</v>
      </c>
      <c r="AB559" s="157">
        <v>11</v>
      </c>
      <c r="AC559" s="157">
        <v>12</v>
      </c>
      <c r="AD559" s="157"/>
      <c r="AE559" s="157">
        <v>13</v>
      </c>
      <c r="AF559" s="157">
        <v>14</v>
      </c>
      <c r="AG559" s="157">
        <v>15</v>
      </c>
      <c r="AH559" s="157">
        <v>16</v>
      </c>
      <c r="AI559" s="157"/>
      <c r="AJ559" s="157">
        <v>17</v>
      </c>
      <c r="AK559" s="157">
        <v>18</v>
      </c>
      <c r="AL559" s="157">
        <v>19</v>
      </c>
      <c r="AM559" s="157">
        <v>20</v>
      </c>
      <c r="AN559" s="157"/>
      <c r="AO559" s="157">
        <v>21</v>
      </c>
      <c r="AP559" s="157">
        <v>22</v>
      </c>
      <c r="AQ559" s="157">
        <v>23</v>
      </c>
      <c r="AR559" s="157">
        <v>24</v>
      </c>
      <c r="AS559" s="160"/>
    </row>
    <row r="560" spans="1:45" ht="12" customHeight="1" thickBot="1">
      <c r="A560" s="145"/>
      <c r="B560" s="161" t="s">
        <v>118</v>
      </c>
      <c r="C560" s="162"/>
      <c r="D560" s="163" t="s">
        <v>276</v>
      </c>
      <c r="E560" s="162"/>
      <c r="F560" s="162">
        <v>24</v>
      </c>
      <c r="G560" s="162">
        <v>24</v>
      </c>
      <c r="H560" s="162" t="s">
        <v>12</v>
      </c>
      <c r="I560" s="161" t="s">
        <v>118</v>
      </c>
      <c r="J560" s="162"/>
      <c r="K560" s="162"/>
      <c r="L560" s="162">
        <f>COUNTIF(P560:AR560,"x")</f>
        <v>0</v>
      </c>
      <c r="M560" s="162">
        <f>F560-L560</f>
        <v>24</v>
      </c>
      <c r="N560" s="164"/>
      <c r="O560" s="165"/>
      <c r="P560" s="162"/>
      <c r="Q560" s="162"/>
      <c r="R560" s="162"/>
      <c r="S560" s="162"/>
      <c r="T560" s="165"/>
      <c r="U560" s="162"/>
      <c r="V560" s="162"/>
      <c r="W560" s="162"/>
      <c r="X560" s="162"/>
      <c r="Y560" s="165"/>
      <c r="Z560" s="162"/>
      <c r="AA560" s="162"/>
      <c r="AB560" s="162"/>
      <c r="AC560" s="162"/>
      <c r="AD560" s="165"/>
      <c r="AE560" s="162"/>
      <c r="AF560" s="162"/>
      <c r="AG560" s="162"/>
      <c r="AH560" s="162"/>
      <c r="AI560" s="165"/>
      <c r="AJ560" s="162"/>
      <c r="AK560" s="162"/>
      <c r="AL560" s="162"/>
      <c r="AM560" s="162"/>
      <c r="AN560" s="165"/>
      <c r="AO560" s="162"/>
      <c r="AP560" s="162"/>
      <c r="AQ560" s="162"/>
      <c r="AR560" s="162"/>
      <c r="AS560" s="166"/>
    </row>
    <row r="561" spans="1:45" ht="12" customHeight="1">
      <c r="A561" s="145"/>
      <c r="B561" s="156"/>
      <c r="C561" s="157"/>
      <c r="D561" s="157"/>
      <c r="E561" s="158"/>
      <c r="F561" s="157"/>
      <c r="G561" s="157"/>
      <c r="H561" s="157"/>
      <c r="I561" s="157"/>
      <c r="J561" s="157"/>
      <c r="K561" s="157"/>
      <c r="L561" s="157"/>
      <c r="M561" s="157"/>
      <c r="N561" s="159"/>
      <c r="O561" s="157"/>
      <c r="P561" s="157">
        <v>1</v>
      </c>
      <c r="Q561" s="157">
        <v>2</v>
      </c>
      <c r="R561" s="157">
        <v>3</v>
      </c>
      <c r="S561" s="157">
        <v>4</v>
      </c>
      <c r="T561" s="157"/>
      <c r="U561" s="157">
        <v>5</v>
      </c>
      <c r="V561" s="157">
        <v>6</v>
      </c>
      <c r="W561" s="157">
        <v>7</v>
      </c>
      <c r="X561" s="157">
        <v>8</v>
      </c>
      <c r="Y561" s="157"/>
      <c r="Z561" s="157">
        <v>9</v>
      </c>
      <c r="AA561" s="157">
        <v>10</v>
      </c>
      <c r="AB561" s="157">
        <v>11</v>
      </c>
      <c r="AC561" s="157">
        <v>12</v>
      </c>
      <c r="AD561" s="157"/>
      <c r="AE561" s="157">
        <v>13</v>
      </c>
      <c r="AF561" s="157">
        <v>14</v>
      </c>
      <c r="AG561" s="157">
        <v>15</v>
      </c>
      <c r="AH561" s="157">
        <v>16</v>
      </c>
      <c r="AI561" s="157"/>
      <c r="AJ561" s="157">
        <v>17</v>
      </c>
      <c r="AK561" s="157">
        <v>18</v>
      </c>
      <c r="AL561" s="157">
        <v>19</v>
      </c>
      <c r="AM561" s="157">
        <v>20</v>
      </c>
      <c r="AN561" s="157"/>
      <c r="AO561" s="157">
        <v>21</v>
      </c>
      <c r="AP561" s="157">
        <v>22</v>
      </c>
      <c r="AQ561" s="157">
        <v>23</v>
      </c>
      <c r="AR561" s="157">
        <v>24</v>
      </c>
      <c r="AS561" s="160"/>
    </row>
    <row r="562" spans="1:45" ht="12" customHeight="1" thickBot="1">
      <c r="A562" s="145"/>
      <c r="B562" s="161" t="s">
        <v>118</v>
      </c>
      <c r="C562" s="162"/>
      <c r="D562" s="163" t="s">
        <v>276</v>
      </c>
      <c r="E562" s="162"/>
      <c r="F562" s="162">
        <v>24</v>
      </c>
      <c r="G562" s="162">
        <v>24</v>
      </c>
      <c r="H562" s="162" t="s">
        <v>12</v>
      </c>
      <c r="I562" s="161" t="s">
        <v>118</v>
      </c>
      <c r="J562" s="162"/>
      <c r="K562" s="162"/>
      <c r="L562" s="162">
        <f>COUNTIF(P562:AR562,"x")</f>
        <v>0</v>
      </c>
      <c r="M562" s="162">
        <f>F562-L562</f>
        <v>24</v>
      </c>
      <c r="N562" s="164"/>
      <c r="O562" s="165"/>
      <c r="P562" s="162"/>
      <c r="Q562" s="162"/>
      <c r="R562" s="162"/>
      <c r="S562" s="162"/>
      <c r="T562" s="165"/>
      <c r="U562" s="162"/>
      <c r="V562" s="162"/>
      <c r="W562" s="162"/>
      <c r="X562" s="162"/>
      <c r="Y562" s="165"/>
      <c r="Z562" s="162"/>
      <c r="AA562" s="162"/>
      <c r="AB562" s="162"/>
      <c r="AC562" s="162"/>
      <c r="AD562" s="165"/>
      <c r="AE562" s="162"/>
      <c r="AF562" s="162"/>
      <c r="AG562" s="162"/>
      <c r="AH562" s="162"/>
      <c r="AI562" s="165"/>
      <c r="AJ562" s="162"/>
      <c r="AK562" s="162"/>
      <c r="AL562" s="162"/>
      <c r="AM562" s="162"/>
      <c r="AN562" s="165"/>
      <c r="AO562" s="162"/>
      <c r="AP562" s="162"/>
      <c r="AQ562" s="162"/>
      <c r="AR562" s="162"/>
      <c r="AS562" s="166"/>
    </row>
    <row r="563" spans="1:45" ht="12" customHeight="1">
      <c r="A563" s="145"/>
      <c r="B563" s="156"/>
      <c r="C563" s="157"/>
      <c r="D563" s="157"/>
      <c r="E563" s="158"/>
      <c r="F563" s="157"/>
      <c r="G563" s="157"/>
      <c r="H563" s="157"/>
      <c r="I563" s="157"/>
      <c r="J563" s="157"/>
      <c r="K563" s="157"/>
      <c r="L563" s="157"/>
      <c r="M563" s="157"/>
      <c r="N563" s="159"/>
      <c r="O563" s="157"/>
      <c r="P563" s="157">
        <v>1</v>
      </c>
      <c r="Q563" s="157">
        <v>2</v>
      </c>
      <c r="R563" s="157">
        <v>3</v>
      </c>
      <c r="S563" s="157">
        <v>4</v>
      </c>
      <c r="T563" s="157"/>
      <c r="U563" s="157">
        <v>5</v>
      </c>
      <c r="V563" s="157">
        <v>6</v>
      </c>
      <c r="W563" s="157">
        <v>7</v>
      </c>
      <c r="X563" s="157">
        <v>8</v>
      </c>
      <c r="Y563" s="157"/>
      <c r="Z563" s="157">
        <v>9</v>
      </c>
      <c r="AA563" s="157">
        <v>10</v>
      </c>
      <c r="AB563" s="157">
        <v>11</v>
      </c>
      <c r="AC563" s="157">
        <v>12</v>
      </c>
      <c r="AD563" s="157"/>
      <c r="AE563" s="157">
        <v>13</v>
      </c>
      <c r="AF563" s="157">
        <v>14</v>
      </c>
      <c r="AG563" s="157">
        <v>15</v>
      </c>
      <c r="AH563" s="157">
        <v>16</v>
      </c>
      <c r="AI563" s="157"/>
      <c r="AJ563" s="157">
        <v>17</v>
      </c>
      <c r="AK563" s="157">
        <v>18</v>
      </c>
      <c r="AL563" s="157">
        <v>19</v>
      </c>
      <c r="AM563" s="157">
        <v>20</v>
      </c>
      <c r="AN563" s="157"/>
      <c r="AO563" s="157">
        <v>21</v>
      </c>
      <c r="AP563" s="157">
        <v>22</v>
      </c>
      <c r="AQ563" s="157">
        <v>23</v>
      </c>
      <c r="AR563" s="157">
        <v>24</v>
      </c>
      <c r="AS563" s="160"/>
    </row>
    <row r="564" spans="1:45" ht="12" customHeight="1" thickBot="1">
      <c r="A564" s="145"/>
      <c r="B564" s="161" t="s">
        <v>118</v>
      </c>
      <c r="C564" s="162"/>
      <c r="D564" s="163" t="s">
        <v>276</v>
      </c>
      <c r="E564" s="162"/>
      <c r="F564" s="162">
        <v>24</v>
      </c>
      <c r="G564" s="162">
        <v>24</v>
      </c>
      <c r="H564" s="162" t="s">
        <v>12</v>
      </c>
      <c r="I564" s="161" t="s">
        <v>118</v>
      </c>
      <c r="J564" s="162"/>
      <c r="K564" s="162"/>
      <c r="L564" s="162">
        <f>COUNTIF(P564:AR564,"x")</f>
        <v>0</v>
      </c>
      <c r="M564" s="162">
        <f>F564-L564</f>
        <v>24</v>
      </c>
      <c r="N564" s="164"/>
      <c r="O564" s="165"/>
      <c r="P564" s="162"/>
      <c r="Q564" s="162"/>
      <c r="R564" s="162"/>
      <c r="S564" s="162"/>
      <c r="T564" s="165"/>
      <c r="U564" s="162"/>
      <c r="V564" s="162"/>
      <c r="W564" s="162"/>
      <c r="X564" s="162"/>
      <c r="Y564" s="165"/>
      <c r="Z564" s="162"/>
      <c r="AA564" s="162"/>
      <c r="AB564" s="162"/>
      <c r="AC564" s="162"/>
      <c r="AD564" s="165"/>
      <c r="AE564" s="162"/>
      <c r="AF564" s="162"/>
      <c r="AG564" s="162"/>
      <c r="AH564" s="162"/>
      <c r="AI564" s="165"/>
      <c r="AJ564" s="162"/>
      <c r="AK564" s="162"/>
      <c r="AL564" s="162"/>
      <c r="AM564" s="162"/>
      <c r="AN564" s="165"/>
      <c r="AO564" s="162"/>
      <c r="AP564" s="162"/>
      <c r="AQ564" s="162"/>
      <c r="AR564" s="162"/>
      <c r="AS564" s="166"/>
    </row>
    <row r="565" spans="1:45" ht="12" customHeight="1">
      <c r="A565" s="145"/>
      <c r="B565" s="156"/>
      <c r="C565" s="157"/>
      <c r="D565" s="157"/>
      <c r="E565" s="158"/>
      <c r="F565" s="157"/>
      <c r="G565" s="157"/>
      <c r="H565" s="157"/>
      <c r="I565" s="157"/>
      <c r="J565" s="157"/>
      <c r="K565" s="157"/>
      <c r="L565" s="157"/>
      <c r="M565" s="157"/>
      <c r="N565" s="159"/>
      <c r="O565" s="157"/>
      <c r="P565" s="157">
        <v>1</v>
      </c>
      <c r="Q565" s="157">
        <v>2</v>
      </c>
      <c r="R565" s="157">
        <v>3</v>
      </c>
      <c r="S565" s="157">
        <v>4</v>
      </c>
      <c r="T565" s="157"/>
      <c r="U565" s="157">
        <v>5</v>
      </c>
      <c r="V565" s="157">
        <v>6</v>
      </c>
      <c r="W565" s="157">
        <v>7</v>
      </c>
      <c r="X565" s="157">
        <v>8</v>
      </c>
      <c r="Y565" s="157"/>
      <c r="Z565" s="157">
        <v>9</v>
      </c>
      <c r="AA565" s="157">
        <v>10</v>
      </c>
      <c r="AB565" s="157">
        <v>11</v>
      </c>
      <c r="AC565" s="157">
        <v>12</v>
      </c>
      <c r="AD565" s="157"/>
      <c r="AE565" s="157">
        <v>13</v>
      </c>
      <c r="AF565" s="157">
        <v>14</v>
      </c>
      <c r="AG565" s="157">
        <v>15</v>
      </c>
      <c r="AH565" s="157">
        <v>16</v>
      </c>
      <c r="AI565" s="157"/>
      <c r="AJ565" s="157">
        <v>17</v>
      </c>
      <c r="AK565" s="157">
        <v>18</v>
      </c>
      <c r="AL565" s="157">
        <v>19</v>
      </c>
      <c r="AM565" s="157">
        <v>20</v>
      </c>
      <c r="AN565" s="157"/>
      <c r="AO565" s="157">
        <v>21</v>
      </c>
      <c r="AP565" s="157">
        <v>22</v>
      </c>
      <c r="AQ565" s="157">
        <v>23</v>
      </c>
      <c r="AR565" s="157">
        <v>24</v>
      </c>
      <c r="AS565" s="160"/>
    </row>
    <row r="566" spans="1:45" ht="12" customHeight="1" thickBot="1">
      <c r="A566" s="145"/>
      <c r="B566" s="161" t="s">
        <v>118</v>
      </c>
      <c r="C566" s="162"/>
      <c r="D566" s="163" t="s">
        <v>276</v>
      </c>
      <c r="E566" s="162"/>
      <c r="F566" s="162">
        <v>24</v>
      </c>
      <c r="G566" s="162">
        <v>24</v>
      </c>
      <c r="H566" s="162" t="s">
        <v>12</v>
      </c>
      <c r="I566" s="161" t="s">
        <v>118</v>
      </c>
      <c r="J566" s="162"/>
      <c r="K566" s="162"/>
      <c r="L566" s="162">
        <f>COUNTIF(P566:AR566,"x")</f>
        <v>0</v>
      </c>
      <c r="M566" s="162">
        <f>F566-L566</f>
        <v>24</v>
      </c>
      <c r="N566" s="164"/>
      <c r="O566" s="165"/>
      <c r="P566" s="162"/>
      <c r="Q566" s="162"/>
      <c r="R566" s="162"/>
      <c r="S566" s="162"/>
      <c r="T566" s="165"/>
      <c r="U566" s="162"/>
      <c r="V566" s="162"/>
      <c r="W566" s="162"/>
      <c r="X566" s="162"/>
      <c r="Y566" s="165"/>
      <c r="Z566" s="162"/>
      <c r="AA566" s="162"/>
      <c r="AB566" s="162"/>
      <c r="AC566" s="162"/>
      <c r="AD566" s="165"/>
      <c r="AE566" s="162"/>
      <c r="AF566" s="162"/>
      <c r="AG566" s="162"/>
      <c r="AH566" s="162"/>
      <c r="AI566" s="165"/>
      <c r="AJ566" s="162"/>
      <c r="AK566" s="162"/>
      <c r="AL566" s="162"/>
      <c r="AM566" s="162"/>
      <c r="AN566" s="165"/>
      <c r="AO566" s="162"/>
      <c r="AP566" s="162"/>
      <c r="AQ566" s="162"/>
      <c r="AR566" s="162"/>
      <c r="AS566" s="166"/>
    </row>
    <row r="567" spans="1:45" ht="12" customHeight="1">
      <c r="A567" s="145"/>
      <c r="B567" s="156"/>
      <c r="C567" s="157"/>
      <c r="D567" s="157"/>
      <c r="E567" s="158"/>
      <c r="F567" s="157"/>
      <c r="G567" s="157"/>
      <c r="H567" s="157"/>
      <c r="I567" s="157"/>
      <c r="J567" s="157"/>
      <c r="K567" s="157"/>
      <c r="L567" s="157"/>
      <c r="M567" s="157"/>
      <c r="N567" s="159"/>
      <c r="O567" s="157"/>
      <c r="P567" s="157">
        <v>1</v>
      </c>
      <c r="Q567" s="157">
        <v>2</v>
      </c>
      <c r="R567" s="157">
        <v>3</v>
      </c>
      <c r="S567" s="157">
        <v>4</v>
      </c>
      <c r="T567" s="157"/>
      <c r="U567" s="157">
        <v>5</v>
      </c>
      <c r="V567" s="157">
        <v>6</v>
      </c>
      <c r="W567" s="157">
        <v>7</v>
      </c>
      <c r="X567" s="157">
        <v>8</v>
      </c>
      <c r="Y567" s="157"/>
      <c r="Z567" s="157">
        <v>9</v>
      </c>
      <c r="AA567" s="157">
        <v>10</v>
      </c>
      <c r="AB567" s="157">
        <v>11</v>
      </c>
      <c r="AC567" s="157">
        <v>12</v>
      </c>
      <c r="AD567" s="157"/>
      <c r="AE567" s="157">
        <v>13</v>
      </c>
      <c r="AF567" s="157">
        <v>14</v>
      </c>
      <c r="AG567" s="157">
        <v>15</v>
      </c>
      <c r="AH567" s="157">
        <v>16</v>
      </c>
      <c r="AI567" s="157"/>
      <c r="AJ567" s="157">
        <v>17</v>
      </c>
      <c r="AK567" s="157">
        <v>18</v>
      </c>
      <c r="AL567" s="157">
        <v>19</v>
      </c>
      <c r="AM567" s="157">
        <v>20</v>
      </c>
      <c r="AN567" s="157"/>
      <c r="AO567" s="157">
        <v>21</v>
      </c>
      <c r="AP567" s="157">
        <v>22</v>
      </c>
      <c r="AQ567" s="157">
        <v>23</v>
      </c>
      <c r="AR567" s="157">
        <v>24</v>
      </c>
      <c r="AS567" s="160"/>
    </row>
    <row r="568" spans="1:45" ht="12" customHeight="1" thickBot="1">
      <c r="A568" s="145"/>
      <c r="B568" s="161" t="s">
        <v>118</v>
      </c>
      <c r="C568" s="162"/>
      <c r="D568" s="163" t="s">
        <v>276</v>
      </c>
      <c r="E568" s="162"/>
      <c r="F568" s="162">
        <v>24</v>
      </c>
      <c r="G568" s="162">
        <v>24</v>
      </c>
      <c r="H568" s="162" t="s">
        <v>12</v>
      </c>
      <c r="I568" s="161" t="s">
        <v>118</v>
      </c>
      <c r="J568" s="162"/>
      <c r="K568" s="162"/>
      <c r="L568" s="162">
        <f>COUNTIF(P568:AR568,"x")</f>
        <v>0</v>
      </c>
      <c r="M568" s="162">
        <f>F568-L568</f>
        <v>24</v>
      </c>
      <c r="N568" s="164"/>
      <c r="O568" s="165"/>
      <c r="P568" s="162"/>
      <c r="Q568" s="162"/>
      <c r="R568" s="162"/>
      <c r="S568" s="162"/>
      <c r="T568" s="165"/>
      <c r="U568" s="162"/>
      <c r="V568" s="162"/>
      <c r="W568" s="162"/>
      <c r="X568" s="162"/>
      <c r="Y568" s="165"/>
      <c r="Z568" s="162"/>
      <c r="AA568" s="162"/>
      <c r="AB568" s="162"/>
      <c r="AC568" s="162"/>
      <c r="AD568" s="165"/>
      <c r="AE568" s="162"/>
      <c r="AF568" s="162"/>
      <c r="AG568" s="162"/>
      <c r="AH568" s="162"/>
      <c r="AI568" s="165"/>
      <c r="AJ568" s="162"/>
      <c r="AK568" s="162"/>
      <c r="AL568" s="162"/>
      <c r="AM568" s="162"/>
      <c r="AN568" s="165"/>
      <c r="AO568" s="162"/>
      <c r="AP568" s="162"/>
      <c r="AQ568" s="162"/>
      <c r="AR568" s="162"/>
      <c r="AS568" s="166"/>
    </row>
    <row r="569" spans="1:45" ht="12" customHeight="1">
      <c r="A569" s="145"/>
      <c r="B569" s="156"/>
      <c r="C569" s="157"/>
      <c r="D569" s="157"/>
      <c r="E569" s="158"/>
      <c r="F569" s="157"/>
      <c r="G569" s="157"/>
      <c r="H569" s="157"/>
      <c r="I569" s="157"/>
      <c r="J569" s="157"/>
      <c r="K569" s="157"/>
      <c r="L569" s="157"/>
      <c r="M569" s="157"/>
      <c r="N569" s="159"/>
      <c r="O569" s="157"/>
      <c r="P569" s="157">
        <v>1</v>
      </c>
      <c r="Q569" s="157">
        <v>2</v>
      </c>
      <c r="R569" s="157">
        <v>3</v>
      </c>
      <c r="S569" s="157">
        <v>4</v>
      </c>
      <c r="T569" s="157"/>
      <c r="U569" s="157">
        <v>5</v>
      </c>
      <c r="V569" s="157">
        <v>6</v>
      </c>
      <c r="W569" s="157">
        <v>7</v>
      </c>
      <c r="X569" s="157">
        <v>8</v>
      </c>
      <c r="Y569" s="157"/>
      <c r="Z569" s="157">
        <v>9</v>
      </c>
      <c r="AA569" s="157">
        <v>10</v>
      </c>
      <c r="AB569" s="157">
        <v>11</v>
      </c>
      <c r="AC569" s="157">
        <v>12</v>
      </c>
      <c r="AD569" s="157"/>
      <c r="AE569" s="157">
        <v>13</v>
      </c>
      <c r="AF569" s="157">
        <v>14</v>
      </c>
      <c r="AG569" s="157">
        <v>15</v>
      </c>
      <c r="AH569" s="157">
        <v>16</v>
      </c>
      <c r="AI569" s="157"/>
      <c r="AJ569" s="157">
        <v>17</v>
      </c>
      <c r="AK569" s="157">
        <v>18</v>
      </c>
      <c r="AL569" s="157">
        <v>19</v>
      </c>
      <c r="AM569" s="157">
        <v>20</v>
      </c>
      <c r="AN569" s="157"/>
      <c r="AO569" s="157">
        <v>21</v>
      </c>
      <c r="AP569" s="157">
        <v>22</v>
      </c>
      <c r="AQ569" s="157">
        <v>23</v>
      </c>
      <c r="AR569" s="157">
        <v>24</v>
      </c>
      <c r="AS569" s="160"/>
    </row>
    <row r="570" spans="1:45" ht="12" customHeight="1" thickBot="1">
      <c r="A570" s="145"/>
      <c r="B570" s="161" t="s">
        <v>118</v>
      </c>
      <c r="C570" s="162"/>
      <c r="D570" s="163" t="s">
        <v>276</v>
      </c>
      <c r="E570" s="162"/>
      <c r="F570" s="162">
        <v>24</v>
      </c>
      <c r="G570" s="162">
        <v>24</v>
      </c>
      <c r="H570" s="162" t="s">
        <v>12</v>
      </c>
      <c r="I570" s="161" t="s">
        <v>118</v>
      </c>
      <c r="J570" s="162"/>
      <c r="K570" s="162"/>
      <c r="L570" s="162">
        <f>COUNTIF(P570:AR570,"x")</f>
        <v>0</v>
      </c>
      <c r="M570" s="162">
        <f>F570-L570</f>
        <v>24</v>
      </c>
      <c r="N570" s="164"/>
      <c r="O570" s="165"/>
      <c r="P570" s="162"/>
      <c r="Q570" s="162"/>
      <c r="R570" s="162"/>
      <c r="S570" s="162"/>
      <c r="T570" s="165"/>
      <c r="U570" s="162"/>
      <c r="V570" s="162"/>
      <c r="W570" s="162"/>
      <c r="X570" s="162"/>
      <c r="Y570" s="165"/>
      <c r="Z570" s="162"/>
      <c r="AA570" s="162"/>
      <c r="AB570" s="162"/>
      <c r="AC570" s="162"/>
      <c r="AD570" s="165"/>
      <c r="AE570" s="162"/>
      <c r="AF570" s="162"/>
      <c r="AG570" s="162"/>
      <c r="AH570" s="162"/>
      <c r="AI570" s="165"/>
      <c r="AJ570" s="162"/>
      <c r="AK570" s="162"/>
      <c r="AL570" s="162"/>
      <c r="AM570" s="162"/>
      <c r="AN570" s="165"/>
      <c r="AO570" s="162"/>
      <c r="AP570" s="162"/>
      <c r="AQ570" s="162"/>
      <c r="AR570" s="162"/>
      <c r="AS570" s="166"/>
    </row>
    <row r="571" spans="1:45" ht="12" customHeight="1">
      <c r="A571" s="145"/>
      <c r="B571" s="156"/>
      <c r="C571" s="157"/>
      <c r="D571" s="157"/>
      <c r="E571" s="158"/>
      <c r="F571" s="157"/>
      <c r="G571" s="157"/>
      <c r="H571" s="157"/>
      <c r="I571" s="157"/>
      <c r="J571" s="157"/>
      <c r="K571" s="157"/>
      <c r="L571" s="157"/>
      <c r="M571" s="157"/>
      <c r="N571" s="159"/>
      <c r="O571" s="157"/>
      <c r="P571" s="157">
        <v>1</v>
      </c>
      <c r="Q571" s="157">
        <v>2</v>
      </c>
      <c r="R571" s="157">
        <v>3</v>
      </c>
      <c r="S571" s="157">
        <v>4</v>
      </c>
      <c r="T571" s="157"/>
      <c r="U571" s="157">
        <v>5</v>
      </c>
      <c r="V571" s="157">
        <v>6</v>
      </c>
      <c r="W571" s="157">
        <v>7</v>
      </c>
      <c r="X571" s="157">
        <v>8</v>
      </c>
      <c r="Y571" s="157"/>
      <c r="Z571" s="157">
        <v>9</v>
      </c>
      <c r="AA571" s="157">
        <v>10</v>
      </c>
      <c r="AB571" s="157">
        <v>11</v>
      </c>
      <c r="AC571" s="157">
        <v>12</v>
      </c>
      <c r="AD571" s="157"/>
      <c r="AE571" s="157">
        <v>13</v>
      </c>
      <c r="AF571" s="157">
        <v>14</v>
      </c>
      <c r="AG571" s="157">
        <v>15</v>
      </c>
      <c r="AH571" s="157">
        <v>16</v>
      </c>
      <c r="AI571" s="157"/>
      <c r="AJ571" s="157">
        <v>17</v>
      </c>
      <c r="AK571" s="157">
        <v>18</v>
      </c>
      <c r="AL571" s="157">
        <v>19</v>
      </c>
      <c r="AM571" s="157">
        <v>20</v>
      </c>
      <c r="AN571" s="157"/>
      <c r="AO571" s="157">
        <v>21</v>
      </c>
      <c r="AP571" s="157">
        <v>22</v>
      </c>
      <c r="AQ571" s="157">
        <v>23</v>
      </c>
      <c r="AR571" s="157">
        <v>24</v>
      </c>
      <c r="AS571" s="160"/>
    </row>
    <row r="572" spans="1:45" ht="12" customHeight="1" thickBot="1">
      <c r="A572" s="145"/>
      <c r="B572" s="161" t="s">
        <v>118</v>
      </c>
      <c r="C572" s="162"/>
      <c r="D572" s="163" t="s">
        <v>276</v>
      </c>
      <c r="E572" s="162"/>
      <c r="F572" s="162">
        <v>24</v>
      </c>
      <c r="G572" s="162">
        <v>24</v>
      </c>
      <c r="H572" s="162" t="s">
        <v>12</v>
      </c>
      <c r="I572" s="161" t="s">
        <v>118</v>
      </c>
      <c r="J572" s="162"/>
      <c r="K572" s="162"/>
      <c r="L572" s="162">
        <f>COUNTIF(P572:AR572,"x")</f>
        <v>0</v>
      </c>
      <c r="M572" s="162">
        <f>F572-L572</f>
        <v>24</v>
      </c>
      <c r="N572" s="164"/>
      <c r="O572" s="165"/>
      <c r="P572" s="162"/>
      <c r="Q572" s="162"/>
      <c r="R572" s="162"/>
      <c r="S572" s="162"/>
      <c r="T572" s="165"/>
      <c r="U572" s="162"/>
      <c r="V572" s="162"/>
      <c r="W572" s="162"/>
      <c r="X572" s="162"/>
      <c r="Y572" s="165"/>
      <c r="Z572" s="162"/>
      <c r="AA572" s="162"/>
      <c r="AB572" s="162"/>
      <c r="AC572" s="162"/>
      <c r="AD572" s="165"/>
      <c r="AE572" s="162"/>
      <c r="AF572" s="162"/>
      <c r="AG572" s="162"/>
      <c r="AH572" s="162"/>
      <c r="AI572" s="165"/>
      <c r="AJ572" s="162"/>
      <c r="AK572" s="162"/>
      <c r="AL572" s="162"/>
      <c r="AM572" s="162"/>
      <c r="AN572" s="165"/>
      <c r="AO572" s="162"/>
      <c r="AP572" s="162"/>
      <c r="AQ572" s="162"/>
      <c r="AR572" s="162"/>
      <c r="AS572" s="166"/>
    </row>
    <row r="573" spans="1:45" ht="12" customHeight="1">
      <c r="A573" s="145"/>
      <c r="B573" s="156"/>
      <c r="C573" s="157"/>
      <c r="D573" s="157"/>
      <c r="E573" s="158"/>
      <c r="F573" s="157"/>
      <c r="G573" s="157"/>
      <c r="H573" s="157"/>
      <c r="I573" s="157"/>
      <c r="J573" s="157"/>
      <c r="K573" s="157"/>
      <c r="L573" s="157"/>
      <c r="M573" s="157"/>
      <c r="N573" s="159"/>
      <c r="O573" s="157"/>
      <c r="P573" s="157">
        <v>1</v>
      </c>
      <c r="Q573" s="157">
        <v>2</v>
      </c>
      <c r="R573" s="157">
        <v>3</v>
      </c>
      <c r="S573" s="157">
        <v>4</v>
      </c>
      <c r="T573" s="157"/>
      <c r="U573" s="157">
        <v>5</v>
      </c>
      <c r="V573" s="157">
        <v>6</v>
      </c>
      <c r="W573" s="157">
        <v>7</v>
      </c>
      <c r="X573" s="157">
        <v>8</v>
      </c>
      <c r="Y573" s="157"/>
      <c r="Z573" s="157">
        <v>9</v>
      </c>
      <c r="AA573" s="157">
        <v>10</v>
      </c>
      <c r="AB573" s="157">
        <v>11</v>
      </c>
      <c r="AC573" s="157">
        <v>12</v>
      </c>
      <c r="AD573" s="157"/>
      <c r="AE573" s="157">
        <v>13</v>
      </c>
      <c r="AF573" s="157">
        <v>14</v>
      </c>
      <c r="AG573" s="157">
        <v>15</v>
      </c>
      <c r="AH573" s="157">
        <v>16</v>
      </c>
      <c r="AI573" s="157"/>
      <c r="AJ573" s="157">
        <v>17</v>
      </c>
      <c r="AK573" s="157">
        <v>18</v>
      </c>
      <c r="AL573" s="157">
        <v>19</v>
      </c>
      <c r="AM573" s="157">
        <v>20</v>
      </c>
      <c r="AN573" s="157"/>
      <c r="AO573" s="157">
        <v>21</v>
      </c>
      <c r="AP573" s="157">
        <v>22</v>
      </c>
      <c r="AQ573" s="157">
        <v>23</v>
      </c>
      <c r="AR573" s="157">
        <v>24</v>
      </c>
      <c r="AS573" s="160"/>
    </row>
    <row r="574" spans="1:45" ht="12" customHeight="1" thickBot="1">
      <c r="A574" s="145"/>
      <c r="B574" s="161" t="s">
        <v>118</v>
      </c>
      <c r="C574" s="162"/>
      <c r="D574" s="163" t="s">
        <v>276</v>
      </c>
      <c r="E574" s="162"/>
      <c r="F574" s="162">
        <v>24</v>
      </c>
      <c r="G574" s="162">
        <v>24</v>
      </c>
      <c r="H574" s="162" t="s">
        <v>12</v>
      </c>
      <c r="I574" s="161" t="s">
        <v>118</v>
      </c>
      <c r="J574" s="162"/>
      <c r="K574" s="162"/>
      <c r="L574" s="162">
        <f>COUNTIF(P574:AR574,"x")</f>
        <v>0</v>
      </c>
      <c r="M574" s="162">
        <f>F574-L574</f>
        <v>24</v>
      </c>
      <c r="N574" s="164"/>
      <c r="O574" s="165"/>
      <c r="P574" s="162"/>
      <c r="Q574" s="162"/>
      <c r="R574" s="162"/>
      <c r="S574" s="162"/>
      <c r="T574" s="165"/>
      <c r="U574" s="162"/>
      <c r="V574" s="162"/>
      <c r="W574" s="162"/>
      <c r="X574" s="162"/>
      <c r="Y574" s="165"/>
      <c r="Z574" s="162"/>
      <c r="AA574" s="162"/>
      <c r="AB574" s="162"/>
      <c r="AC574" s="162"/>
      <c r="AD574" s="165"/>
      <c r="AE574" s="162"/>
      <c r="AF574" s="162"/>
      <c r="AG574" s="162"/>
      <c r="AH574" s="162"/>
      <c r="AI574" s="165"/>
      <c r="AJ574" s="162"/>
      <c r="AK574" s="162"/>
      <c r="AL574" s="162"/>
      <c r="AM574" s="162"/>
      <c r="AN574" s="165"/>
      <c r="AO574" s="162"/>
      <c r="AP574" s="162"/>
      <c r="AQ574" s="162"/>
      <c r="AR574" s="162"/>
      <c r="AS574" s="166"/>
    </row>
    <row r="575" spans="1:45" ht="12" customHeight="1">
      <c r="A575" s="145"/>
      <c r="B575" s="156"/>
      <c r="C575" s="157"/>
      <c r="D575" s="157"/>
      <c r="E575" s="158"/>
      <c r="F575" s="157"/>
      <c r="G575" s="157"/>
      <c r="H575" s="157"/>
      <c r="I575" s="157"/>
      <c r="J575" s="157"/>
      <c r="K575" s="157"/>
      <c r="L575" s="157"/>
      <c r="M575" s="157"/>
      <c r="N575" s="159"/>
      <c r="O575" s="157"/>
      <c r="P575" s="157">
        <v>1</v>
      </c>
      <c r="Q575" s="157">
        <v>2</v>
      </c>
      <c r="R575" s="157">
        <v>3</v>
      </c>
      <c r="S575" s="157">
        <v>4</v>
      </c>
      <c r="T575" s="157"/>
      <c r="U575" s="157">
        <v>5</v>
      </c>
      <c r="V575" s="157">
        <v>6</v>
      </c>
      <c r="W575" s="157">
        <v>7</v>
      </c>
      <c r="X575" s="157">
        <v>8</v>
      </c>
      <c r="Y575" s="157"/>
      <c r="Z575" s="157">
        <v>9</v>
      </c>
      <c r="AA575" s="157">
        <v>10</v>
      </c>
      <c r="AB575" s="157">
        <v>11</v>
      </c>
      <c r="AC575" s="157">
        <v>12</v>
      </c>
      <c r="AD575" s="157"/>
      <c r="AE575" s="157">
        <v>13</v>
      </c>
      <c r="AF575" s="157">
        <v>14</v>
      </c>
      <c r="AG575" s="157">
        <v>15</v>
      </c>
      <c r="AH575" s="157">
        <v>16</v>
      </c>
      <c r="AI575" s="157"/>
      <c r="AJ575" s="157">
        <v>17</v>
      </c>
      <c r="AK575" s="157">
        <v>18</v>
      </c>
      <c r="AL575" s="157">
        <v>19</v>
      </c>
      <c r="AM575" s="157">
        <v>20</v>
      </c>
      <c r="AN575" s="157"/>
      <c r="AO575" s="157">
        <v>21</v>
      </c>
      <c r="AP575" s="157">
        <v>22</v>
      </c>
      <c r="AQ575" s="157">
        <v>23</v>
      </c>
      <c r="AR575" s="157">
        <v>24</v>
      </c>
      <c r="AS575" s="160"/>
    </row>
    <row r="576" spans="1:45" ht="12" customHeight="1" thickBot="1">
      <c r="A576" s="145"/>
      <c r="B576" s="161" t="s">
        <v>118</v>
      </c>
      <c r="C576" s="162"/>
      <c r="D576" s="163" t="s">
        <v>276</v>
      </c>
      <c r="E576" s="162"/>
      <c r="F576" s="162">
        <v>24</v>
      </c>
      <c r="G576" s="162">
        <v>24</v>
      </c>
      <c r="H576" s="162" t="s">
        <v>12</v>
      </c>
      <c r="I576" s="161" t="s">
        <v>118</v>
      </c>
      <c r="J576" s="162"/>
      <c r="K576" s="162"/>
      <c r="L576" s="162">
        <f>COUNTIF(P576:AR576,"x")</f>
        <v>0</v>
      </c>
      <c r="M576" s="162">
        <f>F576-L576</f>
        <v>24</v>
      </c>
      <c r="N576" s="164"/>
      <c r="O576" s="165"/>
      <c r="P576" s="162"/>
      <c r="Q576" s="162"/>
      <c r="R576" s="162"/>
      <c r="S576" s="162"/>
      <c r="T576" s="165"/>
      <c r="U576" s="162"/>
      <c r="V576" s="162"/>
      <c r="W576" s="162"/>
      <c r="X576" s="162"/>
      <c r="Y576" s="165"/>
      <c r="Z576" s="162"/>
      <c r="AA576" s="162"/>
      <c r="AB576" s="162"/>
      <c r="AC576" s="162"/>
      <c r="AD576" s="165"/>
      <c r="AE576" s="162"/>
      <c r="AF576" s="162"/>
      <c r="AG576" s="162"/>
      <c r="AH576" s="162"/>
      <c r="AI576" s="165"/>
      <c r="AJ576" s="162"/>
      <c r="AK576" s="162"/>
      <c r="AL576" s="162"/>
      <c r="AM576" s="162"/>
      <c r="AN576" s="165"/>
      <c r="AO576" s="162"/>
      <c r="AP576" s="162"/>
      <c r="AQ576" s="162"/>
      <c r="AR576" s="162"/>
      <c r="AS576" s="166"/>
    </row>
    <row r="577" spans="1:45" ht="12" customHeight="1">
      <c r="A577" s="145"/>
      <c r="B577" s="156"/>
      <c r="C577" s="157"/>
      <c r="D577" s="157"/>
      <c r="E577" s="158"/>
      <c r="F577" s="157"/>
      <c r="G577" s="157"/>
      <c r="H577" s="157"/>
      <c r="I577" s="157"/>
      <c r="J577" s="157"/>
      <c r="K577" s="157"/>
      <c r="L577" s="157"/>
      <c r="M577" s="157"/>
      <c r="N577" s="159"/>
      <c r="O577" s="157"/>
      <c r="P577" s="157">
        <v>1</v>
      </c>
      <c r="Q577" s="157">
        <v>2</v>
      </c>
      <c r="R577" s="157">
        <v>3</v>
      </c>
      <c r="S577" s="157">
        <v>4</v>
      </c>
      <c r="T577" s="157"/>
      <c r="U577" s="157">
        <v>5</v>
      </c>
      <c r="V577" s="157">
        <v>6</v>
      </c>
      <c r="W577" s="157">
        <v>7</v>
      </c>
      <c r="X577" s="157">
        <v>8</v>
      </c>
      <c r="Y577" s="157"/>
      <c r="Z577" s="157">
        <v>9</v>
      </c>
      <c r="AA577" s="157">
        <v>10</v>
      </c>
      <c r="AB577" s="157">
        <v>11</v>
      </c>
      <c r="AC577" s="157">
        <v>12</v>
      </c>
      <c r="AD577" s="157"/>
      <c r="AE577" s="157">
        <v>13</v>
      </c>
      <c r="AF577" s="157">
        <v>14</v>
      </c>
      <c r="AG577" s="157">
        <v>15</v>
      </c>
      <c r="AH577" s="157">
        <v>16</v>
      </c>
      <c r="AI577" s="157"/>
      <c r="AJ577" s="157">
        <v>17</v>
      </c>
      <c r="AK577" s="157">
        <v>18</v>
      </c>
      <c r="AL577" s="157">
        <v>19</v>
      </c>
      <c r="AM577" s="157">
        <v>20</v>
      </c>
      <c r="AN577" s="157"/>
      <c r="AO577" s="157">
        <v>21</v>
      </c>
      <c r="AP577" s="157">
        <v>22</v>
      </c>
      <c r="AQ577" s="157">
        <v>23</v>
      </c>
      <c r="AR577" s="157">
        <v>24</v>
      </c>
      <c r="AS577" s="160"/>
    </row>
    <row r="578" spans="1:45" ht="12" customHeight="1" thickBot="1">
      <c r="A578" s="145"/>
      <c r="B578" s="161" t="s">
        <v>118</v>
      </c>
      <c r="C578" s="162"/>
      <c r="D578" s="163" t="s">
        <v>276</v>
      </c>
      <c r="E578" s="162"/>
      <c r="F578" s="162">
        <v>24</v>
      </c>
      <c r="G578" s="162">
        <v>24</v>
      </c>
      <c r="H578" s="162" t="s">
        <v>12</v>
      </c>
      <c r="I578" s="161" t="s">
        <v>118</v>
      </c>
      <c r="J578" s="162"/>
      <c r="K578" s="162"/>
      <c r="L578" s="162">
        <f>COUNTIF(P578:AR578,"x")</f>
        <v>0</v>
      </c>
      <c r="M578" s="162">
        <f>F578-L578</f>
        <v>24</v>
      </c>
      <c r="N578" s="164"/>
      <c r="O578" s="165"/>
      <c r="P578" s="162"/>
      <c r="Q578" s="162"/>
      <c r="R578" s="162"/>
      <c r="S578" s="162"/>
      <c r="T578" s="165"/>
      <c r="U578" s="162"/>
      <c r="V578" s="162"/>
      <c r="W578" s="162"/>
      <c r="X578" s="162"/>
      <c r="Y578" s="165"/>
      <c r="Z578" s="162"/>
      <c r="AA578" s="162"/>
      <c r="AB578" s="162"/>
      <c r="AC578" s="162"/>
      <c r="AD578" s="165"/>
      <c r="AE578" s="162"/>
      <c r="AF578" s="162"/>
      <c r="AG578" s="162"/>
      <c r="AH578" s="162"/>
      <c r="AI578" s="165"/>
      <c r="AJ578" s="162"/>
      <c r="AK578" s="162"/>
      <c r="AL578" s="162"/>
      <c r="AM578" s="162"/>
      <c r="AN578" s="165"/>
      <c r="AO578" s="162"/>
      <c r="AP578" s="162"/>
      <c r="AQ578" s="162"/>
      <c r="AR578" s="162"/>
      <c r="AS578" s="166"/>
    </row>
    <row r="579" spans="1:45" ht="12" customHeight="1">
      <c r="A579" s="145"/>
      <c r="B579" s="156"/>
      <c r="C579" s="157"/>
      <c r="D579" s="157"/>
      <c r="E579" s="158"/>
      <c r="F579" s="157"/>
      <c r="G579" s="157"/>
      <c r="H579" s="157"/>
      <c r="I579" s="157"/>
      <c r="J579" s="157"/>
      <c r="K579" s="157"/>
      <c r="L579" s="157"/>
      <c r="M579" s="157"/>
      <c r="N579" s="159"/>
      <c r="O579" s="157"/>
      <c r="P579" s="157">
        <v>1</v>
      </c>
      <c r="Q579" s="157">
        <v>2</v>
      </c>
      <c r="R579" s="157">
        <v>3</v>
      </c>
      <c r="S579" s="157">
        <v>4</v>
      </c>
      <c r="T579" s="157"/>
      <c r="U579" s="157">
        <v>5</v>
      </c>
      <c r="V579" s="157">
        <v>6</v>
      </c>
      <c r="W579" s="157">
        <v>7</v>
      </c>
      <c r="X579" s="157">
        <v>8</v>
      </c>
      <c r="Y579" s="157"/>
      <c r="Z579" s="157">
        <v>9</v>
      </c>
      <c r="AA579" s="157">
        <v>10</v>
      </c>
      <c r="AB579" s="157">
        <v>11</v>
      </c>
      <c r="AC579" s="157">
        <v>12</v>
      </c>
      <c r="AD579" s="157"/>
      <c r="AE579" s="157">
        <v>13</v>
      </c>
      <c r="AF579" s="157">
        <v>14</v>
      </c>
      <c r="AG579" s="157">
        <v>15</v>
      </c>
      <c r="AH579" s="157">
        <v>16</v>
      </c>
      <c r="AI579" s="157"/>
      <c r="AJ579" s="157">
        <v>17</v>
      </c>
      <c r="AK579" s="157">
        <v>18</v>
      </c>
      <c r="AL579" s="157">
        <v>19</v>
      </c>
      <c r="AM579" s="157">
        <v>20</v>
      </c>
      <c r="AN579" s="157"/>
      <c r="AO579" s="157">
        <v>21</v>
      </c>
      <c r="AP579" s="157">
        <v>22</v>
      </c>
      <c r="AQ579" s="157">
        <v>23</v>
      </c>
      <c r="AR579" s="157">
        <v>24</v>
      </c>
      <c r="AS579" s="160"/>
    </row>
    <row r="580" spans="1:45" ht="12" customHeight="1" thickBot="1">
      <c r="A580" s="145"/>
      <c r="B580" s="161" t="s">
        <v>118</v>
      </c>
      <c r="C580" s="162"/>
      <c r="D580" s="163" t="s">
        <v>276</v>
      </c>
      <c r="E580" s="162"/>
      <c r="F580" s="162">
        <v>24</v>
      </c>
      <c r="G580" s="162">
        <v>24</v>
      </c>
      <c r="H580" s="162" t="s">
        <v>12</v>
      </c>
      <c r="I580" s="161" t="s">
        <v>118</v>
      </c>
      <c r="J580" s="162"/>
      <c r="K580" s="162"/>
      <c r="L580" s="162">
        <f>COUNTIF(P580:AR580,"x")</f>
        <v>0</v>
      </c>
      <c r="M580" s="162">
        <f>F580-L580</f>
        <v>24</v>
      </c>
      <c r="N580" s="164"/>
      <c r="O580" s="165"/>
      <c r="P580" s="162"/>
      <c r="Q580" s="162"/>
      <c r="R580" s="162"/>
      <c r="S580" s="162"/>
      <c r="T580" s="165"/>
      <c r="U580" s="162"/>
      <c r="V580" s="162"/>
      <c r="W580" s="162"/>
      <c r="X580" s="162"/>
      <c r="Y580" s="165"/>
      <c r="Z580" s="162"/>
      <c r="AA580" s="162"/>
      <c r="AB580" s="162"/>
      <c r="AC580" s="162"/>
      <c r="AD580" s="165"/>
      <c r="AE580" s="162"/>
      <c r="AF580" s="162"/>
      <c r="AG580" s="162"/>
      <c r="AH580" s="162"/>
      <c r="AI580" s="165"/>
      <c r="AJ580" s="162"/>
      <c r="AK580" s="162"/>
      <c r="AL580" s="162"/>
      <c r="AM580" s="162"/>
      <c r="AN580" s="165"/>
      <c r="AO580" s="162"/>
      <c r="AP580" s="162"/>
      <c r="AQ580" s="162"/>
      <c r="AR580" s="162"/>
      <c r="AS580" s="166"/>
    </row>
    <row r="581" spans="1:45" ht="12" customHeight="1">
      <c r="A581" s="145"/>
      <c r="B581" s="156"/>
      <c r="C581" s="157"/>
      <c r="D581" s="157"/>
      <c r="E581" s="158"/>
      <c r="F581" s="157"/>
      <c r="G581" s="157"/>
      <c r="H581" s="157"/>
      <c r="I581" s="157"/>
      <c r="J581" s="157"/>
      <c r="K581" s="157"/>
      <c r="L581" s="157"/>
      <c r="M581" s="157"/>
      <c r="N581" s="159"/>
      <c r="O581" s="157"/>
      <c r="P581" s="157">
        <v>1</v>
      </c>
      <c r="Q581" s="157">
        <v>2</v>
      </c>
      <c r="R581" s="157">
        <v>3</v>
      </c>
      <c r="S581" s="157">
        <v>4</v>
      </c>
      <c r="T581" s="157"/>
      <c r="U581" s="157">
        <v>5</v>
      </c>
      <c r="V581" s="157">
        <v>6</v>
      </c>
      <c r="W581" s="157">
        <v>7</v>
      </c>
      <c r="X581" s="157">
        <v>8</v>
      </c>
      <c r="Y581" s="157"/>
      <c r="Z581" s="157">
        <v>9</v>
      </c>
      <c r="AA581" s="157">
        <v>10</v>
      </c>
      <c r="AB581" s="157">
        <v>11</v>
      </c>
      <c r="AC581" s="157">
        <v>12</v>
      </c>
      <c r="AD581" s="157"/>
      <c r="AE581" s="157">
        <v>13</v>
      </c>
      <c r="AF581" s="157">
        <v>14</v>
      </c>
      <c r="AG581" s="157">
        <v>15</v>
      </c>
      <c r="AH581" s="157">
        <v>16</v>
      </c>
      <c r="AI581" s="157"/>
      <c r="AJ581" s="157">
        <v>17</v>
      </c>
      <c r="AK581" s="157">
        <v>18</v>
      </c>
      <c r="AL581" s="157">
        <v>19</v>
      </c>
      <c r="AM581" s="157">
        <v>20</v>
      </c>
      <c r="AN581" s="157"/>
      <c r="AO581" s="157">
        <v>21</v>
      </c>
      <c r="AP581" s="157">
        <v>22</v>
      </c>
      <c r="AQ581" s="157">
        <v>23</v>
      </c>
      <c r="AR581" s="157">
        <v>24</v>
      </c>
      <c r="AS581" s="160"/>
    </row>
    <row r="582" spans="1:45" ht="12" customHeight="1" thickBot="1">
      <c r="A582" s="145"/>
      <c r="B582" s="161" t="s">
        <v>118</v>
      </c>
      <c r="C582" s="162"/>
      <c r="D582" s="163" t="s">
        <v>276</v>
      </c>
      <c r="E582" s="162"/>
      <c r="F582" s="162">
        <v>24</v>
      </c>
      <c r="G582" s="162">
        <v>24</v>
      </c>
      <c r="H582" s="162" t="s">
        <v>12</v>
      </c>
      <c r="I582" s="161" t="s">
        <v>118</v>
      </c>
      <c r="J582" s="162"/>
      <c r="K582" s="162"/>
      <c r="L582" s="162">
        <f>COUNTIF(P582:AR582,"x")</f>
        <v>0</v>
      </c>
      <c r="M582" s="162">
        <f>F582-L582</f>
        <v>24</v>
      </c>
      <c r="N582" s="164"/>
      <c r="O582" s="165"/>
      <c r="P582" s="162"/>
      <c r="Q582" s="162"/>
      <c r="R582" s="162"/>
      <c r="S582" s="162"/>
      <c r="T582" s="165"/>
      <c r="U582" s="162"/>
      <c r="V582" s="162"/>
      <c r="W582" s="162"/>
      <c r="X582" s="162"/>
      <c r="Y582" s="165"/>
      <c r="Z582" s="162"/>
      <c r="AA582" s="162"/>
      <c r="AB582" s="162"/>
      <c r="AC582" s="162"/>
      <c r="AD582" s="165"/>
      <c r="AE582" s="162"/>
      <c r="AF582" s="162"/>
      <c r="AG582" s="162"/>
      <c r="AH582" s="162"/>
      <c r="AI582" s="165"/>
      <c r="AJ582" s="162"/>
      <c r="AK582" s="162"/>
      <c r="AL582" s="162"/>
      <c r="AM582" s="162"/>
      <c r="AN582" s="165"/>
      <c r="AO582" s="162"/>
      <c r="AP582" s="162"/>
      <c r="AQ582" s="162"/>
      <c r="AR582" s="162"/>
      <c r="AS582" s="166"/>
    </row>
    <row r="583" spans="1:45" ht="12" customHeight="1">
      <c r="A583" s="145"/>
      <c r="B583" s="156"/>
      <c r="C583" s="157"/>
      <c r="D583" s="157"/>
      <c r="E583" s="158"/>
      <c r="F583" s="157"/>
      <c r="G583" s="157"/>
      <c r="H583" s="157"/>
      <c r="I583" s="157"/>
      <c r="J583" s="157"/>
      <c r="K583" s="157"/>
      <c r="L583" s="157"/>
      <c r="M583" s="157"/>
      <c r="N583" s="159"/>
      <c r="O583" s="157"/>
      <c r="P583" s="157">
        <v>1</v>
      </c>
      <c r="Q583" s="157">
        <v>2</v>
      </c>
      <c r="R583" s="157">
        <v>3</v>
      </c>
      <c r="S583" s="157">
        <v>4</v>
      </c>
      <c r="T583" s="157"/>
      <c r="U583" s="157">
        <v>5</v>
      </c>
      <c r="V583" s="157">
        <v>6</v>
      </c>
      <c r="W583" s="157">
        <v>7</v>
      </c>
      <c r="X583" s="157">
        <v>8</v>
      </c>
      <c r="Y583" s="157"/>
      <c r="Z583" s="157">
        <v>9</v>
      </c>
      <c r="AA583" s="157">
        <v>10</v>
      </c>
      <c r="AB583" s="157">
        <v>11</v>
      </c>
      <c r="AC583" s="157">
        <v>12</v>
      </c>
      <c r="AD583" s="157"/>
      <c r="AE583" s="157">
        <v>13</v>
      </c>
      <c r="AF583" s="157">
        <v>14</v>
      </c>
      <c r="AG583" s="157">
        <v>15</v>
      </c>
      <c r="AH583" s="157">
        <v>16</v>
      </c>
      <c r="AI583" s="157"/>
      <c r="AJ583" s="157">
        <v>17</v>
      </c>
      <c r="AK583" s="157">
        <v>18</v>
      </c>
      <c r="AL583" s="157">
        <v>19</v>
      </c>
      <c r="AM583" s="157">
        <v>20</v>
      </c>
      <c r="AN583" s="157"/>
      <c r="AO583" s="157">
        <v>21</v>
      </c>
      <c r="AP583" s="157">
        <v>22</v>
      </c>
      <c r="AQ583" s="157">
        <v>23</v>
      </c>
      <c r="AR583" s="157">
        <v>24</v>
      </c>
      <c r="AS583" s="160"/>
    </row>
    <row r="584" spans="1:45" ht="12" customHeight="1" thickBot="1">
      <c r="A584" s="145"/>
      <c r="B584" s="161" t="s">
        <v>118</v>
      </c>
      <c r="C584" s="162"/>
      <c r="D584" s="163" t="s">
        <v>276</v>
      </c>
      <c r="E584" s="162"/>
      <c r="F584" s="162">
        <v>24</v>
      </c>
      <c r="G584" s="162">
        <v>24</v>
      </c>
      <c r="H584" s="162" t="s">
        <v>12</v>
      </c>
      <c r="I584" s="161" t="s">
        <v>118</v>
      </c>
      <c r="J584" s="162"/>
      <c r="K584" s="162"/>
      <c r="L584" s="162">
        <f>COUNTIF(P584:AR584,"x")</f>
        <v>0</v>
      </c>
      <c r="M584" s="162">
        <f>F584-L584</f>
        <v>24</v>
      </c>
      <c r="N584" s="164"/>
      <c r="O584" s="165"/>
      <c r="P584" s="162"/>
      <c r="Q584" s="162"/>
      <c r="R584" s="162"/>
      <c r="S584" s="162"/>
      <c r="T584" s="165"/>
      <c r="U584" s="162"/>
      <c r="V584" s="162"/>
      <c r="W584" s="162"/>
      <c r="X584" s="162"/>
      <c r="Y584" s="165"/>
      <c r="Z584" s="162"/>
      <c r="AA584" s="162"/>
      <c r="AB584" s="162"/>
      <c r="AC584" s="162"/>
      <c r="AD584" s="165"/>
      <c r="AE584" s="162"/>
      <c r="AF584" s="162"/>
      <c r="AG584" s="162"/>
      <c r="AH584" s="162"/>
      <c r="AI584" s="165"/>
      <c r="AJ584" s="162"/>
      <c r="AK584" s="162"/>
      <c r="AL584" s="162"/>
      <c r="AM584" s="162"/>
      <c r="AN584" s="165"/>
      <c r="AO584" s="162"/>
      <c r="AP584" s="162"/>
      <c r="AQ584" s="162"/>
      <c r="AR584" s="162"/>
      <c r="AS584" s="166"/>
    </row>
    <row r="585" spans="1:45" ht="12" customHeight="1">
      <c r="A585" s="145"/>
      <c r="B585" s="156"/>
      <c r="C585" s="157"/>
      <c r="D585" s="157"/>
      <c r="E585" s="158"/>
      <c r="F585" s="157"/>
      <c r="G585" s="157"/>
      <c r="H585" s="157"/>
      <c r="I585" s="157"/>
      <c r="J585" s="157"/>
      <c r="K585" s="157"/>
      <c r="L585" s="157"/>
      <c r="M585" s="157"/>
      <c r="N585" s="159"/>
      <c r="O585" s="157"/>
      <c r="P585" s="157">
        <v>1</v>
      </c>
      <c r="Q585" s="157">
        <v>2</v>
      </c>
      <c r="R585" s="157">
        <v>3</v>
      </c>
      <c r="S585" s="157">
        <v>4</v>
      </c>
      <c r="T585" s="157"/>
      <c r="U585" s="157">
        <v>5</v>
      </c>
      <c r="V585" s="157">
        <v>6</v>
      </c>
      <c r="W585" s="157">
        <v>7</v>
      </c>
      <c r="X585" s="157">
        <v>8</v>
      </c>
      <c r="Y585" s="157"/>
      <c r="Z585" s="157">
        <v>9</v>
      </c>
      <c r="AA585" s="157">
        <v>10</v>
      </c>
      <c r="AB585" s="157">
        <v>11</v>
      </c>
      <c r="AC585" s="157">
        <v>12</v>
      </c>
      <c r="AD585" s="157"/>
      <c r="AE585" s="157">
        <v>13</v>
      </c>
      <c r="AF585" s="157">
        <v>14</v>
      </c>
      <c r="AG585" s="157">
        <v>15</v>
      </c>
      <c r="AH585" s="157">
        <v>16</v>
      </c>
      <c r="AI585" s="157"/>
      <c r="AJ585" s="157">
        <v>17</v>
      </c>
      <c r="AK585" s="157">
        <v>18</v>
      </c>
      <c r="AL585" s="157">
        <v>19</v>
      </c>
      <c r="AM585" s="157">
        <v>20</v>
      </c>
      <c r="AN585" s="157"/>
      <c r="AO585" s="157">
        <v>21</v>
      </c>
      <c r="AP585" s="157">
        <v>22</v>
      </c>
      <c r="AQ585" s="157">
        <v>23</v>
      </c>
      <c r="AR585" s="157">
        <v>24</v>
      </c>
      <c r="AS585" s="160"/>
    </row>
    <row r="586" spans="1:45" ht="12" customHeight="1">
      <c r="A586" s="145"/>
      <c r="B586" s="173"/>
      <c r="C586" s="174"/>
      <c r="D586" s="174"/>
      <c r="E586" s="175"/>
      <c r="F586" s="174"/>
      <c r="G586" s="174"/>
      <c r="H586" s="174"/>
      <c r="I586" s="174"/>
      <c r="J586" s="174"/>
      <c r="K586" s="174"/>
      <c r="L586" s="174"/>
      <c r="M586" s="174"/>
      <c r="N586" s="174"/>
      <c r="O586" s="174"/>
      <c r="P586" s="174"/>
      <c r="Q586" s="174"/>
      <c r="R586" s="174"/>
      <c r="S586" s="174"/>
      <c r="T586" s="174"/>
      <c r="U586" s="174"/>
      <c r="V586" s="174"/>
      <c r="W586" s="174"/>
      <c r="X586" s="174"/>
      <c r="Y586" s="174"/>
      <c r="Z586" s="174"/>
      <c r="AA586" s="174"/>
      <c r="AB586" s="174"/>
      <c r="AC586" s="174"/>
      <c r="AD586" s="174"/>
      <c r="AE586" s="174"/>
      <c r="AF586" s="174"/>
      <c r="AG586" s="174"/>
      <c r="AH586" s="174"/>
      <c r="AI586" s="174"/>
      <c r="AJ586" s="174"/>
      <c r="AK586" s="174"/>
      <c r="AL586" s="174"/>
      <c r="AM586" s="174"/>
      <c r="AN586" s="174"/>
      <c r="AO586" s="174"/>
      <c r="AP586" s="174"/>
      <c r="AQ586" s="174"/>
      <c r="AR586" s="174"/>
      <c r="AS586" s="176"/>
    </row>
    <row r="587" spans="1:45" ht="12" customHeight="1">
      <c r="A587" s="145"/>
      <c r="B587" s="173"/>
      <c r="C587" s="174"/>
      <c r="D587" s="174"/>
      <c r="E587" s="175"/>
      <c r="F587" s="174"/>
      <c r="G587" s="174"/>
      <c r="H587" s="174"/>
      <c r="I587" s="174"/>
      <c r="J587" s="174"/>
      <c r="K587" s="174"/>
      <c r="L587" s="174"/>
      <c r="M587" s="174"/>
      <c r="N587" s="174"/>
      <c r="O587" s="174"/>
      <c r="P587" s="174"/>
      <c r="Q587" s="174"/>
      <c r="R587" s="174"/>
      <c r="S587" s="174"/>
      <c r="T587" s="174"/>
      <c r="U587" s="174"/>
      <c r="V587" s="174"/>
      <c r="W587" s="174"/>
      <c r="X587" s="174"/>
      <c r="Y587" s="174"/>
      <c r="Z587" s="174"/>
      <c r="AA587" s="174"/>
      <c r="AB587" s="174"/>
      <c r="AC587" s="174"/>
      <c r="AD587" s="174"/>
      <c r="AE587" s="174"/>
      <c r="AF587" s="174"/>
      <c r="AG587" s="174"/>
      <c r="AH587" s="174"/>
      <c r="AI587" s="174"/>
      <c r="AJ587" s="174"/>
      <c r="AK587" s="174"/>
      <c r="AL587" s="174"/>
      <c r="AM587" s="174"/>
      <c r="AN587" s="174"/>
      <c r="AO587" s="174"/>
      <c r="AP587" s="174"/>
      <c r="AQ587" s="174"/>
      <c r="AR587" s="174"/>
      <c r="AS587" s="176"/>
    </row>
  </sheetData>
  <autoFilter ref="B3:AS102" xr:uid="{00000000-0009-0000-0000-000009000000}"/>
  <mergeCells count="1">
    <mergeCell ref="B1:L2"/>
  </mergeCells>
  <conditionalFormatting sqref="U88:X88 AE88:AH88 Z88:AC88 AJ88:AM88 AO88:AR88 AE82:AH82 P66:S66 U66:X66 Z66:AC66 AJ66:AM66 AE66:AH66 AJ60:AM60 AO82:AR82 P82:S82 U82:X82 Z82:AC82 AJ82:AM82 AO66:AR66 Z16:AC16 AO22:AR22 AJ16:AM16 P22:S22 P16:S16 U16:X16 AE26:AH26 AJ32:AM32 AO32:AR32 U32:X32 AO26:AR26 AO28:AR28 AO30:AR30 AE32:AH32 AJ30:AM30 U30:X30 P30:S30 P32:S32 AE28:AH28 P28:S28 Z32:AC32 Z28:AC28 U28:X28 AE30:AH30 Z30:AC30 P26:S26 U26:X26 Z26:AC26 AJ28:AM28 AJ26:AM26 AE34:AH34 AO34:AR34 P34:S34 U34:X34 Z34:AC34 AJ34:AM34 AO60:AR60 AE60:AH60 P60:S60 U60:X60 Z60:AC60 U46:X46 AE8:AH8 AJ14:AM14 AO14:AR14 U14:X14 AO8:AR8 AO10:AR10 AO12:AR12 AE14:AH14 AJ12:AM12 U12:X12 P12:S12 P14:S14 AE10:AH10 P10:S10 Z14:AC14 Z10:AC10 U10:X10 AE12:AH12 Z12:AC12 P8:S8 U8:X8 Z8:AC8 AJ10:AM10 AJ8:AM8 AE16:AH16 AO16:AR16 U22:X22 AE22:AH22 Z22:AC22 AE24:AH24 Z98:AC98 AJ98:AM98 AO100:AR100 AE100:AH100 P100:S100 Z100:AC100 U100:X100 AE98:AH98 AO98:AR98 P98:S98 AJ100:AM100 P88:S88 AE46:AH46 Z46:AC46 AJ46:AM46 AO46:AR46 P46:S46 AJ22:AM22 Z24:AC24 AJ24:AM24 AO24:AR24 P24:S24 U24:X24 AE18:AH18 U18:X18 P18:S18 AO18:AR18 AJ18:AM18 Z18:AC18 Z20:AC20 AE20:AH20 U20:X20 P20:S20 AO20:AR20 AJ20:AM20 AE36:AH36 U36:X36 P36:S36 AO36:AR36 AJ36:AM36 Z36:AC36 Z38:AC38 AE38:AH38 U38:X38 P38:S38 AO38:AR38 AJ38:AM38 AJ40:AM40 Z40:AC40 AE40:AH40 U40:X40 P40:S40 AO40:AR40 AO42:AR42 AJ42:AM42 Z42:AC42 AE42:AH42 U42:X42 P42:S42 P44:S44 AO44:AR44 AJ44:AM44 Z44:AC44 AE44:AH44 U44:X44 AJ48:AM48 Z48:AC48 U48:X48 P48:S48 AE48:AH48 AO48:AR48 AO50:AR50 AJ50:AM50 Z50:AC50 U50:X50 P50:S50 AE50:AH50 AE52:AH52 AO52:AR52 AJ52:AM52 Z52:AC52 U52:X52 P52:S52 P54:S54 AE54:AH54 AO54:AR54 AJ54:AM54 Z54:AC54 U54:X54 U56:X56 P56:S56 AE56:AH56 AO56:AR56 AJ56:AM56 Z56:AC56 Z58:AC58 U58:X58 P58:S58 AE58:AH58 AO58:AR58 AJ58:AM58 AJ62:AM62 Z62:AC62 U62:X62 P62:S62 AO62:AR62 AE62:AH62 AE64:AH64 AJ64:AM64 Z64:AC64 U64:X64 P64:S64 AO64:AR64 AJ68:AM68 Z68:AC68 U68:X68 P68:S68 AO68:AR68 AE68:AH68 AE70:AH70 AJ70:AM70 Z70:AC70 U70:X70 P70:S70 AO70:AR70 AO72:AR72 AE72:AH72 AJ72:AM72 Z72:AC72 U72:X72 P72:S72 P74:S74 AO74:AR74 AE74:AH74 AJ74:AM74 Z74:AC74 U74:X74 U76:X76 P76:S76 AO76:AR76 AE76:AH76 AJ76:AM76 Z76:AC76 Z78:AC78 U78:X78 P78:S78 AO78:AR78 AE78:AH78 AJ78:AM78 AJ80:AM80 Z80:AC80 U80:X80 P80:S80 AO80:AR80 AE80:AH80 AJ84:AM84 Z84:AC84 AE84:AH84 U84:X84 P84:S84 AO84:AR84 AO86:AR86 AJ86:AM86 Z86:AC86 AE86:AH86 U86:X86 P86:S86 AJ90:AM90 Z90:AC90 U90:X90 P90:S90 AO90:AR90 AE90:AH90 AE92:AH92 AJ92:AM92 Z92:AC92 U92:X92 P92:S92 AO92:AR92 AO94:AR94 AE94:AH94 AJ94:AM94 Z94:AC94 U94:X94 P94:S94 P96:S96 AO96:AR96 AE96:AH96 AJ96:AM96 Z96:AC96 U96:X96 U98:X98">
    <cfRule type="cellIs" dxfId="101" priority="119" operator="equal">
      <formula>"x"</formula>
    </cfRule>
    <cfRule type="containsBlanks" dxfId="100" priority="120" stopIfTrue="1">
      <formula>LEN(TRIM(P8))=0</formula>
    </cfRule>
  </conditionalFormatting>
  <conditionalFormatting sqref="I6:J100 B6:B101 I101">
    <cfRule type="cellIs" dxfId="99" priority="111" operator="equal">
      <formula>"MMRB"</formula>
    </cfRule>
    <cfRule type="cellIs" dxfId="98" priority="112" operator="equal">
      <formula>"MMRA"</formula>
    </cfRule>
    <cfRule type="cellIs" dxfId="97" priority="113" operator="equal">
      <formula>"2B1"</formula>
    </cfRule>
    <cfRule type="cellIs" dxfId="96" priority="114" operator="equal">
      <formula>"a4d"</formula>
    </cfRule>
    <cfRule type="cellIs" dxfId="95" priority="115" operator="equal">
      <formula>"2a4"</formula>
    </cfRule>
    <cfRule type="cellIs" dxfId="94" priority="116" operator="equal">
      <formula>"2a3"</formula>
    </cfRule>
    <cfRule type="cellIs" dxfId="93" priority="117" operator="equal">
      <formula>"2a2"</formula>
    </cfRule>
    <cfRule type="cellIs" dxfId="92" priority="118" operator="equal">
      <formula>"2A1"</formula>
    </cfRule>
  </conditionalFormatting>
  <conditionalFormatting sqref="I6:J100 I101 B6:B101">
    <cfRule type="cellIs" dxfId="91" priority="107" operator="equal">
      <formula>"OM4"</formula>
    </cfRule>
    <cfRule type="cellIs" dxfId="90" priority="108" operator="equal">
      <formula>"OS2"</formula>
    </cfRule>
    <cfRule type="cellIs" dxfId="89" priority="109" operator="equal">
      <formula>"FO"</formula>
    </cfRule>
    <cfRule type="cellIs" dxfId="88" priority="110" operator="equal">
      <formula>"RJ"</formula>
    </cfRule>
  </conditionalFormatting>
  <conditionalFormatting sqref="U185:X185 AE185:AH185 Z185:AC185 AJ185:AM185 AO185:AR185 AE179:AH179 P163:S163 U163:X163 Z163:AC163 AJ163:AM163 AE163:AH163 AJ157:AM157 AO179:AR179 P179:S179 U179:X179 Z179:AC179 AJ179:AM179 AO163:AR163 Z113:AC113 AO119:AR119 AJ113:AM113 P119:S119 P113:S113 U113:X113 AE123:AH123 AJ129:AM129 AO129:AR129 U129:X129 AO123:AR123 AO125:AR125 AO127:AR127 AE129:AH129 AJ127:AM127 U127:X127 P127:S127 P129:S129 AE125:AH125 P125:S125 Z129:AC129 Z125:AC125 U125:X125 AE127:AH127 Z127:AC127 P123:S123 U123:X123 Z123:AC123 AJ125:AM125 AJ123:AM123 AE131:AH131 AO131:AR131 P131:S131 U131:X131 Z131:AC131 AJ131:AM131 AO157:AR157 AE157:AH157 P157:S157 U157:X157 Z157:AC157 U143:X143 AE105:AH105 AJ111:AM111 AO111:AR111 U111:X111 AO105:AR105 AO107:AR107 AO109:AR109 AE111:AH111 AJ109:AM109 U109:X109 P109:S109 P111:S111 AE107:AH107 P107:S107 Z111:AC111 Z107:AC107 U107:X107 AE109:AH109 Z109:AC109 P105:S105 U105:X105 Z105:AC105 AJ107:AM107 AJ105:AM105 AE113:AH113 AO113:AR113 U119:X119 AE119:AH119 Z119:AC119 AE121:AH121 Z195:AC195 AJ195:AM195 AO197:AR197 AE197:AH197 P197:S197 Z197:AC197 U197:X197 AE195:AH195 AO195:AR195 P195:S195 AJ197:AM197 P185:S185 AE143:AH143 Z143:AC143 AJ143:AM143 AO143:AR143 P143:S143 AJ119:AM119 Z121:AC121 AJ121:AM121 AO121:AR121 P121:S121 U121:X121 AE115:AH115 U115:X115 P115:S115 AO115:AR115 AJ115:AM115 Z115:AC115 Z117:AC117 AE117:AH117 U117:X117 P117:S117 AO117:AR117 AJ117:AM117 AE133:AH133 U133:X133 P133:S133 AO133:AR133 AJ133:AM133 Z133:AC133 Z135:AC135 AE135:AH135 U135:X135 P135:S135 AO135:AR135 AJ135:AM135 AJ137:AM137 Z137:AC137 AE137:AH137 U137:X137 P137:S137 AO137:AR137 AO139:AR139 AJ139:AM139 Z139:AC139 AE139:AH139 U139:X139 P139:S139 P141:S141 AO141:AR141 AJ141:AM141 Z141:AC141 AE141:AH141 U141:X141 AJ145:AM145 Z145:AC145 U145:X145 P145:S145 AE145:AH145 AO145:AR145 AO147:AR147 AJ147:AM147 Z147:AC147 U147:X147 P147:S147 AE147:AH147 AE149:AH149 AO149:AR149 AJ149:AM149 Z149:AC149 U149:X149 P149:S149 P151:S151 AE151:AH151 AO151:AR151 AJ151:AM151 Z151:AC151 U151:X151 U153:X153 P153:S153 AE153:AH153 AO153:AR153 AJ153:AM153 Z153:AC153 Z155:AC155 U155:X155 P155:S155 AE155:AH155 AO155:AR155 AJ155:AM155 AJ159:AM159 Z159:AC159 U159:X159 P159:S159 AO159:AR159 AE159:AH159 AE161:AH161 AJ161:AM161 Z161:AC161 U161:X161 P161:S161 AO161:AR161 AJ165:AM165 Z165:AC165 U165:X165 P165:S165 AO165:AR165 AE165:AH165 AE167:AH167 AJ167:AM167 Z167:AC167 U167:X167 P167:S167 AO167:AR167 AO169:AR169 AE169:AH169 AJ169:AM169 Z169:AC169 U169:X169 P169:S169 P171:S171 AO171:AR171 AE171:AH171 AJ171:AM171 Z171:AC171 U171:X171 U173:X173 P173:S173 AO173:AR173 AE173:AH173 AJ173:AM173 Z173:AC173 Z175:AC175 U175:X175 P175:S175 AO175:AR175 AE175:AH175 AJ175:AM175 AJ177:AM177 Z177:AC177 U177:X177 P177:S177 AO177:AR177 AE177:AH177 AJ181:AM181 Z181:AC181 AE181:AH181 U181:X181 P181:S181 AO181:AR181 AO183:AR183 AJ183:AM183 Z183:AC183 AE183:AH183 U183:X183 P183:S183 AJ187:AM187 Z187:AC187 U187:X187 P187:S187 AO187:AR187 AE187:AH187 AE189:AH189 AJ189:AM189 Z189:AC189 U189:X189 P189:S189 AO189:AR189 AO191:AR191 AE191:AH191 AJ191:AM191 Z191:AC191 U191:X191 P191:S191 P193:S193 AO193:AR193 AE193:AH193 AJ193:AM193 Z193:AC193 U193:X193 U195:X195">
    <cfRule type="cellIs" dxfId="87" priority="69" operator="equal">
      <formula>"x"</formula>
    </cfRule>
    <cfRule type="containsBlanks" dxfId="86" priority="70" stopIfTrue="1">
      <formula>LEN(TRIM(P105))=0</formula>
    </cfRule>
  </conditionalFormatting>
  <conditionalFormatting sqref="I103:J197 B103:B198 I198">
    <cfRule type="cellIs" dxfId="85" priority="61" operator="equal">
      <formula>"MMRB"</formula>
    </cfRule>
    <cfRule type="cellIs" dxfId="84" priority="62" operator="equal">
      <formula>"MMRA"</formula>
    </cfRule>
    <cfRule type="cellIs" dxfId="83" priority="63" operator="equal">
      <formula>"2B1"</formula>
    </cfRule>
    <cfRule type="cellIs" dxfId="82" priority="64" operator="equal">
      <formula>"a4d"</formula>
    </cfRule>
    <cfRule type="cellIs" dxfId="81" priority="65" operator="equal">
      <formula>"2a4"</formula>
    </cfRule>
    <cfRule type="cellIs" dxfId="80" priority="66" operator="equal">
      <formula>"2a3"</formula>
    </cfRule>
    <cfRule type="cellIs" dxfId="79" priority="67" operator="equal">
      <formula>"2a2"</formula>
    </cfRule>
    <cfRule type="cellIs" dxfId="78" priority="68" operator="equal">
      <formula>"2A1"</formula>
    </cfRule>
  </conditionalFormatting>
  <conditionalFormatting sqref="I103:J197 I198 B103:B198">
    <cfRule type="cellIs" dxfId="77" priority="57" operator="equal">
      <formula>"OM4"</formula>
    </cfRule>
    <cfRule type="cellIs" dxfId="76" priority="58" operator="equal">
      <formula>"OS2"</formula>
    </cfRule>
    <cfRule type="cellIs" dxfId="75" priority="59" operator="equal">
      <formula>"FO"</formula>
    </cfRule>
    <cfRule type="cellIs" dxfId="74" priority="60" operator="equal">
      <formula>"RJ"</formula>
    </cfRule>
  </conditionalFormatting>
  <conditionalFormatting sqref="U282:X282 AE282:AH282 Z282:AC282 AJ282:AM282 AO282:AR282 AE276:AH276 P260:S260 U260:X260 Z260:AC260 AJ260:AM260 AE260:AH260 AJ254:AM254 AO276:AR276 P276:S276 U276:X276 Z276:AC276 AJ276:AM276 AO260:AR260 Z210:AC210 AO216:AR216 AJ210:AM210 P216:S216 P210:S210 U210:X210 AE220:AH220 AJ226:AM226 AO226:AR226 U226:X226 AO220:AR220 AO222:AR222 AO224:AR224 AE226:AH226 AJ224:AM224 U224:X224 P224:S224 P226:S226 AE222:AH222 P222:S222 Z226:AC226 Z222:AC222 U222:X222 AE224:AH224 Z224:AC224 P220:S220 U220:X220 Z220:AC220 AJ222:AM222 AJ220:AM220 AE228:AH228 AO228:AR228 P228:S228 U228:X228 Z228:AC228 AJ228:AM228 AO254:AR254 AE254:AH254 P254:S254 U254:X254 Z254:AC254 U240:X240 AE202:AH202 AJ208:AM208 AO208:AR208 U208:X208 AO202:AR202 AO204:AR204 AO206:AR206 AE208:AH208 AJ206:AM206 U206:X206 P206:S206 P208:S208 AE204:AH204 P204:S204 Z208:AC208 Z204:AC204 U204:X204 AE206:AH206 Z206:AC206 P202:S202 U202:X202 Z202:AC202 AJ204:AM204 AJ202:AM202 AE210:AH210 AO210:AR210 U216:X216 AE216:AH216 Z216:AC216 AE218:AH218 Z292:AC292 AJ292:AM292 AO294:AR294 AE294:AH294 P294:S294 Z294:AC294 U294:X294 AE292:AH292 AO292:AR292 P292:S292 AJ294:AM294 P282:S282 AE240:AH240 Z240:AC240 AJ240:AM240 AO240:AR240 P240:S240 AJ216:AM216 Z218:AC218 AJ218:AM218 AO218:AR218 P218:S218 U218:X218 AE212:AH212 U212:X212 P212:S212 AO212:AR212 AJ212:AM212 Z212:AC212 Z214:AC214 AE214:AH214 U214:X214 P214:S214 AO214:AR214 AJ214:AM214 AE230:AH230 U230:X230 P230:S230 AO230:AR230 AJ230:AM230 Z230:AC230 Z232:AC232 AE232:AH232 U232:X232 P232:S232 AO232:AR232 AJ232:AM232 AJ234:AM234 Z234:AC234 AE234:AH234 U234:X234 P234:S234 AO234:AR234 AO236:AR236 AJ236:AM236 Z236:AC236 AE236:AH236 U236:X236 P236:S236 P238:S238 AO238:AR238 AJ238:AM238 Z238:AC238 AE238:AH238 U238:X238 AJ242:AM242 Z242:AC242 U242:X242 P242:S242 AE242:AH242 AO242:AR242 AO244:AR244 AJ244:AM244 Z244:AC244 U244:X244 P244:S244 AE244:AH244 AE246:AH246 AO246:AR246 AJ246:AM246 Z246:AC246 U246:X246 P246:S246 P248:S248 AE248:AH248 AO248:AR248 AJ248:AM248 Z248:AC248 U248:X248 U250:X250 P250:S250 AE250:AH250 AO250:AR250 AJ250:AM250 Z250:AC250 Z252:AC252 U252:X252 P252:S252 AE252:AH252 AO252:AR252 AJ252:AM252 AJ256:AM256 Z256:AC256 U256:X256 P256:S256 AO256:AR256 AE256:AH256 AE258:AH258 AJ258:AM258 Z258:AC258 U258:X258 P258:S258 AO258:AR258 AJ262:AM262 Z262:AC262 U262:X262 P262:S262 AO262:AR262 AE262:AH262 AE264:AH264 AJ264:AM264 Z264:AC264 U264:X264 P264:S264 AO264:AR264 AO266:AR266 AE266:AH266 AJ266:AM266 Z266:AC266 U266:X266 P266:S266 P268:S268 AO268:AR268 AE268:AH268 AJ268:AM268 Z268:AC268 U268:X268 U270:X270 P270:S270 AO270:AR270 AE270:AH270 AJ270:AM270 Z270:AC270 Z272:AC272 U272:X272 P272:S272 AO272:AR272 AE272:AH272 AJ272:AM272 AJ274:AM274 Z274:AC274 U274:X274 P274:S274 AO274:AR274 AE274:AH274 AJ278:AM278 Z278:AC278 AE278:AH278 U278:X278 P278:S278 AO278:AR278 AO280:AR280 AJ280:AM280 Z280:AC280 AE280:AH280 U280:X280 P280:S280 AJ284:AM284 Z284:AC284 U284:X284 P284:S284 AO284:AR284 AE284:AH284 AE286:AH286 AJ286:AM286 Z286:AC286 U286:X286 P286:S286 AO286:AR286 AO288:AR288 AE288:AH288 AJ288:AM288 Z288:AC288 U288:X288 P288:S288 P290:S290 AO290:AR290 AE290:AH290 AJ290:AM290 Z290:AC290 U290:X290 U292:X292">
    <cfRule type="cellIs" dxfId="73" priority="55" operator="equal">
      <formula>"x"</formula>
    </cfRule>
    <cfRule type="containsBlanks" dxfId="72" priority="56" stopIfTrue="1">
      <formula>LEN(TRIM(P202))=0</formula>
    </cfRule>
  </conditionalFormatting>
  <conditionalFormatting sqref="I200:J294 B200:B295 I295">
    <cfRule type="cellIs" dxfId="71" priority="47" operator="equal">
      <formula>"MMRB"</formula>
    </cfRule>
    <cfRule type="cellIs" dxfId="70" priority="48" operator="equal">
      <formula>"MMRA"</formula>
    </cfRule>
    <cfRule type="cellIs" dxfId="69" priority="49" operator="equal">
      <formula>"2B1"</formula>
    </cfRule>
    <cfRule type="cellIs" dxfId="68" priority="50" operator="equal">
      <formula>"a4d"</formula>
    </cfRule>
    <cfRule type="cellIs" dxfId="67" priority="51" operator="equal">
      <formula>"2a4"</formula>
    </cfRule>
    <cfRule type="cellIs" dxfId="66" priority="52" operator="equal">
      <formula>"2a3"</formula>
    </cfRule>
    <cfRule type="cellIs" dxfId="65" priority="53" operator="equal">
      <formula>"2a2"</formula>
    </cfRule>
    <cfRule type="cellIs" dxfId="64" priority="54" operator="equal">
      <formula>"2A1"</formula>
    </cfRule>
  </conditionalFormatting>
  <conditionalFormatting sqref="I200:J294 I295 B200:B295">
    <cfRule type="cellIs" dxfId="63" priority="43" operator="equal">
      <formula>"OM4"</formula>
    </cfRule>
    <cfRule type="cellIs" dxfId="62" priority="44" operator="equal">
      <formula>"OS2"</formula>
    </cfRule>
    <cfRule type="cellIs" dxfId="61" priority="45" operator="equal">
      <formula>"FO"</formula>
    </cfRule>
    <cfRule type="cellIs" dxfId="60" priority="46" operator="equal">
      <formula>"RJ"</formula>
    </cfRule>
  </conditionalFormatting>
  <conditionalFormatting sqref="U379:X379 AE379:AH379 Z379:AC379 AJ379:AM379 AO379:AR379 AE373:AH373 P357:S357 U357:X357 Z357:AC357 AJ357:AM357 AE357:AH357 AJ351:AM351 AO373:AR373 P373:S373 U373:X373 Z373:AC373 AJ373:AM373 AO357:AR357 Z307:AC307 AO313:AR313 AJ307:AM307 P313:S313 P307:S307 U307:X307 AE317:AH317 AJ323:AM323 AO323:AR323 U323:X323 AO317:AR317 AO319:AR319 AO321:AR321 AE323:AH323 AJ321:AM321 U321:X321 P321:S321 P323:S323 AE319:AH319 P319:S319 Z323:AC323 Z319:AC319 U319:X319 AE321:AH321 Z321:AC321 P317:S317 U317:X317 Z317:AC317 AJ319:AM319 AJ317:AM317 AE325:AH325 AO325:AR325 P325:S325 U325:X325 Z325:AC325 AJ325:AM325 AO351:AR351 AE351:AH351 P351:S351 U351:X351 Z351:AC351 U337:X337 AE299:AH299 AJ305:AM305 AO305:AR305 U305:X305 AO299:AR299 AO301:AR301 AO303:AR303 AE305:AH305 AJ303:AM303 U303:X303 P303:S303 P305:S305 AE301:AH301 P301:S301 Z305:AC305 Z301:AC301 U301:X301 AE303:AH303 Z303:AC303 P299:S299 U299:X299 Z299:AC299 AJ301:AM301 AJ299:AM299 AE307:AH307 AO307:AR307 U313:X313 AE313:AH313 Z313:AC313 AE315:AH315 Z389:AC389 AJ389:AM389 AO391:AR391 AE391:AH391 P391:S391 Z391:AC391 U391:X391 AE389:AH389 AO389:AR389 P389:S389 AJ391:AM391 P379:S379 AE337:AH337 Z337:AC337 AJ337:AM337 AO337:AR337 P337:S337 AJ313:AM313 Z315:AC315 AJ315:AM315 AO315:AR315 P315:S315 U315:X315 AE309:AH309 U309:X309 P309:S309 AO309:AR309 AJ309:AM309 Z309:AC309 Z311:AC311 AE311:AH311 U311:X311 P311:S311 AO311:AR311 AJ311:AM311 AE327:AH327 U327:X327 P327:S327 AO327:AR327 AJ327:AM327 Z327:AC327 Z329:AC329 AE329:AH329 U329:X329 P329:S329 AO329:AR329 AJ329:AM329 AJ331:AM331 Z331:AC331 AE331:AH331 U331:X331 P331:S331 AO331:AR331 AO333:AR333 AJ333:AM333 Z333:AC333 AE333:AH333 U333:X333 P333:S333 P335:S335 AO335:AR335 AJ335:AM335 Z335:AC335 AE335:AH335 U335:X335 AJ339:AM339 Z339:AC339 U339:X339 P339:S339 AE339:AH339 AO339:AR339 AO341:AR341 AJ341:AM341 Z341:AC341 U341:X341 P341:S341 AE341:AH341 AE343:AH343 AO343:AR343 AJ343:AM343 Z343:AC343 U343:X343 P343:S343 P345:S345 AE345:AH345 AO345:AR345 AJ345:AM345 Z345:AC345 U345:X345 U347:X347 P347:S347 AE347:AH347 AO347:AR347 AJ347:AM347 Z347:AC347 Z349:AC349 U349:X349 P349:S349 AE349:AH349 AO349:AR349 AJ349:AM349 AJ353:AM353 Z353:AC353 U353:X353 P353:S353 AO353:AR353 AE353:AH353 AE355:AH355 AJ355:AM355 Z355:AC355 U355:X355 P355:S355 AO355:AR355 AJ359:AM359 Z359:AC359 U359:X359 P359:S359 AO359:AR359 AE359:AH359 AE361:AH361 AJ361:AM361 Z361:AC361 U361:X361 P361:S361 AO361:AR361 AO363:AR363 AE363:AH363 AJ363:AM363 Z363:AC363 U363:X363 P363:S363 P365:S365 AO365:AR365 AE365:AH365 AJ365:AM365 Z365:AC365 U365:X365 U367:X367 P367:S367 AO367:AR367 AE367:AH367 AJ367:AM367 Z367:AC367 Z369:AC369 U369:X369 P369:S369 AO369:AR369 AE369:AH369 AJ369:AM369 AJ371:AM371 Z371:AC371 U371:X371 P371:S371 AO371:AR371 AE371:AH371 AJ375:AM375 Z375:AC375 AE375:AH375 U375:X375 P375:S375 AO375:AR375 AO377:AR377 AJ377:AM377 Z377:AC377 AE377:AH377 U377:X377 P377:S377 AJ381:AM381 Z381:AC381 U381:X381 P381:S381 AO381:AR381 AE381:AH381 AE383:AH383 AJ383:AM383 Z383:AC383 U383:X383 P383:S383 AO383:AR383 AO385:AR385 AE385:AH385 AJ385:AM385 Z385:AC385 U385:X385 P385:S385 P387:S387 AO387:AR387 AE387:AH387 AJ387:AM387 Z387:AC387 U387:X387 U389:X389">
    <cfRule type="cellIs" dxfId="59" priority="41" operator="equal">
      <formula>"x"</formula>
    </cfRule>
    <cfRule type="containsBlanks" dxfId="58" priority="42" stopIfTrue="1">
      <formula>LEN(TRIM(P299))=0</formula>
    </cfRule>
  </conditionalFormatting>
  <conditionalFormatting sqref="I297:J391 B297:B392 I392">
    <cfRule type="cellIs" dxfId="57" priority="33" operator="equal">
      <formula>"MMRB"</formula>
    </cfRule>
    <cfRule type="cellIs" dxfId="56" priority="34" operator="equal">
      <formula>"MMRA"</formula>
    </cfRule>
    <cfRule type="cellIs" dxfId="55" priority="35" operator="equal">
      <formula>"2B1"</formula>
    </cfRule>
    <cfRule type="cellIs" dxfId="54" priority="36" operator="equal">
      <formula>"a4d"</formula>
    </cfRule>
    <cfRule type="cellIs" dxfId="53" priority="37" operator="equal">
      <formula>"2a4"</formula>
    </cfRule>
    <cfRule type="cellIs" dxfId="52" priority="38" operator="equal">
      <formula>"2a3"</formula>
    </cfRule>
    <cfRule type="cellIs" dxfId="51" priority="39" operator="equal">
      <formula>"2a2"</formula>
    </cfRule>
    <cfRule type="cellIs" dxfId="50" priority="40" operator="equal">
      <formula>"2A1"</formula>
    </cfRule>
  </conditionalFormatting>
  <conditionalFormatting sqref="I297:J391 I392 B297:B392">
    <cfRule type="cellIs" dxfId="49" priority="29" operator="equal">
      <formula>"OM4"</formula>
    </cfRule>
    <cfRule type="cellIs" dxfId="48" priority="30" operator="equal">
      <formula>"OS2"</formula>
    </cfRule>
    <cfRule type="cellIs" dxfId="47" priority="31" operator="equal">
      <formula>"FO"</formula>
    </cfRule>
    <cfRule type="cellIs" dxfId="46" priority="32" operator="equal">
      <formula>"RJ"</formula>
    </cfRule>
  </conditionalFormatting>
  <conditionalFormatting sqref="AO472:AR476 P472:S476 U472:X476 AE472:AH476 Z472:AC476 AJ472:AM476 AE450:AH454 AO450:AR454 P450:S454 U450:X454 Z450:AC454 AJ450:AM454 AE456:AH470 AO456:AR470 P456:S470 U456:X470 Z456:AC470 AJ456:AM470 Z404:AC404 Z406:AC410 AJ404:AM404 AJ406:AM410 P404:S404 U404:X404 AE414:AH414 AJ420:AM420 AO420:AR420 U420:X420 AO414:AR414 AO416:AR416 AO418:AR418 AE420:AH420 AJ418:AM418 U418:X418 P418:S418 P420:S420 AE416:AH416 P416:S416 Z420:AC420 Z416:AC416 U416:X416 AE418:AH418 Z418:AC418 P414:S414 U414:X414 Z414:AC414 AJ416:AM416 AJ414:AM414 AE422:AH422 AO422:AR422 P422:S422 U422:X422 Z422:AC422 AJ422:AM422 AO436:AR448 AE436:AH448 P436:S448 U436:X448 Z436:AC448 AJ436:AM448 AE396:AH396 AJ402:AM402 AO402:AR402 U402:X402 AO396:AR396 AO398:AR398 AO400:AR400 AE402:AH402 AJ400:AM400 U400:X400 P400:S400 P402:S402 AE398:AH398 P398:S398 Z402:AC402 Z398:AC398 U398:X398 AE400:AH400 Z400:AC400 P396:S396 U396:X396 Z396:AC396 AJ398:AM398 AJ396:AM396 AE404:AH404 AO404:AR404 AO406:AR410 P406:S410 U406:X410 AE406:AH410 AE478:AH486 AO478:AR486 AO488:AR488 AE488:AH488 P488:S488 Z488:AC488 U488:X488 P478:S486 U478:X486 Z478:AC486 AJ488:AM488 AJ478:AM486 Z424:AC434 AJ424:AM434 AO424:AR434 P424:S434 U424:X434 AE424:AH434 Z412:AC412 AJ412:AM412 AO412:AR412 P412:S412 U412:X412 AE412:AH412">
    <cfRule type="cellIs" dxfId="45" priority="27" operator="equal">
      <formula>"x"</formula>
    </cfRule>
    <cfRule type="containsBlanks" dxfId="44" priority="28" stopIfTrue="1">
      <formula>LEN(TRIM(P396))=0</formula>
    </cfRule>
  </conditionalFormatting>
  <conditionalFormatting sqref="I394:J488 B394:B489 I489">
    <cfRule type="cellIs" dxfId="43" priority="19" operator="equal">
      <formula>"MMRB"</formula>
    </cfRule>
    <cfRule type="cellIs" dxfId="42" priority="20" operator="equal">
      <formula>"MMRA"</formula>
    </cfRule>
    <cfRule type="cellIs" dxfId="41" priority="21" operator="equal">
      <formula>"2B1"</formula>
    </cfRule>
    <cfRule type="cellIs" dxfId="40" priority="22" operator="equal">
      <formula>"a4d"</formula>
    </cfRule>
    <cfRule type="cellIs" dxfId="39" priority="23" operator="equal">
      <formula>"2a4"</formula>
    </cfRule>
    <cfRule type="cellIs" dxfId="38" priority="24" operator="equal">
      <formula>"2a3"</formula>
    </cfRule>
    <cfRule type="cellIs" dxfId="37" priority="25" operator="equal">
      <formula>"2a2"</formula>
    </cfRule>
    <cfRule type="cellIs" dxfId="36" priority="26" operator="equal">
      <formula>"2A1"</formula>
    </cfRule>
  </conditionalFormatting>
  <conditionalFormatting sqref="I394:J488 I489 B394:B489">
    <cfRule type="cellIs" dxfId="35" priority="15" operator="equal">
      <formula>"OM4"</formula>
    </cfRule>
    <cfRule type="cellIs" dxfId="34" priority="16" operator="equal">
      <formula>"OS2"</formula>
    </cfRule>
    <cfRule type="cellIs" dxfId="33" priority="17" operator="equal">
      <formula>"FO"</formula>
    </cfRule>
    <cfRule type="cellIs" dxfId="32" priority="18" operator="equal">
      <formula>"RJ"</formula>
    </cfRule>
  </conditionalFormatting>
  <conditionalFormatting sqref="AO569:AR573 P569:S573 U569:X573 AE569:AH573 Z569:AC573 AJ569:AM573 AE547:AH551 AO547:AR551 P547:S551 U547:X551 Z547:AC551 AJ547:AM551 AE553:AH567 AO553:AR567 P553:S567 U553:X567 Z553:AC567 AJ553:AM567 Z501:AC501 Z503:AC507 AJ501:AM501 AJ503:AM507 P501:S501 U501:X501 AE511:AH511 AJ517:AM517 AO517:AR517 U517:X517 AO511:AR511 AO513:AR513 AO515:AR515 AE517:AH517 AJ515:AM515 U515:X515 P515:S515 P517:S517 AE513:AH513 P513:S513 Z517:AC517 Z513:AC513 U513:X513 AE515:AH515 Z515:AC515 P511:S511 U511:X511 Z511:AC511 AJ513:AM513 AJ511:AM511 AE519:AH519 AO519:AR519 P519:S519 U519:X519 Z519:AC519 AJ519:AM519 AO533:AR545 AE533:AH545 P533:S545 U533:X545 Z533:AC545 AJ533:AM545 AE493:AH493 AJ499:AM499 AO499:AR499 U499:X499 AO493:AR493 AO495:AR495 AO497:AR497 AE499:AH499 AJ497:AM497 U497:X497 P497:S497 P499:S499 AE495:AH495 P495:S495 Z499:AC499 Z495:AC495 U495:X495 AE497:AH497 Z497:AC497 P493:S493 U493:X493 Z493:AC493 AJ495:AM495 AJ493:AM493 AE501:AH501 AO501:AR501 AO503:AR507 P503:S507 U503:X507 AE503:AH507 AE575:AH583 AO575:AR583 AO585:AR585 AE585:AH585 P585:S585 Z585:AC585 U585:X585 P575:S583 U575:X583 Z575:AC583 AJ585:AM585 AJ575:AM583 Z521:AC531 AJ521:AM531 AO521:AR531 P521:S531 U521:X531 AE521:AH531 Z509:AC509 AJ509:AM509 AO509:AR509 P509:S509 U509:X509 AE509:AH509">
    <cfRule type="cellIs" dxfId="31" priority="13" operator="equal">
      <formula>"x"</formula>
    </cfRule>
    <cfRule type="containsBlanks" dxfId="30" priority="14" stopIfTrue="1">
      <formula>LEN(TRIM(P493))=0</formula>
    </cfRule>
  </conditionalFormatting>
  <conditionalFormatting sqref="I491:J585 B491:B586 I586">
    <cfRule type="cellIs" dxfId="29" priority="5" operator="equal">
      <formula>"MMRB"</formula>
    </cfRule>
    <cfRule type="cellIs" dxfId="28" priority="6" operator="equal">
      <formula>"MMRA"</formula>
    </cfRule>
    <cfRule type="cellIs" dxfId="27" priority="7" operator="equal">
      <formula>"2B1"</formula>
    </cfRule>
    <cfRule type="cellIs" dxfId="26" priority="8" operator="equal">
      <formula>"a4d"</formula>
    </cfRule>
    <cfRule type="cellIs" dxfId="25" priority="9" operator="equal">
      <formula>"2a4"</formula>
    </cfRule>
    <cfRule type="cellIs" dxfId="24" priority="10" operator="equal">
      <formula>"2a3"</formula>
    </cfRule>
    <cfRule type="cellIs" dxfId="23" priority="11" operator="equal">
      <formula>"2a2"</formula>
    </cfRule>
    <cfRule type="cellIs" dxfId="22" priority="12" operator="equal">
      <formula>"2A1"</formula>
    </cfRule>
  </conditionalFormatting>
  <conditionalFormatting sqref="I491:J585 I586 B491:B586">
    <cfRule type="cellIs" dxfId="21" priority="1" operator="equal">
      <formula>"OM4"</formula>
    </cfRule>
    <cfRule type="cellIs" dxfId="20" priority="2" operator="equal">
      <formula>"OS2"</formula>
    </cfRule>
    <cfRule type="cellIs" dxfId="19" priority="3" operator="equal">
      <formula>"FO"</formula>
    </cfRule>
    <cfRule type="cellIs" dxfId="18" priority="4" operator="equal">
      <formula>"RJ"</formula>
    </cfRule>
  </conditionalFormatting>
  <pageMargins left="0" right="0" top="0" bottom="0" header="0" footer="0"/>
  <pageSetup paperSize="9" scale="64"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1">
    <tabColor theme="4" tint="0.39997558519241921"/>
    <outlinePr summaryBelow="0" summaryRight="0"/>
    <pageSetUpPr fitToPage="1"/>
  </sheetPr>
  <dimension ref="A1:BR363"/>
  <sheetViews>
    <sheetView zoomScale="80" zoomScaleNormal="80" workbookViewId="0">
      <pane ySplit="2" topLeftCell="A18" activePane="bottomLeft" state="frozenSplit"/>
      <selection pane="bottomLeft" activeCell="R240" sqref="R240"/>
    </sheetView>
  </sheetViews>
  <sheetFormatPr baseColWidth="10" defaultColWidth="9.1640625" defaultRowHeight="15" outlineLevelCol="1"/>
  <cols>
    <col min="1" max="1" width="2.83203125" style="10" customWidth="1"/>
    <col min="2" max="2" width="4.5" style="10" bestFit="1" customWidth="1"/>
    <col min="3" max="3" width="4" style="10" bestFit="1" customWidth="1"/>
    <col min="4" max="4" width="5.83203125" style="10" bestFit="1" customWidth="1"/>
    <col min="5" max="5" width="3" style="68" bestFit="1" customWidth="1"/>
    <col min="6" max="6" width="4.33203125" style="10" bestFit="1" customWidth="1"/>
    <col min="7" max="7" width="3.1640625" style="10" bestFit="1" customWidth="1"/>
    <col min="8" max="8" width="4.1640625" style="10" bestFit="1" customWidth="1"/>
    <col min="9" max="9" width="5.83203125" style="10" bestFit="1" customWidth="1"/>
    <col min="10" max="10" width="4" style="10" bestFit="1" customWidth="1"/>
    <col min="11" max="11" width="3" style="10" bestFit="1" customWidth="1"/>
    <col min="12" max="12" width="3.5" style="10" bestFit="1" customWidth="1"/>
    <col min="13" max="13" width="3" style="10" bestFit="1" customWidth="1"/>
    <col min="14" max="16" width="2.83203125" style="10" customWidth="1"/>
    <col min="17" max="49" width="2.83203125" style="68" customWidth="1"/>
    <col min="50" max="50" width="4.5" style="68" customWidth="1"/>
    <col min="51" max="51" width="9.1640625" style="68"/>
    <col min="52" max="52" width="21.5" style="10" customWidth="1" outlineLevel="1"/>
    <col min="53" max="67" width="9.1640625" style="68"/>
    <col min="68" max="16384" width="9.1640625" style="10"/>
  </cols>
  <sheetData>
    <row r="1" spans="1:57">
      <c r="A1" s="33"/>
      <c r="B1" s="63" t="s">
        <v>2</v>
      </c>
      <c r="C1" s="63" t="s">
        <v>3</v>
      </c>
      <c r="D1" s="63" t="s">
        <v>267</v>
      </c>
      <c r="E1" s="63" t="s">
        <v>1</v>
      </c>
      <c r="F1" s="63" t="s">
        <v>268</v>
      </c>
      <c r="G1" s="63" t="s">
        <v>269</v>
      </c>
      <c r="H1" s="63" t="s">
        <v>270</v>
      </c>
      <c r="I1" s="63" t="s">
        <v>271</v>
      </c>
      <c r="J1" s="63" t="s">
        <v>272</v>
      </c>
      <c r="K1" s="63" t="s">
        <v>273</v>
      </c>
      <c r="L1" s="63" t="s">
        <v>274</v>
      </c>
      <c r="M1" s="63" t="s">
        <v>275</v>
      </c>
      <c r="N1" s="53"/>
      <c r="O1" s="64"/>
      <c r="P1" s="64"/>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6"/>
      <c r="AY1" s="66"/>
      <c r="AZ1" s="63" t="s">
        <v>281</v>
      </c>
      <c r="BA1" s="67"/>
      <c r="BB1" s="67"/>
    </row>
    <row r="2" spans="1:57" ht="16" thickBot="1">
      <c r="A2" s="33"/>
      <c r="B2" s="69"/>
      <c r="C2" s="69"/>
      <c r="D2" s="69"/>
      <c r="E2" s="66"/>
      <c r="F2" s="69"/>
      <c r="G2" s="69"/>
      <c r="H2" s="69"/>
      <c r="I2" s="69"/>
      <c r="J2" s="69"/>
      <c r="K2" s="69"/>
      <c r="L2" s="69"/>
      <c r="M2" s="69"/>
      <c r="N2" s="69"/>
      <c r="O2" s="69"/>
      <c r="P2" s="69"/>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9"/>
      <c r="BA2" s="67"/>
      <c r="BB2" s="67"/>
    </row>
    <row r="3" spans="1:57" ht="12" customHeight="1">
      <c r="A3" s="33"/>
      <c r="B3" s="40"/>
      <c r="C3" s="41"/>
      <c r="D3" s="41"/>
      <c r="E3" s="41"/>
      <c r="F3" s="41"/>
      <c r="G3" s="41"/>
      <c r="H3" s="41"/>
      <c r="I3" s="41"/>
      <c r="J3" s="41"/>
      <c r="K3" s="41"/>
      <c r="L3" s="41"/>
      <c r="M3" s="41"/>
      <c r="N3" s="41"/>
      <c r="O3" s="70">
        <v>1</v>
      </c>
      <c r="P3" s="41"/>
      <c r="Q3" s="41"/>
      <c r="R3" s="70">
        <v>2</v>
      </c>
      <c r="S3" s="41"/>
      <c r="T3" s="41"/>
      <c r="U3" s="70">
        <v>3</v>
      </c>
      <c r="V3" s="41"/>
      <c r="W3" s="41"/>
      <c r="X3" s="70">
        <v>4</v>
      </c>
      <c r="Y3" s="41"/>
      <c r="Z3" s="41"/>
      <c r="AA3" s="70">
        <v>5</v>
      </c>
      <c r="AB3" s="41"/>
      <c r="AC3" s="41"/>
      <c r="AD3" s="70">
        <v>6</v>
      </c>
      <c r="AE3" s="41"/>
      <c r="AF3" s="41"/>
      <c r="AG3" s="70">
        <v>7</v>
      </c>
      <c r="AH3" s="41"/>
      <c r="AI3" s="41"/>
      <c r="AJ3" s="70">
        <v>8</v>
      </c>
      <c r="AK3" s="41"/>
      <c r="AL3" s="41"/>
      <c r="AM3" s="70">
        <v>9</v>
      </c>
      <c r="AN3" s="41"/>
      <c r="AO3" s="41"/>
      <c r="AP3" s="70">
        <v>10</v>
      </c>
      <c r="AQ3" s="41"/>
      <c r="AR3" s="41"/>
      <c r="AS3" s="70">
        <v>11</v>
      </c>
      <c r="AT3" s="41"/>
      <c r="AU3" s="41"/>
      <c r="AV3" s="70">
        <v>12</v>
      </c>
      <c r="AW3" s="43"/>
      <c r="AX3" s="66"/>
      <c r="AY3" s="71" t="s">
        <v>282</v>
      </c>
      <c r="AZ3" s="50"/>
      <c r="BA3" s="67"/>
      <c r="BB3" s="67"/>
      <c r="BD3" s="33"/>
      <c r="BE3" s="33"/>
    </row>
    <row r="4" spans="1:57" ht="12" customHeight="1" thickBot="1">
      <c r="A4" s="33"/>
      <c r="B4" s="44" t="s">
        <v>283</v>
      </c>
      <c r="C4" s="72" t="s">
        <v>284</v>
      </c>
      <c r="D4" s="46" t="s">
        <v>276</v>
      </c>
      <c r="E4" s="72">
        <v>47</v>
      </c>
      <c r="F4" s="45">
        <v>12</v>
      </c>
      <c r="G4" s="45">
        <v>12</v>
      </c>
      <c r="H4" s="45" t="s">
        <v>285</v>
      </c>
      <c r="I4" s="45" t="s">
        <v>286</v>
      </c>
      <c r="J4" s="45" t="s">
        <v>284</v>
      </c>
      <c r="K4" s="45"/>
      <c r="L4" s="45">
        <f>COUNTIF(O4:AV4,"x")</f>
        <v>3</v>
      </c>
      <c r="M4" s="72">
        <f>F4-L4</f>
        <v>9</v>
      </c>
      <c r="N4" s="48"/>
      <c r="O4" s="45" t="s">
        <v>277</v>
      </c>
      <c r="P4" s="48"/>
      <c r="Q4" s="48"/>
      <c r="R4" s="45" t="s">
        <v>277</v>
      </c>
      <c r="S4" s="48"/>
      <c r="T4" s="48"/>
      <c r="U4" s="45" t="s">
        <v>277</v>
      </c>
      <c r="V4" s="48"/>
      <c r="W4" s="48"/>
      <c r="X4" s="45"/>
      <c r="Y4" s="48"/>
      <c r="Z4" s="48"/>
      <c r="AA4" s="45"/>
      <c r="AB4" s="48"/>
      <c r="AC4" s="48"/>
      <c r="AD4" s="45"/>
      <c r="AE4" s="48"/>
      <c r="AF4" s="48"/>
      <c r="AG4" s="45"/>
      <c r="AH4" s="48"/>
      <c r="AI4" s="48"/>
      <c r="AJ4" s="45"/>
      <c r="AK4" s="48"/>
      <c r="AL4" s="48"/>
      <c r="AM4" s="45"/>
      <c r="AN4" s="48"/>
      <c r="AO4" s="48"/>
      <c r="AP4" s="45"/>
      <c r="AQ4" s="48"/>
      <c r="AR4" s="48"/>
      <c r="AS4" s="45"/>
      <c r="AT4" s="48"/>
      <c r="AU4" s="48"/>
      <c r="AV4" s="45"/>
      <c r="AW4" s="73">
        <f>E4</f>
        <v>47</v>
      </c>
      <c r="AX4" s="66"/>
      <c r="AY4" s="74" t="s">
        <v>287</v>
      </c>
      <c r="AZ4" s="51"/>
      <c r="BA4" s="67"/>
      <c r="BB4" s="67"/>
      <c r="BD4" s="75" t="s">
        <v>288</v>
      </c>
      <c r="BE4" s="75" t="s">
        <v>289</v>
      </c>
    </row>
    <row r="5" spans="1:57" ht="12" customHeight="1">
      <c r="A5" s="33"/>
      <c r="B5" s="40"/>
      <c r="C5" s="41"/>
      <c r="D5" s="41"/>
      <c r="E5" s="41"/>
      <c r="F5" s="41"/>
      <c r="G5" s="41"/>
      <c r="H5" s="41"/>
      <c r="I5" s="41"/>
      <c r="J5" s="41"/>
      <c r="K5" s="41"/>
      <c r="L5" s="41"/>
      <c r="M5" s="41"/>
      <c r="N5" s="41"/>
      <c r="O5" s="70">
        <v>1</v>
      </c>
      <c r="P5" s="41"/>
      <c r="Q5" s="41"/>
      <c r="R5" s="70">
        <v>2</v>
      </c>
      <c r="S5" s="41"/>
      <c r="T5" s="41"/>
      <c r="U5" s="70">
        <v>3</v>
      </c>
      <c r="V5" s="41"/>
      <c r="W5" s="41"/>
      <c r="X5" s="70">
        <v>4</v>
      </c>
      <c r="Y5" s="41"/>
      <c r="Z5" s="41"/>
      <c r="AA5" s="70">
        <v>5</v>
      </c>
      <c r="AB5" s="41"/>
      <c r="AC5" s="41"/>
      <c r="AD5" s="70">
        <v>6</v>
      </c>
      <c r="AE5" s="41"/>
      <c r="AF5" s="41"/>
      <c r="AG5" s="70">
        <v>7</v>
      </c>
      <c r="AH5" s="41"/>
      <c r="AI5" s="41"/>
      <c r="AJ5" s="70">
        <v>8</v>
      </c>
      <c r="AK5" s="41"/>
      <c r="AL5" s="41"/>
      <c r="AM5" s="70">
        <v>9</v>
      </c>
      <c r="AN5" s="41"/>
      <c r="AO5" s="41"/>
      <c r="AP5" s="70">
        <v>10</v>
      </c>
      <c r="AQ5" s="41"/>
      <c r="AR5" s="41"/>
      <c r="AS5" s="70">
        <v>11</v>
      </c>
      <c r="AT5" s="41"/>
      <c r="AU5" s="41"/>
      <c r="AV5" s="70">
        <v>12</v>
      </c>
      <c r="AW5" s="43"/>
      <c r="AX5" s="66"/>
      <c r="AY5" s="71" t="s">
        <v>282</v>
      </c>
      <c r="AZ5" s="76"/>
      <c r="BA5" s="67"/>
      <c r="BB5" s="67"/>
      <c r="BD5" s="75" t="s">
        <v>73</v>
      </c>
      <c r="BE5" s="75" t="s">
        <v>285</v>
      </c>
    </row>
    <row r="6" spans="1:57" ht="12" customHeight="1" thickBot="1">
      <c r="A6" s="33"/>
      <c r="B6" s="44" t="s">
        <v>283</v>
      </c>
      <c r="C6" s="72" t="s">
        <v>284</v>
      </c>
      <c r="D6" s="46" t="s">
        <v>276</v>
      </c>
      <c r="E6" s="72">
        <v>46</v>
      </c>
      <c r="F6" s="45">
        <v>12</v>
      </c>
      <c r="G6" s="45">
        <v>12</v>
      </c>
      <c r="H6" s="45" t="s">
        <v>285</v>
      </c>
      <c r="I6" s="45" t="s">
        <v>290</v>
      </c>
      <c r="J6" s="45"/>
      <c r="K6" s="45"/>
      <c r="L6" s="45">
        <f>COUNTIF(O6:AV6,"x")</f>
        <v>0</v>
      </c>
      <c r="M6" s="72">
        <f>F6-L6</f>
        <v>12</v>
      </c>
      <c r="N6" s="48"/>
      <c r="O6" s="45"/>
      <c r="P6" s="48"/>
      <c r="Q6" s="48"/>
      <c r="R6" s="45"/>
      <c r="S6" s="48"/>
      <c r="T6" s="48"/>
      <c r="U6" s="45"/>
      <c r="V6" s="48"/>
      <c r="W6" s="48"/>
      <c r="X6" s="45"/>
      <c r="Y6" s="48"/>
      <c r="Z6" s="48"/>
      <c r="AA6" s="45"/>
      <c r="AB6" s="48"/>
      <c r="AC6" s="48"/>
      <c r="AD6" s="45"/>
      <c r="AE6" s="48"/>
      <c r="AF6" s="48"/>
      <c r="AG6" s="45"/>
      <c r="AH6" s="48"/>
      <c r="AI6" s="48"/>
      <c r="AJ6" s="45"/>
      <c r="AK6" s="48"/>
      <c r="AL6" s="48"/>
      <c r="AM6" s="45"/>
      <c r="AN6" s="48"/>
      <c r="AO6" s="48"/>
      <c r="AP6" s="45"/>
      <c r="AQ6" s="48"/>
      <c r="AR6" s="48"/>
      <c r="AS6" s="45"/>
      <c r="AT6" s="48"/>
      <c r="AU6" s="48"/>
      <c r="AV6" s="45"/>
      <c r="AW6" s="73">
        <f>E6</f>
        <v>46</v>
      </c>
      <c r="AX6" s="66"/>
      <c r="AY6" s="74" t="s">
        <v>287</v>
      </c>
      <c r="AZ6" s="54"/>
      <c r="BA6" s="67"/>
      <c r="BB6" s="67"/>
      <c r="BD6" s="75" t="s">
        <v>283</v>
      </c>
      <c r="BE6" s="75" t="s">
        <v>291</v>
      </c>
    </row>
    <row r="7" spans="1:57" ht="12" customHeight="1">
      <c r="A7" s="33"/>
      <c r="B7" s="40"/>
      <c r="C7" s="41"/>
      <c r="D7" s="41"/>
      <c r="E7" s="41"/>
      <c r="F7" s="41"/>
      <c r="G7" s="41"/>
      <c r="H7" s="41"/>
      <c r="I7" s="41"/>
      <c r="J7" s="41"/>
      <c r="K7" s="41"/>
      <c r="L7" s="41"/>
      <c r="M7" s="41"/>
      <c r="N7" s="41"/>
      <c r="O7" s="70">
        <v>1</v>
      </c>
      <c r="P7" s="41"/>
      <c r="Q7" s="41"/>
      <c r="R7" s="70">
        <v>2</v>
      </c>
      <c r="S7" s="41"/>
      <c r="T7" s="41"/>
      <c r="U7" s="70">
        <v>3</v>
      </c>
      <c r="V7" s="41"/>
      <c r="W7" s="41"/>
      <c r="X7" s="70">
        <v>4</v>
      </c>
      <c r="Y7" s="41"/>
      <c r="Z7" s="41"/>
      <c r="AA7" s="70">
        <v>5</v>
      </c>
      <c r="AB7" s="41"/>
      <c r="AC7" s="41"/>
      <c r="AD7" s="70">
        <v>6</v>
      </c>
      <c r="AE7" s="41"/>
      <c r="AF7" s="41"/>
      <c r="AG7" s="70">
        <v>7</v>
      </c>
      <c r="AH7" s="41"/>
      <c r="AI7" s="41"/>
      <c r="AJ7" s="70">
        <v>8</v>
      </c>
      <c r="AK7" s="41"/>
      <c r="AL7" s="41"/>
      <c r="AM7" s="70">
        <v>9</v>
      </c>
      <c r="AN7" s="41"/>
      <c r="AO7" s="41"/>
      <c r="AP7" s="70">
        <v>10</v>
      </c>
      <c r="AQ7" s="41"/>
      <c r="AR7" s="41"/>
      <c r="AS7" s="70">
        <v>11</v>
      </c>
      <c r="AT7" s="41"/>
      <c r="AU7" s="41"/>
      <c r="AV7" s="70">
        <v>12</v>
      </c>
      <c r="AW7" s="43"/>
      <c r="AX7" s="66"/>
      <c r="AY7" s="71" t="s">
        <v>282</v>
      </c>
      <c r="AZ7" s="77"/>
      <c r="BA7" s="67"/>
      <c r="BB7" s="67"/>
      <c r="BD7" s="75" t="s">
        <v>286</v>
      </c>
      <c r="BE7" s="75" t="s">
        <v>292</v>
      </c>
    </row>
    <row r="8" spans="1:57" ht="12" customHeight="1" thickBot="1">
      <c r="A8" s="33"/>
      <c r="B8" s="78" t="s">
        <v>283</v>
      </c>
      <c r="C8" s="79" t="s">
        <v>284</v>
      </c>
      <c r="D8" s="80" t="s">
        <v>276</v>
      </c>
      <c r="E8" s="79">
        <v>45</v>
      </c>
      <c r="F8" s="81">
        <v>12</v>
      </c>
      <c r="G8" s="81">
        <v>12</v>
      </c>
      <c r="H8" s="81" t="s">
        <v>285</v>
      </c>
      <c r="I8" s="81" t="s">
        <v>293</v>
      </c>
      <c r="J8" s="81" t="s">
        <v>294</v>
      </c>
      <c r="K8" s="81"/>
      <c r="L8" s="45">
        <f>COUNTIF(O8:AV8,"x")</f>
        <v>2</v>
      </c>
      <c r="M8" s="79">
        <f>F8-L8</f>
        <v>10</v>
      </c>
      <c r="N8" s="50"/>
      <c r="O8" s="81" t="s">
        <v>277</v>
      </c>
      <c r="P8" s="50"/>
      <c r="Q8" s="50"/>
      <c r="R8" s="81"/>
      <c r="S8" s="50"/>
      <c r="T8" s="50"/>
      <c r="U8" s="81"/>
      <c r="V8" s="50"/>
      <c r="W8" s="50"/>
      <c r="X8" s="81"/>
      <c r="Y8" s="50"/>
      <c r="Z8" s="50"/>
      <c r="AA8" s="81"/>
      <c r="AB8" s="50"/>
      <c r="AC8" s="50"/>
      <c r="AD8" s="81"/>
      <c r="AE8" s="50"/>
      <c r="AF8" s="50"/>
      <c r="AG8" s="81"/>
      <c r="AH8" s="50"/>
      <c r="AI8" s="50"/>
      <c r="AJ8" s="81"/>
      <c r="AK8" s="50"/>
      <c r="AL8" s="50"/>
      <c r="AM8" s="81"/>
      <c r="AN8" s="50"/>
      <c r="AO8" s="50"/>
      <c r="AP8" s="81"/>
      <c r="AQ8" s="50"/>
      <c r="AR8" s="50"/>
      <c r="AS8" s="81"/>
      <c r="AT8" s="50"/>
      <c r="AU8" s="50"/>
      <c r="AV8" s="81" t="s">
        <v>277</v>
      </c>
      <c r="AW8" s="82">
        <f>E8</f>
        <v>45</v>
      </c>
      <c r="AX8" s="66"/>
      <c r="AY8" s="74" t="s">
        <v>287</v>
      </c>
      <c r="AZ8" s="54"/>
      <c r="BA8" s="67"/>
      <c r="BB8" s="67"/>
      <c r="BD8" s="75" t="s">
        <v>293</v>
      </c>
      <c r="BE8" s="75" t="s">
        <v>290</v>
      </c>
    </row>
    <row r="9" spans="1:57" ht="12" customHeight="1" thickBot="1">
      <c r="A9" s="33"/>
      <c r="B9" s="39" t="s">
        <v>283</v>
      </c>
      <c r="C9" s="83" t="s">
        <v>284</v>
      </c>
      <c r="D9" s="62" t="s">
        <v>276</v>
      </c>
      <c r="E9" s="83">
        <v>44</v>
      </c>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84">
        <f>E9</f>
        <v>44</v>
      </c>
      <c r="AX9" s="66"/>
      <c r="AY9" s="71" t="s">
        <v>282</v>
      </c>
      <c r="AZ9" s="77"/>
      <c r="BA9" s="67"/>
      <c r="BB9" s="67"/>
      <c r="BD9" s="75" t="s">
        <v>295</v>
      </c>
      <c r="BE9" s="75" t="s">
        <v>296</v>
      </c>
    </row>
    <row r="10" spans="1:57" ht="12" customHeight="1" thickBot="1">
      <c r="A10" s="33"/>
      <c r="B10" s="40"/>
      <c r="C10" s="41"/>
      <c r="D10" s="41"/>
      <c r="E10" s="41"/>
      <c r="F10" s="41"/>
      <c r="G10" s="41"/>
      <c r="H10" s="41"/>
      <c r="I10" s="41"/>
      <c r="J10" s="41"/>
      <c r="K10" s="41"/>
      <c r="L10" s="41"/>
      <c r="M10" s="41"/>
      <c r="N10" s="85">
        <v>1</v>
      </c>
      <c r="O10" s="81"/>
      <c r="P10" s="86"/>
      <c r="Q10" s="87">
        <v>2</v>
      </c>
      <c r="R10" s="88" t="s">
        <v>277</v>
      </c>
      <c r="S10" s="86"/>
      <c r="T10" s="87">
        <v>3</v>
      </c>
      <c r="U10" s="88" t="s">
        <v>277</v>
      </c>
      <c r="V10" s="86"/>
      <c r="W10" s="87">
        <v>4</v>
      </c>
      <c r="X10" s="88" t="s">
        <v>277</v>
      </c>
      <c r="Y10" s="86"/>
      <c r="Z10" s="87">
        <v>5</v>
      </c>
      <c r="AA10" s="88" t="s">
        <v>277</v>
      </c>
      <c r="AB10" s="86"/>
      <c r="AC10" s="87">
        <v>6</v>
      </c>
      <c r="AD10" s="88" t="s">
        <v>277</v>
      </c>
      <c r="AE10" s="86"/>
      <c r="AF10" s="87">
        <v>7</v>
      </c>
      <c r="AG10" s="89" t="s">
        <v>277</v>
      </c>
      <c r="AH10" s="86"/>
      <c r="AI10" s="87">
        <v>8</v>
      </c>
      <c r="AJ10" s="88" t="s">
        <v>277</v>
      </c>
      <c r="AK10" s="86"/>
      <c r="AL10" s="87">
        <v>9</v>
      </c>
      <c r="AM10" s="88" t="s">
        <v>277</v>
      </c>
      <c r="AN10" s="86"/>
      <c r="AO10" s="87">
        <v>10</v>
      </c>
      <c r="AP10" s="88" t="s">
        <v>277</v>
      </c>
      <c r="AQ10" s="86"/>
      <c r="AR10" s="87">
        <v>11</v>
      </c>
      <c r="AS10" s="88" t="s">
        <v>277</v>
      </c>
      <c r="AT10" s="86"/>
      <c r="AU10" s="87">
        <v>12</v>
      </c>
      <c r="AV10" s="90" t="s">
        <v>277</v>
      </c>
      <c r="AW10" s="43"/>
      <c r="AX10" s="66"/>
      <c r="AY10" s="71" t="s">
        <v>282</v>
      </c>
      <c r="AZ10" s="77"/>
      <c r="BA10" s="67"/>
      <c r="BB10" s="67"/>
    </row>
    <row r="11" spans="1:57" ht="12" customHeight="1" thickBot="1">
      <c r="A11" s="33"/>
      <c r="B11" s="44" t="s">
        <v>283</v>
      </c>
      <c r="C11" s="45" t="s">
        <v>284</v>
      </c>
      <c r="D11" s="80" t="s">
        <v>276</v>
      </c>
      <c r="E11" s="45">
        <v>43</v>
      </c>
      <c r="F11" s="45">
        <v>24</v>
      </c>
      <c r="G11" s="45">
        <v>24</v>
      </c>
      <c r="H11" s="45" t="s">
        <v>289</v>
      </c>
      <c r="I11" s="45" t="s">
        <v>293</v>
      </c>
      <c r="J11" s="45" t="s">
        <v>294</v>
      </c>
      <c r="K11" s="45"/>
      <c r="L11" s="45">
        <f>COUNTIF(O10:AV11,"x")</f>
        <v>21</v>
      </c>
      <c r="M11" s="45">
        <f>F11-L11</f>
        <v>3</v>
      </c>
      <c r="N11" s="85">
        <v>13</v>
      </c>
      <c r="O11" s="89" t="s">
        <v>277</v>
      </c>
      <c r="P11" s="91"/>
      <c r="Q11" s="85">
        <v>14</v>
      </c>
      <c r="R11" s="92" t="s">
        <v>277</v>
      </c>
      <c r="S11" s="91"/>
      <c r="T11" s="85">
        <v>15</v>
      </c>
      <c r="U11" s="92" t="s">
        <v>277</v>
      </c>
      <c r="V11" s="91"/>
      <c r="W11" s="85">
        <v>16</v>
      </c>
      <c r="X11" s="92" t="s">
        <v>277</v>
      </c>
      <c r="Y11" s="91"/>
      <c r="Z11" s="85">
        <v>17</v>
      </c>
      <c r="AA11" s="92" t="s">
        <v>277</v>
      </c>
      <c r="AB11" s="91"/>
      <c r="AC11" s="85">
        <v>18</v>
      </c>
      <c r="AD11" s="92" t="s">
        <v>277</v>
      </c>
      <c r="AE11" s="91"/>
      <c r="AF11" s="85">
        <v>19</v>
      </c>
      <c r="AG11" s="81"/>
      <c r="AH11" s="91"/>
      <c r="AI11" s="85">
        <v>20</v>
      </c>
      <c r="AJ11" s="92" t="s">
        <v>277</v>
      </c>
      <c r="AK11" s="91"/>
      <c r="AL11" s="85">
        <v>21</v>
      </c>
      <c r="AM11" s="92" t="s">
        <v>277</v>
      </c>
      <c r="AN11" s="91"/>
      <c r="AO11" s="85">
        <v>22</v>
      </c>
      <c r="AP11" s="81"/>
      <c r="AQ11" s="91"/>
      <c r="AR11" s="85">
        <v>23</v>
      </c>
      <c r="AS11" s="92" t="s">
        <v>277</v>
      </c>
      <c r="AT11" s="91"/>
      <c r="AU11" s="85">
        <v>24</v>
      </c>
      <c r="AV11" s="45" t="s">
        <v>277</v>
      </c>
      <c r="AW11" s="73">
        <f>E11</f>
        <v>43</v>
      </c>
      <c r="AX11" s="66"/>
      <c r="AY11" s="74" t="s">
        <v>287</v>
      </c>
      <c r="AZ11" s="54"/>
      <c r="BA11" s="67"/>
      <c r="BB11" s="67"/>
    </row>
    <row r="12" spans="1:57" ht="12" customHeight="1">
      <c r="A12" s="33"/>
      <c r="B12" s="40"/>
      <c r="C12" s="41"/>
      <c r="D12" s="41"/>
      <c r="E12" s="41"/>
      <c r="F12" s="41"/>
      <c r="G12" s="41"/>
      <c r="H12" s="41"/>
      <c r="I12" s="41"/>
      <c r="J12" s="41"/>
      <c r="K12" s="41"/>
      <c r="L12" s="41"/>
      <c r="M12" s="41"/>
      <c r="N12" s="93">
        <v>1</v>
      </c>
      <c r="O12" s="89" t="s">
        <v>277</v>
      </c>
      <c r="P12" s="94"/>
      <c r="Q12" s="93">
        <v>2</v>
      </c>
      <c r="R12" s="89" t="s">
        <v>277</v>
      </c>
      <c r="S12" s="94"/>
      <c r="T12" s="93">
        <v>3</v>
      </c>
      <c r="U12" s="89" t="s">
        <v>277</v>
      </c>
      <c r="V12" s="94"/>
      <c r="W12" s="93">
        <v>4</v>
      </c>
      <c r="X12" s="89" t="s">
        <v>277</v>
      </c>
      <c r="Y12" s="94"/>
      <c r="Z12" s="93">
        <v>5</v>
      </c>
      <c r="AA12" s="89" t="s">
        <v>277</v>
      </c>
      <c r="AB12" s="94"/>
      <c r="AC12" s="93">
        <v>6</v>
      </c>
      <c r="AD12" s="89" t="s">
        <v>277</v>
      </c>
      <c r="AE12" s="94"/>
      <c r="AF12" s="93">
        <v>7</v>
      </c>
      <c r="AG12" s="89" t="s">
        <v>277</v>
      </c>
      <c r="AH12" s="94"/>
      <c r="AI12" s="93">
        <v>8</v>
      </c>
      <c r="AJ12" s="89" t="s">
        <v>277</v>
      </c>
      <c r="AK12" s="94"/>
      <c r="AL12" s="93">
        <v>9</v>
      </c>
      <c r="AM12" s="89" t="s">
        <v>277</v>
      </c>
      <c r="AN12" s="94"/>
      <c r="AO12" s="93">
        <v>10</v>
      </c>
      <c r="AP12" s="89" t="s">
        <v>277</v>
      </c>
      <c r="AQ12" s="94"/>
      <c r="AR12" s="93">
        <v>11</v>
      </c>
      <c r="AS12" s="89" t="s">
        <v>277</v>
      </c>
      <c r="AT12" s="94"/>
      <c r="AU12" s="93">
        <v>12</v>
      </c>
      <c r="AV12" s="95" t="s">
        <v>277</v>
      </c>
      <c r="AW12" s="52"/>
      <c r="AX12" s="66"/>
      <c r="AY12" s="71" t="s">
        <v>282</v>
      </c>
      <c r="AZ12" s="77"/>
      <c r="BA12" s="67"/>
      <c r="BB12" s="67"/>
    </row>
    <row r="13" spans="1:57" ht="12" customHeight="1" thickBot="1">
      <c r="A13" s="33"/>
      <c r="B13" s="44" t="s">
        <v>283</v>
      </c>
      <c r="C13" s="45" t="s">
        <v>284</v>
      </c>
      <c r="D13" s="80" t="s">
        <v>276</v>
      </c>
      <c r="E13" s="45">
        <v>42</v>
      </c>
      <c r="F13" s="45">
        <v>24</v>
      </c>
      <c r="G13" s="45">
        <v>24</v>
      </c>
      <c r="H13" s="45" t="s">
        <v>289</v>
      </c>
      <c r="I13" s="45" t="s">
        <v>293</v>
      </c>
      <c r="J13" s="45" t="s">
        <v>294</v>
      </c>
      <c r="K13" s="45"/>
      <c r="L13" s="45">
        <f>COUNTIF(O12:AV13,"x")</f>
        <v>24</v>
      </c>
      <c r="M13" s="45">
        <f>F13-L13</f>
        <v>0</v>
      </c>
      <c r="N13" s="85">
        <v>13</v>
      </c>
      <c r="O13" s="92" t="s">
        <v>277</v>
      </c>
      <c r="P13" s="91"/>
      <c r="Q13" s="85">
        <v>14</v>
      </c>
      <c r="R13" s="92" t="s">
        <v>277</v>
      </c>
      <c r="S13" s="91"/>
      <c r="T13" s="85">
        <v>15</v>
      </c>
      <c r="U13" s="92" t="s">
        <v>277</v>
      </c>
      <c r="V13" s="91"/>
      <c r="W13" s="85">
        <v>16</v>
      </c>
      <c r="X13" s="92" t="s">
        <v>277</v>
      </c>
      <c r="Y13" s="91"/>
      <c r="Z13" s="85">
        <v>17</v>
      </c>
      <c r="AA13" s="92" t="s">
        <v>277</v>
      </c>
      <c r="AB13" s="91"/>
      <c r="AC13" s="85">
        <v>18</v>
      </c>
      <c r="AD13" s="92" t="s">
        <v>277</v>
      </c>
      <c r="AE13" s="91"/>
      <c r="AF13" s="85">
        <v>19</v>
      </c>
      <c r="AG13" s="92" t="s">
        <v>277</v>
      </c>
      <c r="AH13" s="91"/>
      <c r="AI13" s="85">
        <v>20</v>
      </c>
      <c r="AJ13" s="92" t="s">
        <v>277</v>
      </c>
      <c r="AK13" s="91"/>
      <c r="AL13" s="85">
        <v>21</v>
      </c>
      <c r="AM13" s="92" t="s">
        <v>277</v>
      </c>
      <c r="AN13" s="91"/>
      <c r="AO13" s="85">
        <v>22</v>
      </c>
      <c r="AP13" s="92" t="s">
        <v>277</v>
      </c>
      <c r="AQ13" s="91"/>
      <c r="AR13" s="85">
        <v>23</v>
      </c>
      <c r="AS13" s="89" t="s">
        <v>277</v>
      </c>
      <c r="AT13" s="91"/>
      <c r="AU13" s="85">
        <v>24</v>
      </c>
      <c r="AV13" s="45" t="s">
        <v>277</v>
      </c>
      <c r="AW13" s="73">
        <f>E13</f>
        <v>42</v>
      </c>
      <c r="AX13" s="66"/>
      <c r="AY13" s="74" t="s">
        <v>287</v>
      </c>
      <c r="AZ13" s="54"/>
      <c r="BA13" s="67"/>
      <c r="BB13" s="67"/>
    </row>
    <row r="14" spans="1:57" ht="12" customHeight="1">
      <c r="A14" s="33"/>
      <c r="B14" s="40"/>
      <c r="C14" s="41"/>
      <c r="D14" s="41"/>
      <c r="E14" s="41"/>
      <c r="F14" s="41"/>
      <c r="G14" s="41"/>
      <c r="H14" s="41"/>
      <c r="I14" s="41"/>
      <c r="J14" s="41"/>
      <c r="K14" s="41"/>
      <c r="L14" s="41"/>
      <c r="M14" s="41"/>
      <c r="N14" s="87">
        <v>1</v>
      </c>
      <c r="O14" s="88" t="s">
        <v>277</v>
      </c>
      <c r="P14" s="86"/>
      <c r="Q14" s="87">
        <v>2</v>
      </c>
      <c r="R14" s="88" t="s">
        <v>277</v>
      </c>
      <c r="S14" s="86"/>
      <c r="T14" s="87">
        <v>3</v>
      </c>
      <c r="U14" s="88" t="s">
        <v>277</v>
      </c>
      <c r="V14" s="86"/>
      <c r="W14" s="87">
        <v>4</v>
      </c>
      <c r="X14" s="88" t="s">
        <v>277</v>
      </c>
      <c r="Y14" s="86"/>
      <c r="Z14" s="87">
        <v>5</v>
      </c>
      <c r="AA14" s="88" t="s">
        <v>277</v>
      </c>
      <c r="AB14" s="86"/>
      <c r="AC14" s="87">
        <v>6</v>
      </c>
      <c r="AD14" s="88" t="s">
        <v>277</v>
      </c>
      <c r="AE14" s="86"/>
      <c r="AF14" s="87">
        <v>7</v>
      </c>
      <c r="AG14" s="88" t="s">
        <v>277</v>
      </c>
      <c r="AH14" s="86"/>
      <c r="AI14" s="87">
        <v>8</v>
      </c>
      <c r="AJ14" s="88" t="s">
        <v>277</v>
      </c>
      <c r="AK14" s="86"/>
      <c r="AL14" s="87">
        <v>9</v>
      </c>
      <c r="AM14" s="88" t="s">
        <v>277</v>
      </c>
      <c r="AN14" s="86"/>
      <c r="AO14" s="87">
        <v>10</v>
      </c>
      <c r="AP14" s="88" t="s">
        <v>277</v>
      </c>
      <c r="AQ14" s="86"/>
      <c r="AR14" s="87">
        <v>11</v>
      </c>
      <c r="AS14" s="88" t="s">
        <v>277</v>
      </c>
      <c r="AT14" s="86"/>
      <c r="AU14" s="87">
        <v>12</v>
      </c>
      <c r="AV14" s="90" t="s">
        <v>277</v>
      </c>
      <c r="AW14" s="52"/>
      <c r="AX14" s="66"/>
      <c r="AY14" s="71" t="s">
        <v>282</v>
      </c>
      <c r="AZ14" s="77"/>
      <c r="BA14" s="67"/>
      <c r="BB14" s="67"/>
    </row>
    <row r="15" spans="1:57" ht="12" customHeight="1" thickBot="1">
      <c r="A15" s="33"/>
      <c r="B15" s="78" t="s">
        <v>283</v>
      </c>
      <c r="C15" s="81" t="s">
        <v>284</v>
      </c>
      <c r="D15" s="80" t="s">
        <v>276</v>
      </c>
      <c r="E15" s="81">
        <v>41</v>
      </c>
      <c r="F15" s="81">
        <v>24</v>
      </c>
      <c r="G15" s="81">
        <v>24</v>
      </c>
      <c r="H15" s="81" t="s">
        <v>289</v>
      </c>
      <c r="I15" s="81" t="s">
        <v>293</v>
      </c>
      <c r="J15" s="81" t="s">
        <v>294</v>
      </c>
      <c r="K15" s="81"/>
      <c r="L15" s="81">
        <f>COUNTIF(O14:AV15,"x")</f>
        <v>24</v>
      </c>
      <c r="M15" s="81">
        <f>F15-L15</f>
        <v>0</v>
      </c>
      <c r="N15" s="93">
        <v>13</v>
      </c>
      <c r="O15" s="96" t="s">
        <v>277</v>
      </c>
      <c r="P15" s="94"/>
      <c r="Q15" s="93">
        <v>14</v>
      </c>
      <c r="R15" s="96" t="s">
        <v>277</v>
      </c>
      <c r="S15" s="94"/>
      <c r="T15" s="93">
        <v>15</v>
      </c>
      <c r="U15" s="96" t="s">
        <v>277</v>
      </c>
      <c r="V15" s="94"/>
      <c r="W15" s="93">
        <v>16</v>
      </c>
      <c r="X15" s="96" t="s">
        <v>277</v>
      </c>
      <c r="Y15" s="94"/>
      <c r="Z15" s="93">
        <v>17</v>
      </c>
      <c r="AA15" s="96" t="s">
        <v>277</v>
      </c>
      <c r="AB15" s="94"/>
      <c r="AC15" s="93">
        <v>18</v>
      </c>
      <c r="AD15" s="96" t="s">
        <v>277</v>
      </c>
      <c r="AE15" s="94"/>
      <c r="AF15" s="93">
        <v>19</v>
      </c>
      <c r="AG15" s="96" t="s">
        <v>277</v>
      </c>
      <c r="AH15" s="94"/>
      <c r="AI15" s="93">
        <v>20</v>
      </c>
      <c r="AJ15" s="96" t="s">
        <v>277</v>
      </c>
      <c r="AK15" s="94"/>
      <c r="AL15" s="93">
        <v>21</v>
      </c>
      <c r="AM15" s="96" t="s">
        <v>277</v>
      </c>
      <c r="AN15" s="94"/>
      <c r="AO15" s="93">
        <v>22</v>
      </c>
      <c r="AP15" s="96" t="s">
        <v>277</v>
      </c>
      <c r="AQ15" s="94"/>
      <c r="AR15" s="93">
        <v>23</v>
      </c>
      <c r="AS15" s="96" t="s">
        <v>277</v>
      </c>
      <c r="AT15" s="94"/>
      <c r="AU15" s="93">
        <v>24</v>
      </c>
      <c r="AV15" s="81" t="s">
        <v>277</v>
      </c>
      <c r="AW15" s="82">
        <f>E15</f>
        <v>41</v>
      </c>
      <c r="AX15" s="66"/>
      <c r="AY15" s="74" t="s">
        <v>287</v>
      </c>
      <c r="AZ15" s="54"/>
      <c r="BA15" s="67"/>
      <c r="BB15" s="67"/>
    </row>
    <row r="16" spans="1:57" ht="12" customHeight="1" thickBot="1">
      <c r="A16" s="33"/>
      <c r="B16" s="39" t="s">
        <v>283</v>
      </c>
      <c r="C16" s="83" t="s">
        <v>284</v>
      </c>
      <c r="D16" s="62" t="s">
        <v>276</v>
      </c>
      <c r="E16" s="83">
        <v>40</v>
      </c>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84">
        <f>E16</f>
        <v>40</v>
      </c>
      <c r="AX16" s="66"/>
      <c r="AY16" s="71" t="s">
        <v>282</v>
      </c>
      <c r="AZ16" s="77"/>
      <c r="BA16" s="67"/>
      <c r="BB16" s="67"/>
    </row>
    <row r="17" spans="1:67" ht="12" customHeight="1" thickBot="1">
      <c r="A17" s="33"/>
      <c r="B17" s="101" t="s">
        <v>283</v>
      </c>
      <c r="C17" s="102" t="s">
        <v>284</v>
      </c>
      <c r="D17" s="103" t="s">
        <v>276</v>
      </c>
      <c r="E17" s="351">
        <v>30</v>
      </c>
      <c r="F17" s="102">
        <v>12</v>
      </c>
      <c r="G17" s="102">
        <v>12</v>
      </c>
      <c r="H17" s="102"/>
      <c r="I17" s="90" t="s">
        <v>283</v>
      </c>
      <c r="J17" s="102"/>
      <c r="K17" s="102" t="s">
        <v>298</v>
      </c>
      <c r="L17" s="102">
        <f>COUNTIF(Q18:V19,"x")</f>
        <v>0</v>
      </c>
      <c r="M17" s="102">
        <f t="shared" ref="M17:M24" si="0">F17-L17</f>
        <v>12</v>
      </c>
      <c r="N17" s="42"/>
      <c r="O17" s="42"/>
      <c r="P17" s="42"/>
      <c r="Q17" s="42">
        <v>7</v>
      </c>
      <c r="R17" s="42">
        <v>8</v>
      </c>
      <c r="S17" s="42">
        <v>9</v>
      </c>
      <c r="T17" s="42">
        <v>10</v>
      </c>
      <c r="U17" s="42">
        <v>11</v>
      </c>
      <c r="V17" s="42">
        <v>12</v>
      </c>
      <c r="W17" s="42"/>
      <c r="X17" s="42"/>
      <c r="Y17" s="42">
        <v>7</v>
      </c>
      <c r="Z17" s="42">
        <v>8</v>
      </c>
      <c r="AA17" s="42">
        <v>9</v>
      </c>
      <c r="AB17" s="42">
        <v>10</v>
      </c>
      <c r="AC17" s="42">
        <v>11</v>
      </c>
      <c r="AD17" s="42">
        <v>12</v>
      </c>
      <c r="AE17" s="42"/>
      <c r="AF17" s="42"/>
      <c r="AG17" s="42">
        <v>7</v>
      </c>
      <c r="AH17" s="42">
        <v>8</v>
      </c>
      <c r="AI17" s="42">
        <v>9</v>
      </c>
      <c r="AJ17" s="42">
        <v>10</v>
      </c>
      <c r="AK17" s="42">
        <v>11</v>
      </c>
      <c r="AL17" s="42">
        <v>12</v>
      </c>
      <c r="AM17" s="42"/>
      <c r="AN17" s="42"/>
      <c r="AO17" s="42">
        <v>7</v>
      </c>
      <c r="AP17" s="42">
        <v>8</v>
      </c>
      <c r="AQ17" s="42">
        <v>9</v>
      </c>
      <c r="AR17" s="42">
        <v>10</v>
      </c>
      <c r="AS17" s="42">
        <v>11</v>
      </c>
      <c r="AT17" s="42">
        <v>12</v>
      </c>
      <c r="AU17" s="42"/>
      <c r="AV17" s="42"/>
      <c r="AW17" s="354">
        <f>E17</f>
        <v>30</v>
      </c>
      <c r="AX17" s="66"/>
      <c r="AY17" s="104" t="s">
        <v>299</v>
      </c>
      <c r="AZ17" s="105"/>
      <c r="BA17" s="106"/>
      <c r="BB17" s="106"/>
      <c r="BC17" s="10"/>
      <c r="BD17" s="10"/>
      <c r="BE17" s="10"/>
      <c r="BF17" s="10"/>
      <c r="BG17" s="10"/>
      <c r="BH17" s="10"/>
      <c r="BI17" s="10"/>
      <c r="BJ17" s="10"/>
      <c r="BK17" s="10"/>
      <c r="BL17" s="10"/>
      <c r="BM17" s="10"/>
      <c r="BN17" s="10"/>
      <c r="BO17" s="10"/>
    </row>
    <row r="18" spans="1:67" ht="12" customHeight="1">
      <c r="A18" s="33"/>
      <c r="B18" s="56" t="s">
        <v>283</v>
      </c>
      <c r="C18" s="105" t="s">
        <v>284</v>
      </c>
      <c r="D18" s="55" t="s">
        <v>276</v>
      </c>
      <c r="E18" s="352"/>
      <c r="F18" s="105">
        <v>12</v>
      </c>
      <c r="G18" s="105">
        <v>12</v>
      </c>
      <c r="H18" s="105"/>
      <c r="I18" s="54" t="s">
        <v>283</v>
      </c>
      <c r="J18" s="105"/>
      <c r="K18" s="105" t="s">
        <v>300</v>
      </c>
      <c r="L18" s="105">
        <f>COUNTIF(Y18:AD19,"x")</f>
        <v>0</v>
      </c>
      <c r="M18" s="105">
        <f t="shared" si="0"/>
        <v>12</v>
      </c>
      <c r="N18" s="51"/>
      <c r="O18" s="51"/>
      <c r="P18" s="107">
        <f>J17</f>
        <v>0</v>
      </c>
      <c r="Q18" s="90"/>
      <c r="R18" s="90"/>
      <c r="S18" s="90"/>
      <c r="T18" s="90"/>
      <c r="U18" s="90"/>
      <c r="V18" s="108"/>
      <c r="W18" s="51"/>
      <c r="X18" s="107">
        <f>J18</f>
        <v>0</v>
      </c>
      <c r="Y18" s="90"/>
      <c r="Z18" s="90"/>
      <c r="AA18" s="90"/>
      <c r="AB18" s="90"/>
      <c r="AC18" s="90"/>
      <c r="AD18" s="108"/>
      <c r="AE18" s="51"/>
      <c r="AF18" s="107">
        <f>J19</f>
        <v>0</v>
      </c>
      <c r="AG18" s="90"/>
      <c r="AH18" s="90"/>
      <c r="AI18" s="90"/>
      <c r="AJ18" s="90"/>
      <c r="AK18" s="90"/>
      <c r="AL18" s="108"/>
      <c r="AM18" s="51"/>
      <c r="AN18" s="107">
        <f>J20</f>
        <v>0</v>
      </c>
      <c r="AO18" s="90" t="s">
        <v>277</v>
      </c>
      <c r="AP18" s="90" t="s">
        <v>277</v>
      </c>
      <c r="AQ18" s="90" t="s">
        <v>277</v>
      </c>
      <c r="AR18" s="90" t="s">
        <v>277</v>
      </c>
      <c r="AS18" s="90" t="s">
        <v>277</v>
      </c>
      <c r="AT18" s="108" t="s">
        <v>277</v>
      </c>
      <c r="AU18" s="51"/>
      <c r="AV18" s="51"/>
      <c r="AW18" s="355"/>
      <c r="AX18" s="66"/>
      <c r="AY18" s="104" t="s">
        <v>299</v>
      </c>
      <c r="AZ18" s="105"/>
      <c r="BA18" s="106"/>
      <c r="BB18" s="106"/>
      <c r="BC18" s="10"/>
      <c r="BD18" s="10"/>
      <c r="BE18" s="10"/>
      <c r="BF18" s="10"/>
      <c r="BG18" s="10"/>
      <c r="BH18" s="10"/>
      <c r="BI18" s="10"/>
      <c r="BJ18" s="10"/>
      <c r="BK18" s="10"/>
      <c r="BL18" s="10"/>
      <c r="BM18" s="10"/>
      <c r="BN18" s="10"/>
      <c r="BO18" s="10"/>
    </row>
    <row r="19" spans="1:67" ht="12" customHeight="1" thickBot="1">
      <c r="A19" s="33"/>
      <c r="B19" s="56" t="s">
        <v>283</v>
      </c>
      <c r="C19" s="105" t="s">
        <v>284</v>
      </c>
      <c r="D19" s="55" t="s">
        <v>276</v>
      </c>
      <c r="E19" s="352"/>
      <c r="F19" s="105">
        <v>12</v>
      </c>
      <c r="G19" s="105">
        <v>12</v>
      </c>
      <c r="H19" s="105"/>
      <c r="I19" s="54" t="s">
        <v>283</v>
      </c>
      <c r="J19" s="105"/>
      <c r="K19" s="105" t="s">
        <v>301</v>
      </c>
      <c r="L19" s="105">
        <f>COUNTIF(AG18:AL19,"x")</f>
        <v>0</v>
      </c>
      <c r="M19" s="105">
        <f t="shared" si="0"/>
        <v>12</v>
      </c>
      <c r="N19" s="51"/>
      <c r="O19" s="51"/>
      <c r="P19" s="109">
        <v>0</v>
      </c>
      <c r="Q19" s="45"/>
      <c r="R19" s="45"/>
      <c r="S19" s="45"/>
      <c r="T19" s="45"/>
      <c r="U19" s="45"/>
      <c r="V19" s="110"/>
      <c r="W19" s="51"/>
      <c r="X19" s="109">
        <v>0</v>
      </c>
      <c r="Y19" s="45"/>
      <c r="Z19" s="45"/>
      <c r="AA19" s="45"/>
      <c r="AB19" s="45"/>
      <c r="AC19" s="45"/>
      <c r="AD19" s="110"/>
      <c r="AE19" s="51"/>
      <c r="AF19" s="109">
        <v>0</v>
      </c>
      <c r="AG19" s="45"/>
      <c r="AH19" s="45"/>
      <c r="AI19" s="45"/>
      <c r="AJ19" s="45"/>
      <c r="AK19" s="45"/>
      <c r="AL19" s="110"/>
      <c r="AM19" s="51"/>
      <c r="AN19" s="109">
        <v>0</v>
      </c>
      <c r="AO19" s="45" t="s">
        <v>277</v>
      </c>
      <c r="AP19" s="45" t="s">
        <v>277</v>
      </c>
      <c r="AQ19" s="45" t="s">
        <v>277</v>
      </c>
      <c r="AR19" s="45" t="s">
        <v>277</v>
      </c>
      <c r="AS19" s="45" t="s">
        <v>277</v>
      </c>
      <c r="AT19" s="110" t="s">
        <v>277</v>
      </c>
      <c r="AU19" s="51"/>
      <c r="AV19" s="51"/>
      <c r="AW19" s="355"/>
      <c r="AX19" s="66"/>
      <c r="AY19" s="104" t="s">
        <v>299</v>
      </c>
      <c r="AZ19" s="105"/>
      <c r="BA19" s="106"/>
      <c r="BB19" s="106"/>
      <c r="BC19" s="10"/>
      <c r="BD19" s="10"/>
      <c r="BE19" s="10"/>
      <c r="BF19" s="10"/>
      <c r="BG19" s="10"/>
      <c r="BH19" s="10"/>
      <c r="BI19" s="10"/>
      <c r="BJ19" s="10"/>
      <c r="BK19" s="10"/>
      <c r="BL19" s="10"/>
      <c r="BM19" s="10"/>
      <c r="BN19" s="10"/>
      <c r="BO19" s="10"/>
    </row>
    <row r="20" spans="1:67" ht="12" customHeight="1" thickBot="1">
      <c r="A20" s="33"/>
      <c r="B20" s="78" t="s">
        <v>283</v>
      </c>
      <c r="C20" s="79" t="s">
        <v>284</v>
      </c>
      <c r="D20" s="80" t="s">
        <v>276</v>
      </c>
      <c r="E20" s="361"/>
      <c r="F20" s="79">
        <v>12</v>
      </c>
      <c r="G20" s="79">
        <v>12</v>
      </c>
      <c r="H20" s="79"/>
      <c r="I20" s="81" t="s">
        <v>283</v>
      </c>
      <c r="J20" s="79"/>
      <c r="K20" s="79" t="s">
        <v>302</v>
      </c>
      <c r="L20" s="79">
        <f>COUNTIF(AO18:AT19,"x")</f>
        <v>12</v>
      </c>
      <c r="M20" s="79">
        <f t="shared" si="0"/>
        <v>0</v>
      </c>
      <c r="N20" s="47"/>
      <c r="O20" s="47"/>
      <c r="P20" s="47"/>
      <c r="Q20" s="47">
        <v>1</v>
      </c>
      <c r="R20" s="47">
        <v>2</v>
      </c>
      <c r="S20" s="47">
        <v>3</v>
      </c>
      <c r="T20" s="47">
        <v>4</v>
      </c>
      <c r="U20" s="47">
        <v>5</v>
      </c>
      <c r="V20" s="47">
        <v>6</v>
      </c>
      <c r="W20" s="47"/>
      <c r="X20" s="47"/>
      <c r="Y20" s="47">
        <v>1</v>
      </c>
      <c r="Z20" s="47">
        <v>2</v>
      </c>
      <c r="AA20" s="47">
        <v>3</v>
      </c>
      <c r="AB20" s="47">
        <v>4</v>
      </c>
      <c r="AC20" s="47">
        <v>5</v>
      </c>
      <c r="AD20" s="47">
        <v>6</v>
      </c>
      <c r="AE20" s="47"/>
      <c r="AF20" s="47"/>
      <c r="AG20" s="47">
        <v>1</v>
      </c>
      <c r="AH20" s="47">
        <v>2</v>
      </c>
      <c r="AI20" s="47">
        <v>3</v>
      </c>
      <c r="AJ20" s="47">
        <v>4</v>
      </c>
      <c r="AK20" s="47">
        <v>5</v>
      </c>
      <c r="AL20" s="47">
        <v>6</v>
      </c>
      <c r="AM20" s="47"/>
      <c r="AN20" s="47"/>
      <c r="AO20" s="47">
        <v>1</v>
      </c>
      <c r="AP20" s="47">
        <v>2</v>
      </c>
      <c r="AQ20" s="47">
        <v>3</v>
      </c>
      <c r="AR20" s="47">
        <v>4</v>
      </c>
      <c r="AS20" s="47">
        <v>5</v>
      </c>
      <c r="AT20" s="47">
        <v>6</v>
      </c>
      <c r="AU20" s="47"/>
      <c r="AV20" s="47"/>
      <c r="AW20" s="356"/>
      <c r="AX20" s="66"/>
      <c r="AY20" s="104" t="s">
        <v>299</v>
      </c>
      <c r="AZ20" s="105"/>
      <c r="BA20" s="106" t="s">
        <v>303</v>
      </c>
      <c r="BB20" s="106"/>
      <c r="BC20" s="10"/>
      <c r="BD20" s="10"/>
      <c r="BE20" s="10"/>
      <c r="BF20" s="10"/>
      <c r="BG20" s="10"/>
      <c r="BH20" s="10"/>
      <c r="BI20" s="10"/>
      <c r="BJ20" s="10"/>
      <c r="BK20" s="10"/>
      <c r="BL20" s="10"/>
      <c r="BM20" s="10"/>
      <c r="BN20" s="10"/>
      <c r="BO20" s="10"/>
    </row>
    <row r="21" spans="1:67" ht="12" customHeight="1" thickBot="1">
      <c r="A21" s="33"/>
      <c r="B21" s="101" t="s">
        <v>283</v>
      </c>
      <c r="C21" s="102" t="s">
        <v>284</v>
      </c>
      <c r="D21" s="103" t="s">
        <v>276</v>
      </c>
      <c r="E21" s="351">
        <v>29</v>
      </c>
      <c r="F21" s="102">
        <v>12</v>
      </c>
      <c r="G21" s="102">
        <v>12</v>
      </c>
      <c r="H21" s="102"/>
      <c r="I21" s="90" t="s">
        <v>283</v>
      </c>
      <c r="J21" s="102"/>
      <c r="K21" s="102" t="s">
        <v>298</v>
      </c>
      <c r="L21" s="102">
        <f>COUNTIF(Q22:V23,"x")</f>
        <v>0</v>
      </c>
      <c r="M21" s="102">
        <f t="shared" si="0"/>
        <v>12</v>
      </c>
      <c r="N21" s="42"/>
      <c r="O21" s="42"/>
      <c r="P21" s="42"/>
      <c r="Q21" s="42">
        <v>7</v>
      </c>
      <c r="R21" s="42">
        <v>8</v>
      </c>
      <c r="S21" s="42">
        <v>9</v>
      </c>
      <c r="T21" s="42">
        <v>10</v>
      </c>
      <c r="U21" s="42">
        <v>11</v>
      </c>
      <c r="V21" s="42">
        <v>12</v>
      </c>
      <c r="W21" s="42"/>
      <c r="X21" s="42"/>
      <c r="Y21" s="42">
        <v>7</v>
      </c>
      <c r="Z21" s="42">
        <v>8</v>
      </c>
      <c r="AA21" s="42">
        <v>9</v>
      </c>
      <c r="AB21" s="42">
        <v>10</v>
      </c>
      <c r="AC21" s="42">
        <v>11</v>
      </c>
      <c r="AD21" s="42">
        <v>12</v>
      </c>
      <c r="AE21" s="42"/>
      <c r="AF21" s="42"/>
      <c r="AG21" s="42">
        <v>7</v>
      </c>
      <c r="AH21" s="42">
        <v>8</v>
      </c>
      <c r="AI21" s="42">
        <v>9</v>
      </c>
      <c r="AJ21" s="42">
        <v>10</v>
      </c>
      <c r="AK21" s="42">
        <v>11</v>
      </c>
      <c r="AL21" s="42">
        <v>12</v>
      </c>
      <c r="AM21" s="42"/>
      <c r="AN21" s="42"/>
      <c r="AO21" s="42">
        <v>7</v>
      </c>
      <c r="AP21" s="42">
        <v>8</v>
      </c>
      <c r="AQ21" s="42">
        <v>9</v>
      </c>
      <c r="AR21" s="42">
        <v>10</v>
      </c>
      <c r="AS21" s="42">
        <v>11</v>
      </c>
      <c r="AT21" s="42">
        <v>12</v>
      </c>
      <c r="AU21" s="42"/>
      <c r="AV21" s="42"/>
      <c r="AW21" s="354">
        <f>E21</f>
        <v>29</v>
      </c>
      <c r="AX21" s="66"/>
      <c r="AY21" s="104" t="s">
        <v>299</v>
      </c>
      <c r="AZ21" s="105"/>
      <c r="BA21" s="106"/>
      <c r="BB21" s="106"/>
      <c r="BC21" s="10"/>
      <c r="BD21" s="10"/>
      <c r="BE21" s="10"/>
      <c r="BF21" s="10"/>
      <c r="BG21" s="10"/>
      <c r="BH21" s="10"/>
      <c r="BI21" s="10"/>
      <c r="BJ21" s="10"/>
      <c r="BK21" s="10"/>
      <c r="BL21" s="10"/>
      <c r="BM21" s="10"/>
      <c r="BN21" s="10"/>
      <c r="BO21" s="10"/>
    </row>
    <row r="22" spans="1:67" ht="12" customHeight="1">
      <c r="A22" s="33"/>
      <c r="B22" s="56" t="s">
        <v>283</v>
      </c>
      <c r="C22" s="105" t="s">
        <v>284</v>
      </c>
      <c r="D22" s="55" t="s">
        <v>276</v>
      </c>
      <c r="E22" s="352"/>
      <c r="F22" s="105">
        <v>12</v>
      </c>
      <c r="G22" s="105">
        <v>12</v>
      </c>
      <c r="H22" s="105"/>
      <c r="I22" s="54" t="s">
        <v>283</v>
      </c>
      <c r="J22" s="105"/>
      <c r="K22" s="105" t="s">
        <v>300</v>
      </c>
      <c r="L22" s="105">
        <f>COUNTIF(Y22:AD23,"x")</f>
        <v>0</v>
      </c>
      <c r="M22" s="105">
        <f t="shared" si="0"/>
        <v>12</v>
      </c>
      <c r="N22" s="51"/>
      <c r="O22" s="51"/>
      <c r="P22" s="107">
        <f>J21</f>
        <v>0</v>
      </c>
      <c r="Q22" s="90"/>
      <c r="R22" s="90"/>
      <c r="S22" s="90"/>
      <c r="T22" s="90"/>
      <c r="U22" s="90"/>
      <c r="V22" s="108"/>
      <c r="W22" s="51"/>
      <c r="X22" s="107">
        <f>J22</f>
        <v>0</v>
      </c>
      <c r="Y22" s="90"/>
      <c r="Z22" s="90"/>
      <c r="AA22" s="90"/>
      <c r="AB22" s="90"/>
      <c r="AC22" s="90"/>
      <c r="AD22" s="108"/>
      <c r="AE22" s="51"/>
      <c r="AF22" s="107">
        <f>J23</f>
        <v>0</v>
      </c>
      <c r="AG22" s="90" t="s">
        <v>277</v>
      </c>
      <c r="AH22" s="90" t="s">
        <v>277</v>
      </c>
      <c r="AI22" s="90" t="s">
        <v>277</v>
      </c>
      <c r="AJ22" s="90" t="s">
        <v>277</v>
      </c>
      <c r="AK22" s="90" t="s">
        <v>277</v>
      </c>
      <c r="AL22" s="108" t="s">
        <v>277</v>
      </c>
      <c r="AM22" s="51"/>
      <c r="AN22" s="107">
        <f>J24</f>
        <v>0</v>
      </c>
      <c r="AO22" s="90" t="s">
        <v>277</v>
      </c>
      <c r="AP22" s="90" t="s">
        <v>277</v>
      </c>
      <c r="AQ22" s="90" t="s">
        <v>277</v>
      </c>
      <c r="AR22" s="90" t="s">
        <v>277</v>
      </c>
      <c r="AS22" s="90" t="s">
        <v>277</v>
      </c>
      <c r="AT22" s="108" t="s">
        <v>277</v>
      </c>
      <c r="AU22" s="51"/>
      <c r="AV22" s="51"/>
      <c r="AW22" s="355"/>
      <c r="AX22" s="66"/>
      <c r="AY22" s="104" t="s">
        <v>299</v>
      </c>
      <c r="AZ22" s="105"/>
      <c r="BA22" s="106"/>
      <c r="BB22" s="106"/>
      <c r="BC22" s="10"/>
      <c r="BD22" s="10"/>
      <c r="BE22" s="10"/>
      <c r="BF22" s="10"/>
      <c r="BG22" s="10"/>
      <c r="BH22" s="10"/>
      <c r="BI22" s="10"/>
      <c r="BJ22" s="10"/>
      <c r="BK22" s="10"/>
      <c r="BL22" s="10"/>
      <c r="BM22" s="10"/>
      <c r="BN22" s="10"/>
      <c r="BO22" s="10"/>
    </row>
    <row r="23" spans="1:67" ht="12" customHeight="1" thickBot="1">
      <c r="A23" s="33"/>
      <c r="B23" s="56" t="s">
        <v>283</v>
      </c>
      <c r="C23" s="105" t="s">
        <v>284</v>
      </c>
      <c r="D23" s="55" t="s">
        <v>276</v>
      </c>
      <c r="E23" s="352"/>
      <c r="F23" s="105">
        <v>12</v>
      </c>
      <c r="G23" s="105">
        <v>12</v>
      </c>
      <c r="H23" s="105"/>
      <c r="I23" s="54" t="s">
        <v>283</v>
      </c>
      <c r="J23" s="105"/>
      <c r="K23" s="105" t="s">
        <v>301</v>
      </c>
      <c r="L23" s="105">
        <f>COUNTIF(AG22:AL23,"x")</f>
        <v>12</v>
      </c>
      <c r="M23" s="105">
        <f t="shared" si="0"/>
        <v>0</v>
      </c>
      <c r="N23" s="51"/>
      <c r="O23" s="51"/>
      <c r="P23" s="109">
        <v>0</v>
      </c>
      <c r="Q23" s="45"/>
      <c r="R23" s="45"/>
      <c r="S23" s="45"/>
      <c r="T23" s="45"/>
      <c r="U23" s="45"/>
      <c r="V23" s="110"/>
      <c r="W23" s="51"/>
      <c r="X23" s="109">
        <v>0</v>
      </c>
      <c r="Y23" s="45"/>
      <c r="Z23" s="45"/>
      <c r="AA23" s="45"/>
      <c r="AB23" s="45"/>
      <c r="AC23" s="45"/>
      <c r="AD23" s="110"/>
      <c r="AE23" s="51"/>
      <c r="AF23" s="109">
        <v>0</v>
      </c>
      <c r="AG23" s="45" t="s">
        <v>277</v>
      </c>
      <c r="AH23" s="45" t="s">
        <v>277</v>
      </c>
      <c r="AI23" s="45" t="s">
        <v>277</v>
      </c>
      <c r="AJ23" s="45" t="s">
        <v>277</v>
      </c>
      <c r="AK23" s="45" t="s">
        <v>277</v>
      </c>
      <c r="AL23" s="110" t="s">
        <v>277</v>
      </c>
      <c r="AM23" s="51"/>
      <c r="AN23" s="109">
        <v>0</v>
      </c>
      <c r="AO23" s="45" t="s">
        <v>277</v>
      </c>
      <c r="AP23" s="45" t="s">
        <v>277</v>
      </c>
      <c r="AQ23" s="45" t="s">
        <v>277</v>
      </c>
      <c r="AR23" s="45" t="s">
        <v>277</v>
      </c>
      <c r="AS23" s="45" t="s">
        <v>277</v>
      </c>
      <c r="AT23" s="110" t="s">
        <v>277</v>
      </c>
      <c r="AU23" s="51"/>
      <c r="AV23" s="51"/>
      <c r="AW23" s="355"/>
      <c r="AX23" s="66"/>
      <c r="AY23" s="104" t="s">
        <v>299</v>
      </c>
      <c r="AZ23" s="105"/>
      <c r="BA23" s="106"/>
      <c r="BB23" s="106"/>
      <c r="BC23" s="10"/>
      <c r="BD23" s="10"/>
      <c r="BE23" s="10"/>
      <c r="BF23" s="10"/>
      <c r="BG23" s="10"/>
      <c r="BH23" s="10"/>
      <c r="BI23" s="10"/>
      <c r="BJ23" s="10"/>
      <c r="BK23" s="10"/>
      <c r="BL23" s="10"/>
      <c r="BM23" s="10"/>
      <c r="BN23" s="10"/>
      <c r="BO23" s="10"/>
    </row>
    <row r="24" spans="1:67" ht="12" customHeight="1" thickBot="1">
      <c r="A24" s="33"/>
      <c r="B24" s="78" t="s">
        <v>283</v>
      </c>
      <c r="C24" s="79" t="s">
        <v>284</v>
      </c>
      <c r="D24" s="80" t="s">
        <v>276</v>
      </c>
      <c r="E24" s="361"/>
      <c r="F24" s="79">
        <v>12</v>
      </c>
      <c r="G24" s="79">
        <v>12</v>
      </c>
      <c r="H24" s="79"/>
      <c r="I24" s="81" t="s">
        <v>283</v>
      </c>
      <c r="J24" s="79"/>
      <c r="K24" s="79" t="s">
        <v>302</v>
      </c>
      <c r="L24" s="79">
        <f>COUNTIF(AO22:AT23,"x")</f>
        <v>12</v>
      </c>
      <c r="M24" s="79">
        <f t="shared" si="0"/>
        <v>0</v>
      </c>
      <c r="N24" s="47"/>
      <c r="O24" s="47"/>
      <c r="P24" s="47"/>
      <c r="Q24" s="47">
        <v>1</v>
      </c>
      <c r="R24" s="47">
        <v>2</v>
      </c>
      <c r="S24" s="47">
        <v>3</v>
      </c>
      <c r="T24" s="47">
        <v>4</v>
      </c>
      <c r="U24" s="47">
        <v>5</v>
      </c>
      <c r="V24" s="47">
        <v>6</v>
      </c>
      <c r="W24" s="47"/>
      <c r="X24" s="47"/>
      <c r="Y24" s="47">
        <v>1</v>
      </c>
      <c r="Z24" s="47">
        <v>2</v>
      </c>
      <c r="AA24" s="47">
        <v>3</v>
      </c>
      <c r="AB24" s="47">
        <v>4</v>
      </c>
      <c r="AC24" s="47">
        <v>5</v>
      </c>
      <c r="AD24" s="47">
        <v>6</v>
      </c>
      <c r="AE24" s="47"/>
      <c r="AF24" s="47"/>
      <c r="AG24" s="47">
        <v>1</v>
      </c>
      <c r="AH24" s="47">
        <v>2</v>
      </c>
      <c r="AI24" s="47">
        <v>3</v>
      </c>
      <c r="AJ24" s="47">
        <v>4</v>
      </c>
      <c r="AK24" s="47">
        <v>5</v>
      </c>
      <c r="AL24" s="47">
        <v>6</v>
      </c>
      <c r="AM24" s="47"/>
      <c r="AN24" s="47"/>
      <c r="AO24" s="47">
        <v>1</v>
      </c>
      <c r="AP24" s="47">
        <v>2</v>
      </c>
      <c r="AQ24" s="47">
        <v>3</v>
      </c>
      <c r="AR24" s="47">
        <v>4</v>
      </c>
      <c r="AS24" s="47">
        <v>5</v>
      </c>
      <c r="AT24" s="47">
        <v>6</v>
      </c>
      <c r="AU24" s="47"/>
      <c r="AV24" s="47"/>
      <c r="AW24" s="356"/>
      <c r="AX24" s="66"/>
      <c r="AY24" s="104" t="s">
        <v>299</v>
      </c>
      <c r="AZ24" s="105"/>
      <c r="BA24" s="106"/>
      <c r="BB24" s="106"/>
      <c r="BC24" s="10"/>
      <c r="BD24" s="10"/>
      <c r="BE24" s="10"/>
      <c r="BF24" s="10"/>
      <c r="BG24" s="10"/>
      <c r="BH24" s="10"/>
      <c r="BI24" s="10"/>
      <c r="BJ24" s="10"/>
      <c r="BK24" s="10"/>
      <c r="BL24" s="10"/>
      <c r="BM24" s="10"/>
      <c r="BN24" s="10"/>
      <c r="BO24" s="10"/>
    </row>
    <row r="25" spans="1:67" ht="12" customHeight="1" thickBot="1">
      <c r="A25" s="33"/>
      <c r="B25" s="39" t="s">
        <v>283</v>
      </c>
      <c r="C25" s="83" t="s">
        <v>284</v>
      </c>
      <c r="D25" s="62" t="s">
        <v>276</v>
      </c>
      <c r="E25" s="99">
        <v>28</v>
      </c>
      <c r="F25" s="57"/>
      <c r="G25" s="57"/>
      <c r="H25" s="57"/>
      <c r="I25" s="57"/>
      <c r="J25" s="57"/>
      <c r="K25" s="57"/>
      <c r="L25" s="57"/>
      <c r="M25" s="57"/>
      <c r="N25" s="57"/>
      <c r="O25" s="57"/>
      <c r="P25" s="100"/>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84">
        <f>E25</f>
        <v>28</v>
      </c>
      <c r="AX25" s="66"/>
      <c r="AY25" s="71" t="s">
        <v>282</v>
      </c>
      <c r="AZ25" s="54" t="s">
        <v>297</v>
      </c>
      <c r="BA25" s="106"/>
      <c r="BB25" s="106"/>
      <c r="BC25" s="10"/>
      <c r="BD25" s="10"/>
      <c r="BE25" s="10"/>
      <c r="BF25" s="10"/>
      <c r="BG25" s="10"/>
      <c r="BH25" s="10"/>
      <c r="BI25" s="10"/>
      <c r="BJ25" s="10"/>
      <c r="BK25" s="10"/>
      <c r="BL25" s="10"/>
      <c r="BM25" s="10"/>
      <c r="BN25" s="10"/>
      <c r="BO25" s="10"/>
    </row>
    <row r="26" spans="1:67" ht="12" customHeight="1" thickBot="1">
      <c r="A26" s="33"/>
      <c r="B26" s="101" t="s">
        <v>283</v>
      </c>
      <c r="C26" s="102" t="s">
        <v>284</v>
      </c>
      <c r="D26" s="103" t="s">
        <v>276</v>
      </c>
      <c r="E26" s="351">
        <v>27</v>
      </c>
      <c r="F26" s="102">
        <v>12</v>
      </c>
      <c r="G26" s="102">
        <v>12</v>
      </c>
      <c r="H26" s="102"/>
      <c r="I26" s="90" t="s">
        <v>283</v>
      </c>
      <c r="J26" s="102"/>
      <c r="K26" s="102" t="s">
        <v>298</v>
      </c>
      <c r="L26" s="102">
        <f>COUNTIF(Q27:V28,"x")</f>
        <v>0</v>
      </c>
      <c r="M26" s="102">
        <f t="shared" ref="M26:M33" si="1">F26-L26</f>
        <v>12</v>
      </c>
      <c r="N26" s="42"/>
      <c r="O26" s="42"/>
      <c r="P26" s="42"/>
      <c r="Q26" s="42">
        <v>7</v>
      </c>
      <c r="R26" s="42">
        <v>8</v>
      </c>
      <c r="S26" s="42">
        <v>9</v>
      </c>
      <c r="T26" s="42">
        <v>10</v>
      </c>
      <c r="U26" s="42">
        <v>11</v>
      </c>
      <c r="V26" s="42">
        <v>12</v>
      </c>
      <c r="W26" s="42"/>
      <c r="X26" s="42"/>
      <c r="Y26" s="42">
        <v>7</v>
      </c>
      <c r="Z26" s="42">
        <v>8</v>
      </c>
      <c r="AA26" s="42">
        <v>9</v>
      </c>
      <c r="AB26" s="42">
        <v>10</v>
      </c>
      <c r="AC26" s="42">
        <v>11</v>
      </c>
      <c r="AD26" s="42">
        <v>12</v>
      </c>
      <c r="AE26" s="42"/>
      <c r="AF26" s="42"/>
      <c r="AG26" s="42">
        <v>7</v>
      </c>
      <c r="AH26" s="42">
        <v>8</v>
      </c>
      <c r="AI26" s="42">
        <v>9</v>
      </c>
      <c r="AJ26" s="42">
        <v>10</v>
      </c>
      <c r="AK26" s="42">
        <v>11</v>
      </c>
      <c r="AL26" s="42">
        <v>12</v>
      </c>
      <c r="AM26" s="42"/>
      <c r="AN26" s="42"/>
      <c r="AO26" s="42">
        <v>7</v>
      </c>
      <c r="AP26" s="42">
        <v>8</v>
      </c>
      <c r="AQ26" s="42">
        <v>9</v>
      </c>
      <c r="AR26" s="42">
        <v>10</v>
      </c>
      <c r="AS26" s="42">
        <v>11</v>
      </c>
      <c r="AT26" s="42">
        <v>12</v>
      </c>
      <c r="AU26" s="42"/>
      <c r="AV26" s="42"/>
      <c r="AW26" s="354">
        <f>E26</f>
        <v>27</v>
      </c>
      <c r="AX26" s="66"/>
      <c r="AY26" s="104" t="s">
        <v>299</v>
      </c>
      <c r="AZ26" s="105"/>
      <c r="BA26" s="106"/>
      <c r="BB26" s="106"/>
      <c r="BC26" s="10"/>
      <c r="BD26" s="10"/>
      <c r="BE26" s="10"/>
      <c r="BF26" s="10"/>
      <c r="BG26" s="10"/>
      <c r="BH26" s="10"/>
      <c r="BI26" s="10"/>
      <c r="BJ26" s="10"/>
      <c r="BK26" s="10"/>
      <c r="BL26" s="10"/>
      <c r="BM26" s="10"/>
      <c r="BN26" s="10"/>
      <c r="BO26" s="10"/>
    </row>
    <row r="27" spans="1:67" ht="12" customHeight="1">
      <c r="A27" s="33"/>
      <c r="B27" s="56" t="s">
        <v>283</v>
      </c>
      <c r="C27" s="105" t="s">
        <v>284</v>
      </c>
      <c r="D27" s="55" t="s">
        <v>276</v>
      </c>
      <c r="E27" s="352"/>
      <c r="F27" s="105">
        <v>12</v>
      </c>
      <c r="G27" s="105">
        <v>12</v>
      </c>
      <c r="H27" s="105"/>
      <c r="I27" s="54" t="s">
        <v>283</v>
      </c>
      <c r="J27" s="105"/>
      <c r="K27" s="105" t="s">
        <v>300</v>
      </c>
      <c r="L27" s="105">
        <f>COUNTIF(Y27:AD28,"x")</f>
        <v>0</v>
      </c>
      <c r="M27" s="105">
        <f t="shared" si="1"/>
        <v>12</v>
      </c>
      <c r="N27" s="51"/>
      <c r="O27" s="51"/>
      <c r="P27" s="107">
        <f>J26</f>
        <v>0</v>
      </c>
      <c r="Q27" s="90"/>
      <c r="R27" s="90"/>
      <c r="S27" s="90"/>
      <c r="T27" s="90"/>
      <c r="U27" s="90"/>
      <c r="V27" s="108"/>
      <c r="W27" s="51"/>
      <c r="X27" s="107">
        <f>J27</f>
        <v>0</v>
      </c>
      <c r="Y27" s="90"/>
      <c r="Z27" s="90"/>
      <c r="AA27" s="90"/>
      <c r="AB27" s="90"/>
      <c r="AC27" s="90"/>
      <c r="AD27" s="108"/>
      <c r="AE27" s="51"/>
      <c r="AF27" s="107">
        <f>J28</f>
        <v>0</v>
      </c>
      <c r="AG27" s="90"/>
      <c r="AH27" s="90"/>
      <c r="AI27" s="90"/>
      <c r="AJ27" s="90"/>
      <c r="AK27" s="90"/>
      <c r="AL27" s="108"/>
      <c r="AM27" s="51"/>
      <c r="AN27" s="107">
        <f>J29</f>
        <v>0</v>
      </c>
      <c r="AO27" s="90"/>
      <c r="AP27" s="90"/>
      <c r="AQ27" s="90"/>
      <c r="AR27" s="90"/>
      <c r="AS27" s="90"/>
      <c r="AT27" s="108"/>
      <c r="AU27" s="51"/>
      <c r="AV27" s="51"/>
      <c r="AW27" s="355"/>
      <c r="AX27" s="66"/>
      <c r="AY27" s="104" t="s">
        <v>299</v>
      </c>
      <c r="AZ27" s="105"/>
      <c r="BA27" s="106"/>
      <c r="BB27" s="106"/>
      <c r="BC27" s="10"/>
      <c r="BD27" s="10"/>
      <c r="BE27" s="10"/>
      <c r="BF27" s="10"/>
      <c r="BG27" s="10"/>
      <c r="BH27" s="10"/>
      <c r="BI27" s="10"/>
      <c r="BJ27" s="10"/>
      <c r="BK27" s="10"/>
      <c r="BL27" s="10"/>
      <c r="BM27" s="10"/>
      <c r="BN27" s="10"/>
      <c r="BO27" s="10"/>
    </row>
    <row r="28" spans="1:67" ht="12" customHeight="1" thickBot="1">
      <c r="A28" s="33"/>
      <c r="B28" s="56" t="s">
        <v>283</v>
      </c>
      <c r="C28" s="105" t="s">
        <v>284</v>
      </c>
      <c r="D28" s="55" t="s">
        <v>276</v>
      </c>
      <c r="E28" s="352"/>
      <c r="F28" s="105">
        <v>12</v>
      </c>
      <c r="G28" s="105">
        <v>12</v>
      </c>
      <c r="H28" s="105"/>
      <c r="I28" s="54" t="s">
        <v>283</v>
      </c>
      <c r="J28" s="105"/>
      <c r="K28" s="105" t="s">
        <v>301</v>
      </c>
      <c r="L28" s="105">
        <f>COUNTIF(AG27:AL28,"x")</f>
        <v>0</v>
      </c>
      <c r="M28" s="105">
        <f t="shared" si="1"/>
        <v>12</v>
      </c>
      <c r="N28" s="51"/>
      <c r="O28" s="51"/>
      <c r="P28" s="109">
        <v>0</v>
      </c>
      <c r="Q28" s="45"/>
      <c r="R28" s="45"/>
      <c r="S28" s="45"/>
      <c r="T28" s="45"/>
      <c r="U28" s="45"/>
      <c r="V28" s="110"/>
      <c r="W28" s="51"/>
      <c r="X28" s="109">
        <v>0</v>
      </c>
      <c r="Y28" s="45"/>
      <c r="Z28" s="45"/>
      <c r="AA28" s="45"/>
      <c r="AB28" s="45"/>
      <c r="AC28" s="45"/>
      <c r="AD28" s="110"/>
      <c r="AE28" s="51"/>
      <c r="AF28" s="109">
        <v>0</v>
      </c>
      <c r="AG28" s="45"/>
      <c r="AH28" s="45"/>
      <c r="AI28" s="45"/>
      <c r="AJ28" s="45"/>
      <c r="AK28" s="45"/>
      <c r="AL28" s="110"/>
      <c r="AM28" s="51"/>
      <c r="AN28" s="109">
        <v>0</v>
      </c>
      <c r="AO28" s="45"/>
      <c r="AP28" s="45"/>
      <c r="AQ28" s="45"/>
      <c r="AR28" s="45"/>
      <c r="AS28" s="45"/>
      <c r="AT28" s="110"/>
      <c r="AU28" s="51"/>
      <c r="AV28" s="51"/>
      <c r="AW28" s="355"/>
      <c r="AX28" s="66"/>
      <c r="AY28" s="104" t="s">
        <v>299</v>
      </c>
      <c r="AZ28" s="105"/>
      <c r="BA28" s="106"/>
      <c r="BB28" s="106"/>
      <c r="BC28" s="10"/>
      <c r="BD28" s="10"/>
      <c r="BE28" s="10"/>
      <c r="BF28" s="10"/>
      <c r="BG28" s="10"/>
      <c r="BH28" s="10"/>
      <c r="BI28" s="10"/>
      <c r="BJ28" s="10"/>
      <c r="BK28" s="10"/>
      <c r="BL28" s="10"/>
      <c r="BM28" s="10"/>
      <c r="BN28" s="10"/>
      <c r="BO28" s="10"/>
    </row>
    <row r="29" spans="1:67" ht="12" customHeight="1" thickBot="1">
      <c r="A29" s="33"/>
      <c r="B29" s="78" t="s">
        <v>283</v>
      </c>
      <c r="C29" s="79" t="s">
        <v>284</v>
      </c>
      <c r="D29" s="80" t="s">
        <v>276</v>
      </c>
      <c r="E29" s="361"/>
      <c r="F29" s="79">
        <v>12</v>
      </c>
      <c r="G29" s="79">
        <v>12</v>
      </c>
      <c r="H29" s="79"/>
      <c r="I29" s="81" t="s">
        <v>283</v>
      </c>
      <c r="J29" s="79"/>
      <c r="K29" s="79" t="s">
        <v>302</v>
      </c>
      <c r="L29" s="79">
        <f>COUNTIF(AO27:AT28,"x")</f>
        <v>0</v>
      </c>
      <c r="M29" s="79">
        <f t="shared" si="1"/>
        <v>12</v>
      </c>
      <c r="N29" s="47"/>
      <c r="O29" s="47"/>
      <c r="P29" s="47"/>
      <c r="Q29" s="47">
        <v>1</v>
      </c>
      <c r="R29" s="47">
        <v>2</v>
      </c>
      <c r="S29" s="47">
        <v>3</v>
      </c>
      <c r="T29" s="47">
        <v>4</v>
      </c>
      <c r="U29" s="47">
        <v>5</v>
      </c>
      <c r="V29" s="47">
        <v>6</v>
      </c>
      <c r="W29" s="47"/>
      <c r="X29" s="47"/>
      <c r="Y29" s="47">
        <v>1</v>
      </c>
      <c r="Z29" s="47">
        <v>2</v>
      </c>
      <c r="AA29" s="47">
        <v>3</v>
      </c>
      <c r="AB29" s="47">
        <v>4</v>
      </c>
      <c r="AC29" s="47">
        <v>5</v>
      </c>
      <c r="AD29" s="47">
        <v>6</v>
      </c>
      <c r="AE29" s="47"/>
      <c r="AF29" s="47"/>
      <c r="AG29" s="47">
        <v>1</v>
      </c>
      <c r="AH29" s="47">
        <v>2</v>
      </c>
      <c r="AI29" s="47">
        <v>3</v>
      </c>
      <c r="AJ29" s="47">
        <v>4</v>
      </c>
      <c r="AK29" s="47">
        <v>5</v>
      </c>
      <c r="AL29" s="47">
        <v>6</v>
      </c>
      <c r="AM29" s="47"/>
      <c r="AN29" s="47"/>
      <c r="AO29" s="47">
        <v>1</v>
      </c>
      <c r="AP29" s="47">
        <v>2</v>
      </c>
      <c r="AQ29" s="47">
        <v>3</v>
      </c>
      <c r="AR29" s="47">
        <v>4</v>
      </c>
      <c r="AS29" s="47">
        <v>5</v>
      </c>
      <c r="AT29" s="47">
        <v>6</v>
      </c>
      <c r="AU29" s="47"/>
      <c r="AV29" s="47"/>
      <c r="AW29" s="356"/>
      <c r="AX29" s="66"/>
      <c r="AY29" s="104" t="s">
        <v>299</v>
      </c>
      <c r="AZ29" s="105"/>
      <c r="BA29" s="106"/>
      <c r="BB29" s="106"/>
      <c r="BC29" s="10"/>
      <c r="BD29" s="10"/>
      <c r="BE29" s="10"/>
      <c r="BF29" s="10"/>
      <c r="BG29" s="10"/>
      <c r="BH29" s="10"/>
      <c r="BI29" s="10"/>
      <c r="BJ29" s="10"/>
      <c r="BK29" s="10"/>
      <c r="BL29" s="10"/>
      <c r="BM29" s="10"/>
      <c r="BN29" s="10"/>
      <c r="BO29" s="10"/>
    </row>
    <row r="30" spans="1:67" ht="12" customHeight="1" thickBot="1">
      <c r="A30" s="33"/>
      <c r="B30" s="101" t="s">
        <v>283</v>
      </c>
      <c r="C30" s="102" t="s">
        <v>284</v>
      </c>
      <c r="D30" s="103" t="s">
        <v>276</v>
      </c>
      <c r="E30" s="351">
        <v>26</v>
      </c>
      <c r="F30" s="102">
        <v>12</v>
      </c>
      <c r="G30" s="102">
        <v>12</v>
      </c>
      <c r="H30" s="102"/>
      <c r="I30" s="90" t="s">
        <v>283</v>
      </c>
      <c r="J30" s="102"/>
      <c r="K30" s="102" t="s">
        <v>298</v>
      </c>
      <c r="L30" s="102">
        <f>COUNTIF(Q31:V32,"x")</f>
        <v>12</v>
      </c>
      <c r="M30" s="102">
        <f t="shared" si="1"/>
        <v>0</v>
      </c>
      <c r="N30" s="42"/>
      <c r="O30" s="42"/>
      <c r="P30" s="42"/>
      <c r="Q30" s="42">
        <v>7</v>
      </c>
      <c r="R30" s="42">
        <v>8</v>
      </c>
      <c r="S30" s="42">
        <v>9</v>
      </c>
      <c r="T30" s="42">
        <v>10</v>
      </c>
      <c r="U30" s="42">
        <v>11</v>
      </c>
      <c r="V30" s="42">
        <v>12</v>
      </c>
      <c r="W30" s="42"/>
      <c r="X30" s="42"/>
      <c r="Y30" s="42">
        <v>7</v>
      </c>
      <c r="Z30" s="42">
        <v>8</v>
      </c>
      <c r="AA30" s="42">
        <v>9</v>
      </c>
      <c r="AB30" s="42">
        <v>10</v>
      </c>
      <c r="AC30" s="42">
        <v>11</v>
      </c>
      <c r="AD30" s="42">
        <v>12</v>
      </c>
      <c r="AE30" s="42"/>
      <c r="AF30" s="42"/>
      <c r="AG30" s="42">
        <v>7</v>
      </c>
      <c r="AH30" s="42">
        <v>8</v>
      </c>
      <c r="AI30" s="42">
        <v>9</v>
      </c>
      <c r="AJ30" s="42">
        <v>10</v>
      </c>
      <c r="AK30" s="42">
        <v>11</v>
      </c>
      <c r="AL30" s="42">
        <v>12</v>
      </c>
      <c r="AM30" s="42"/>
      <c r="AN30" s="42"/>
      <c r="AO30" s="42">
        <v>7</v>
      </c>
      <c r="AP30" s="42">
        <v>8</v>
      </c>
      <c r="AQ30" s="42">
        <v>9</v>
      </c>
      <c r="AR30" s="42">
        <v>10</v>
      </c>
      <c r="AS30" s="42">
        <v>11</v>
      </c>
      <c r="AT30" s="42">
        <v>12</v>
      </c>
      <c r="AU30" s="42"/>
      <c r="AV30" s="42"/>
      <c r="AW30" s="354">
        <f>E30</f>
        <v>26</v>
      </c>
      <c r="AX30" s="66"/>
      <c r="AY30" s="104" t="s">
        <v>299</v>
      </c>
      <c r="AZ30" s="105"/>
      <c r="BA30" s="106"/>
      <c r="BB30" s="106"/>
      <c r="BC30" s="10"/>
      <c r="BD30" s="10"/>
      <c r="BE30" s="10"/>
      <c r="BF30" s="10"/>
      <c r="BG30" s="10"/>
      <c r="BH30" s="10"/>
      <c r="BI30" s="10"/>
      <c r="BJ30" s="10"/>
      <c r="BK30" s="10"/>
      <c r="BL30" s="10"/>
      <c r="BM30" s="10"/>
      <c r="BN30" s="10"/>
      <c r="BO30" s="10"/>
    </row>
    <row r="31" spans="1:67" ht="12" customHeight="1">
      <c r="A31" s="33"/>
      <c r="B31" s="56" t="s">
        <v>283</v>
      </c>
      <c r="C31" s="105" t="s">
        <v>284</v>
      </c>
      <c r="D31" s="55" t="s">
        <v>276</v>
      </c>
      <c r="E31" s="352"/>
      <c r="F31" s="105">
        <v>12</v>
      </c>
      <c r="G31" s="105">
        <v>12</v>
      </c>
      <c r="H31" s="105"/>
      <c r="I31" s="54" t="s">
        <v>283</v>
      </c>
      <c r="J31" s="105"/>
      <c r="K31" s="105" t="s">
        <v>300</v>
      </c>
      <c r="L31" s="105">
        <f>COUNTIF(Y31:AD32,"x")</f>
        <v>12</v>
      </c>
      <c r="M31" s="105">
        <f t="shared" si="1"/>
        <v>0</v>
      </c>
      <c r="N31" s="51"/>
      <c r="O31" s="51"/>
      <c r="P31" s="107">
        <f>J30</f>
        <v>0</v>
      </c>
      <c r="Q31" s="90" t="s">
        <v>277</v>
      </c>
      <c r="R31" s="90" t="s">
        <v>277</v>
      </c>
      <c r="S31" s="90" t="s">
        <v>277</v>
      </c>
      <c r="T31" s="90" t="s">
        <v>277</v>
      </c>
      <c r="U31" s="90" t="s">
        <v>277</v>
      </c>
      <c r="V31" s="108" t="s">
        <v>277</v>
      </c>
      <c r="W31" s="51"/>
      <c r="X31" s="107">
        <f>J31</f>
        <v>0</v>
      </c>
      <c r="Y31" s="90" t="s">
        <v>277</v>
      </c>
      <c r="Z31" s="90" t="s">
        <v>277</v>
      </c>
      <c r="AA31" s="90" t="s">
        <v>277</v>
      </c>
      <c r="AB31" s="90" t="s">
        <v>277</v>
      </c>
      <c r="AC31" s="90" t="s">
        <v>277</v>
      </c>
      <c r="AD31" s="108" t="s">
        <v>277</v>
      </c>
      <c r="AE31" s="51"/>
      <c r="AF31" s="107">
        <f>J32</f>
        <v>0</v>
      </c>
      <c r="AG31" s="90" t="s">
        <v>277</v>
      </c>
      <c r="AH31" s="90" t="s">
        <v>277</v>
      </c>
      <c r="AI31" s="90" t="s">
        <v>277</v>
      </c>
      <c r="AJ31" s="90" t="s">
        <v>277</v>
      </c>
      <c r="AK31" s="90" t="s">
        <v>277</v>
      </c>
      <c r="AL31" s="108" t="s">
        <v>277</v>
      </c>
      <c r="AM31" s="51"/>
      <c r="AN31" s="107">
        <f>J33</f>
        <v>0</v>
      </c>
      <c r="AO31" s="90" t="s">
        <v>277</v>
      </c>
      <c r="AP31" s="90" t="s">
        <v>277</v>
      </c>
      <c r="AQ31" s="90" t="s">
        <v>277</v>
      </c>
      <c r="AR31" s="90" t="s">
        <v>277</v>
      </c>
      <c r="AS31" s="90" t="s">
        <v>277</v>
      </c>
      <c r="AT31" s="108" t="s">
        <v>277</v>
      </c>
      <c r="AU31" s="51"/>
      <c r="AV31" s="51"/>
      <c r="AW31" s="355"/>
      <c r="AX31" s="66"/>
      <c r="AY31" s="104" t="s">
        <v>299</v>
      </c>
      <c r="AZ31" s="105"/>
      <c r="BA31" s="106"/>
      <c r="BB31" s="106"/>
      <c r="BC31" s="10"/>
      <c r="BD31" s="10"/>
      <c r="BE31" s="10"/>
      <c r="BF31" s="10"/>
      <c r="BG31" s="10"/>
      <c r="BH31" s="10"/>
      <c r="BI31" s="10"/>
      <c r="BJ31" s="10"/>
      <c r="BK31" s="10"/>
      <c r="BL31" s="10"/>
      <c r="BM31" s="10"/>
      <c r="BN31" s="10"/>
      <c r="BO31" s="10"/>
    </row>
    <row r="32" spans="1:67" ht="12" customHeight="1" thickBot="1">
      <c r="A32" s="33"/>
      <c r="B32" s="56" t="s">
        <v>283</v>
      </c>
      <c r="C32" s="105" t="s">
        <v>284</v>
      </c>
      <c r="D32" s="55" t="s">
        <v>276</v>
      </c>
      <c r="E32" s="352"/>
      <c r="F32" s="105">
        <v>12</v>
      </c>
      <c r="G32" s="105">
        <v>12</v>
      </c>
      <c r="H32" s="105"/>
      <c r="I32" s="54" t="s">
        <v>283</v>
      </c>
      <c r="J32" s="105"/>
      <c r="K32" s="105" t="s">
        <v>301</v>
      </c>
      <c r="L32" s="105">
        <f>COUNTIF(AG31:AL32,"x")</f>
        <v>12</v>
      </c>
      <c r="M32" s="105">
        <f t="shared" si="1"/>
        <v>0</v>
      </c>
      <c r="N32" s="51"/>
      <c r="O32" s="51"/>
      <c r="P32" s="109">
        <v>0</v>
      </c>
      <c r="Q32" s="162" t="s">
        <v>277</v>
      </c>
      <c r="R32" s="162" t="s">
        <v>277</v>
      </c>
      <c r="S32" s="162" t="s">
        <v>277</v>
      </c>
      <c r="T32" s="162" t="s">
        <v>277</v>
      </c>
      <c r="U32" s="162" t="s">
        <v>277</v>
      </c>
      <c r="V32" s="110" t="s">
        <v>277</v>
      </c>
      <c r="W32" s="51"/>
      <c r="X32" s="109">
        <v>0</v>
      </c>
      <c r="Y32" s="162" t="s">
        <v>277</v>
      </c>
      <c r="Z32" s="162" t="s">
        <v>277</v>
      </c>
      <c r="AA32" s="162" t="s">
        <v>277</v>
      </c>
      <c r="AB32" s="162" t="s">
        <v>277</v>
      </c>
      <c r="AC32" s="162" t="s">
        <v>277</v>
      </c>
      <c r="AD32" s="110" t="s">
        <v>277</v>
      </c>
      <c r="AE32" s="51"/>
      <c r="AF32" s="109">
        <v>0</v>
      </c>
      <c r="AG32" s="162" t="s">
        <v>277</v>
      </c>
      <c r="AH32" s="162" t="s">
        <v>277</v>
      </c>
      <c r="AI32" s="162" t="s">
        <v>277</v>
      </c>
      <c r="AJ32" s="162" t="s">
        <v>277</v>
      </c>
      <c r="AK32" s="162" t="s">
        <v>277</v>
      </c>
      <c r="AL32" s="110" t="s">
        <v>277</v>
      </c>
      <c r="AM32" s="51"/>
      <c r="AN32" s="109">
        <v>0</v>
      </c>
      <c r="AO32" s="162" t="s">
        <v>277</v>
      </c>
      <c r="AP32" s="162" t="s">
        <v>277</v>
      </c>
      <c r="AQ32" s="162" t="s">
        <v>277</v>
      </c>
      <c r="AR32" s="162" t="s">
        <v>277</v>
      </c>
      <c r="AS32" s="162" t="s">
        <v>277</v>
      </c>
      <c r="AT32" s="110" t="s">
        <v>277</v>
      </c>
      <c r="AU32" s="51"/>
      <c r="AV32" s="51"/>
      <c r="AW32" s="355"/>
      <c r="AX32" s="66"/>
      <c r="AY32" s="104" t="s">
        <v>299</v>
      </c>
      <c r="AZ32" s="105"/>
      <c r="BA32" s="106"/>
      <c r="BB32" s="106"/>
      <c r="BC32" s="10"/>
      <c r="BD32" s="10"/>
      <c r="BE32" s="10"/>
      <c r="BF32" s="10"/>
      <c r="BG32" s="10"/>
      <c r="BH32" s="10"/>
      <c r="BI32" s="10"/>
      <c r="BJ32" s="10"/>
      <c r="BK32" s="10"/>
      <c r="BL32" s="10"/>
      <c r="BM32" s="10"/>
      <c r="BN32" s="10"/>
      <c r="BO32" s="10"/>
    </row>
    <row r="33" spans="1:67" ht="12" customHeight="1" thickBot="1">
      <c r="A33" s="33"/>
      <c r="B33" s="78" t="s">
        <v>283</v>
      </c>
      <c r="C33" s="79" t="s">
        <v>284</v>
      </c>
      <c r="D33" s="80" t="s">
        <v>276</v>
      </c>
      <c r="E33" s="361"/>
      <c r="F33" s="79">
        <v>12</v>
      </c>
      <c r="G33" s="79">
        <v>12</v>
      </c>
      <c r="H33" s="79"/>
      <c r="I33" s="81" t="s">
        <v>283</v>
      </c>
      <c r="J33" s="79"/>
      <c r="K33" s="79" t="s">
        <v>302</v>
      </c>
      <c r="L33" s="79">
        <f>COUNTIF(AO31:AT32,"x")</f>
        <v>12</v>
      </c>
      <c r="M33" s="79">
        <f t="shared" si="1"/>
        <v>0</v>
      </c>
      <c r="N33" s="47"/>
      <c r="O33" s="47"/>
      <c r="P33" s="47"/>
      <c r="Q33" s="47">
        <v>1</v>
      </c>
      <c r="R33" s="47">
        <v>2</v>
      </c>
      <c r="S33" s="47">
        <v>3</v>
      </c>
      <c r="T33" s="47">
        <v>4</v>
      </c>
      <c r="U33" s="47">
        <v>5</v>
      </c>
      <c r="V33" s="47">
        <v>6</v>
      </c>
      <c r="W33" s="47"/>
      <c r="X33" s="47"/>
      <c r="Y33" s="47">
        <v>1</v>
      </c>
      <c r="Z33" s="47">
        <v>2</v>
      </c>
      <c r="AA33" s="47">
        <v>3</v>
      </c>
      <c r="AB33" s="47">
        <v>4</v>
      </c>
      <c r="AC33" s="47">
        <v>5</v>
      </c>
      <c r="AD33" s="47">
        <v>6</v>
      </c>
      <c r="AE33" s="47"/>
      <c r="AF33" s="47"/>
      <c r="AG33" s="47">
        <v>1</v>
      </c>
      <c r="AH33" s="47">
        <v>2</v>
      </c>
      <c r="AI33" s="47">
        <v>3</v>
      </c>
      <c r="AJ33" s="47">
        <v>4</v>
      </c>
      <c r="AK33" s="47">
        <v>5</v>
      </c>
      <c r="AL33" s="47">
        <v>6</v>
      </c>
      <c r="AM33" s="47"/>
      <c r="AN33" s="47"/>
      <c r="AO33" s="47">
        <v>1</v>
      </c>
      <c r="AP33" s="47">
        <v>2</v>
      </c>
      <c r="AQ33" s="47">
        <v>3</v>
      </c>
      <c r="AR33" s="47">
        <v>4</v>
      </c>
      <c r="AS33" s="47">
        <v>5</v>
      </c>
      <c r="AT33" s="47">
        <v>6</v>
      </c>
      <c r="AU33" s="47"/>
      <c r="AV33" s="47"/>
      <c r="AW33" s="356"/>
      <c r="AX33" s="66"/>
      <c r="AY33" s="104" t="s">
        <v>299</v>
      </c>
      <c r="AZ33" s="105"/>
      <c r="BA33" s="106"/>
      <c r="BB33" s="106"/>
      <c r="BC33" s="10"/>
      <c r="BD33" s="10"/>
      <c r="BE33" s="10"/>
      <c r="BF33" s="10"/>
      <c r="BG33" s="10"/>
      <c r="BH33" s="10"/>
      <c r="BI33" s="10"/>
      <c r="BJ33" s="10"/>
      <c r="BK33" s="10"/>
      <c r="BL33" s="10"/>
      <c r="BM33" s="10"/>
      <c r="BN33" s="10"/>
      <c r="BO33" s="10"/>
    </row>
    <row r="34" spans="1:67" ht="12" customHeight="1">
      <c r="A34" s="33"/>
      <c r="B34" s="40"/>
      <c r="C34" s="41"/>
      <c r="D34" s="41"/>
      <c r="E34" s="41"/>
      <c r="F34" s="41"/>
      <c r="G34" s="41"/>
      <c r="H34" s="41"/>
      <c r="I34" s="41"/>
      <c r="J34" s="41"/>
      <c r="K34" s="41"/>
      <c r="L34" s="41"/>
      <c r="M34" s="41"/>
      <c r="N34" s="41"/>
      <c r="O34" s="70">
        <v>1</v>
      </c>
      <c r="P34" s="41"/>
      <c r="Q34" s="41"/>
      <c r="R34" s="70">
        <v>2</v>
      </c>
      <c r="S34" s="41"/>
      <c r="T34" s="41"/>
      <c r="U34" s="70">
        <v>3</v>
      </c>
      <c r="V34" s="41"/>
      <c r="W34" s="41"/>
      <c r="X34" s="70">
        <v>4</v>
      </c>
      <c r="Y34" s="41"/>
      <c r="Z34" s="41"/>
      <c r="AA34" s="70">
        <v>5</v>
      </c>
      <c r="AB34" s="41"/>
      <c r="AC34" s="41"/>
      <c r="AD34" s="70">
        <v>6</v>
      </c>
      <c r="AE34" s="41"/>
      <c r="AF34" s="41"/>
      <c r="AG34" s="70">
        <v>7</v>
      </c>
      <c r="AH34" s="41"/>
      <c r="AI34" s="41"/>
      <c r="AJ34" s="70">
        <v>8</v>
      </c>
      <c r="AK34" s="41"/>
      <c r="AL34" s="41"/>
      <c r="AM34" s="70">
        <v>9</v>
      </c>
      <c r="AN34" s="41"/>
      <c r="AO34" s="41"/>
      <c r="AP34" s="70">
        <v>10</v>
      </c>
      <c r="AQ34" s="41"/>
      <c r="AR34" s="41"/>
      <c r="AS34" s="70">
        <v>11</v>
      </c>
      <c r="AT34" s="41"/>
      <c r="AU34" s="41"/>
      <c r="AV34" s="70">
        <v>12</v>
      </c>
      <c r="AW34" s="43"/>
      <c r="AX34" s="66"/>
      <c r="AY34" s="71" t="s">
        <v>282</v>
      </c>
      <c r="AZ34" s="77"/>
      <c r="BA34" s="67"/>
      <c r="BB34" s="67"/>
      <c r="BC34" s="10"/>
      <c r="BD34" s="10"/>
      <c r="BE34" s="10"/>
      <c r="BF34" s="10"/>
      <c r="BG34" s="10"/>
      <c r="BH34" s="10"/>
      <c r="BI34" s="10"/>
      <c r="BJ34" s="10"/>
      <c r="BK34" s="10"/>
      <c r="BL34" s="10"/>
      <c r="BM34" s="10"/>
      <c r="BN34" s="10"/>
      <c r="BO34" s="10"/>
    </row>
    <row r="35" spans="1:67" ht="12" customHeight="1" thickBot="1">
      <c r="A35" s="33"/>
      <c r="B35" s="78" t="s">
        <v>283</v>
      </c>
      <c r="C35" s="79" t="s">
        <v>284</v>
      </c>
      <c r="D35" s="80" t="s">
        <v>276</v>
      </c>
      <c r="E35" s="79">
        <v>25</v>
      </c>
      <c r="F35" s="81">
        <v>12</v>
      </c>
      <c r="G35" s="81">
        <v>12</v>
      </c>
      <c r="H35" s="81" t="s">
        <v>285</v>
      </c>
      <c r="I35" s="81" t="s">
        <v>292</v>
      </c>
      <c r="J35" s="81"/>
      <c r="K35" s="81"/>
      <c r="L35" s="45">
        <f>COUNTIF(O35:AV35,"x")</f>
        <v>0</v>
      </c>
      <c r="M35" s="79">
        <f>F35-L35</f>
        <v>12</v>
      </c>
      <c r="N35" s="50"/>
      <c r="O35" s="81"/>
      <c r="P35" s="50"/>
      <c r="Q35" s="50"/>
      <c r="R35" s="81"/>
      <c r="S35" s="50"/>
      <c r="T35" s="50"/>
      <c r="U35" s="81"/>
      <c r="V35" s="50"/>
      <c r="W35" s="50"/>
      <c r="X35" s="81"/>
      <c r="Y35" s="50"/>
      <c r="Z35" s="50"/>
      <c r="AA35" s="81"/>
      <c r="AB35" s="50"/>
      <c r="AC35" s="50"/>
      <c r="AD35" s="81"/>
      <c r="AE35" s="50"/>
      <c r="AF35" s="50"/>
      <c r="AG35" s="81"/>
      <c r="AH35" s="50"/>
      <c r="AI35" s="50"/>
      <c r="AJ35" s="81"/>
      <c r="AK35" s="50"/>
      <c r="AL35" s="50"/>
      <c r="AM35" s="81"/>
      <c r="AN35" s="50"/>
      <c r="AO35" s="50"/>
      <c r="AP35" s="81"/>
      <c r="AQ35" s="50"/>
      <c r="AR35" s="50"/>
      <c r="AS35" s="81"/>
      <c r="AT35" s="50"/>
      <c r="AU35" s="50"/>
      <c r="AV35" s="81"/>
      <c r="AW35" s="73">
        <f>E35</f>
        <v>25</v>
      </c>
      <c r="AX35" s="66"/>
      <c r="AY35" s="74" t="s">
        <v>287</v>
      </c>
      <c r="AZ35" s="111"/>
      <c r="BA35" s="67"/>
      <c r="BB35" s="67"/>
      <c r="BC35" s="10"/>
      <c r="BD35" s="10"/>
      <c r="BE35" s="10"/>
      <c r="BF35" s="10"/>
      <c r="BG35" s="10"/>
      <c r="BH35" s="10"/>
      <c r="BI35" s="10"/>
      <c r="BJ35" s="10"/>
      <c r="BK35" s="10"/>
      <c r="BL35" s="10"/>
      <c r="BM35" s="10"/>
      <c r="BN35" s="10"/>
      <c r="BO35" s="10"/>
    </row>
    <row r="36" spans="1:67" ht="12" customHeight="1" thickBot="1">
      <c r="A36" s="33"/>
      <c r="B36" s="101" t="s">
        <v>283</v>
      </c>
      <c r="C36" s="102" t="s">
        <v>284</v>
      </c>
      <c r="D36" s="103" t="s">
        <v>276</v>
      </c>
      <c r="E36" s="351">
        <v>24</v>
      </c>
      <c r="F36" s="102">
        <v>12</v>
      </c>
      <c r="G36" s="102">
        <v>12</v>
      </c>
      <c r="H36" s="102" t="s">
        <v>289</v>
      </c>
      <c r="I36" s="90" t="s">
        <v>283</v>
      </c>
      <c r="J36" s="102" t="s">
        <v>304</v>
      </c>
      <c r="K36" s="102" t="s">
        <v>298</v>
      </c>
      <c r="L36" s="102">
        <f>COUNTIF(Q37:V38,"x")</f>
        <v>12</v>
      </c>
      <c r="M36" s="102">
        <f>F36-L36</f>
        <v>0</v>
      </c>
      <c r="N36" s="42"/>
      <c r="O36" s="42"/>
      <c r="P36" s="42"/>
      <c r="Q36" s="42">
        <v>7</v>
      </c>
      <c r="R36" s="42">
        <v>8</v>
      </c>
      <c r="S36" s="42">
        <v>9</v>
      </c>
      <c r="T36" s="42">
        <v>10</v>
      </c>
      <c r="U36" s="42">
        <v>11</v>
      </c>
      <c r="V36" s="42">
        <v>12</v>
      </c>
      <c r="W36" s="42"/>
      <c r="X36" s="42"/>
      <c r="Y36" s="42">
        <v>7</v>
      </c>
      <c r="Z36" s="42">
        <v>8</v>
      </c>
      <c r="AA36" s="42">
        <v>9</v>
      </c>
      <c r="AB36" s="42">
        <v>10</v>
      </c>
      <c r="AC36" s="42">
        <v>11</v>
      </c>
      <c r="AD36" s="42">
        <v>12</v>
      </c>
      <c r="AE36" s="42"/>
      <c r="AF36" s="42"/>
      <c r="AG36" s="42">
        <v>7</v>
      </c>
      <c r="AH36" s="42">
        <v>8</v>
      </c>
      <c r="AI36" s="42">
        <v>9</v>
      </c>
      <c r="AJ36" s="42">
        <v>10</v>
      </c>
      <c r="AK36" s="42">
        <v>11</v>
      </c>
      <c r="AL36" s="42">
        <v>12</v>
      </c>
      <c r="AM36" s="42"/>
      <c r="AN36" s="42"/>
      <c r="AO36" s="42">
        <v>7</v>
      </c>
      <c r="AP36" s="42">
        <v>8</v>
      </c>
      <c r="AQ36" s="42">
        <v>9</v>
      </c>
      <c r="AR36" s="42">
        <v>10</v>
      </c>
      <c r="AS36" s="42">
        <v>11</v>
      </c>
      <c r="AT36" s="42">
        <v>12</v>
      </c>
      <c r="AU36" s="42"/>
      <c r="AV36" s="42"/>
      <c r="AW36" s="354">
        <f>E36</f>
        <v>24</v>
      </c>
      <c r="AX36" s="66"/>
      <c r="AY36" s="104" t="s">
        <v>299</v>
      </c>
      <c r="AZ36" s="112"/>
      <c r="BA36" s="67"/>
      <c r="BB36" s="67"/>
      <c r="BC36" s="10"/>
      <c r="BD36" s="10"/>
      <c r="BE36" s="10"/>
      <c r="BF36" s="10"/>
      <c r="BG36" s="10"/>
      <c r="BH36" s="10"/>
      <c r="BI36" s="10"/>
      <c r="BJ36" s="10"/>
      <c r="BK36" s="10"/>
      <c r="BL36" s="10"/>
      <c r="BM36" s="10"/>
      <c r="BN36" s="10"/>
      <c r="BO36" s="10"/>
    </row>
    <row r="37" spans="1:67" ht="12" customHeight="1">
      <c r="A37" s="33"/>
      <c r="B37" s="56" t="s">
        <v>283</v>
      </c>
      <c r="C37" s="105" t="s">
        <v>284</v>
      </c>
      <c r="D37" s="55" t="s">
        <v>276</v>
      </c>
      <c r="E37" s="352"/>
      <c r="F37" s="105">
        <v>12</v>
      </c>
      <c r="G37" s="105">
        <v>12</v>
      </c>
      <c r="H37" s="105" t="s">
        <v>289</v>
      </c>
      <c r="I37" s="54" t="s">
        <v>283</v>
      </c>
      <c r="J37" s="105" t="s">
        <v>304</v>
      </c>
      <c r="K37" s="105" t="s">
        <v>300</v>
      </c>
      <c r="L37" s="105">
        <f>COUNTIF(Y37:AD38,"x")</f>
        <v>12</v>
      </c>
      <c r="M37" s="105">
        <f>F37-L37</f>
        <v>0</v>
      </c>
      <c r="N37" s="51"/>
      <c r="O37" s="51"/>
      <c r="P37" s="107" t="str">
        <f>J36</f>
        <v>F2</v>
      </c>
      <c r="Q37" s="90" t="s">
        <v>277</v>
      </c>
      <c r="R37" s="90" t="s">
        <v>277</v>
      </c>
      <c r="S37" s="90" t="s">
        <v>277</v>
      </c>
      <c r="T37" s="90" t="s">
        <v>277</v>
      </c>
      <c r="U37" s="90" t="s">
        <v>277</v>
      </c>
      <c r="V37" s="108" t="s">
        <v>277</v>
      </c>
      <c r="W37" s="51"/>
      <c r="X37" s="107" t="str">
        <f>J37</f>
        <v>F2</v>
      </c>
      <c r="Y37" s="90" t="s">
        <v>277</v>
      </c>
      <c r="Z37" s="90" t="s">
        <v>277</v>
      </c>
      <c r="AA37" s="90" t="s">
        <v>277</v>
      </c>
      <c r="AB37" s="90" t="s">
        <v>277</v>
      </c>
      <c r="AC37" s="90" t="s">
        <v>277</v>
      </c>
      <c r="AD37" s="108" t="s">
        <v>277</v>
      </c>
      <c r="AE37" s="51"/>
      <c r="AF37" s="107" t="str">
        <f>J38</f>
        <v>F2</v>
      </c>
      <c r="AG37" s="90" t="s">
        <v>277</v>
      </c>
      <c r="AH37" s="90" t="s">
        <v>277</v>
      </c>
      <c r="AI37" s="90" t="s">
        <v>277</v>
      </c>
      <c r="AJ37" s="90" t="s">
        <v>277</v>
      </c>
      <c r="AK37" s="90" t="s">
        <v>277</v>
      </c>
      <c r="AL37" s="108" t="s">
        <v>277</v>
      </c>
      <c r="AM37" s="51"/>
      <c r="AN37" s="107" t="str">
        <f>J39</f>
        <v>F2</v>
      </c>
      <c r="AO37" s="90" t="s">
        <v>277</v>
      </c>
      <c r="AP37" s="90" t="s">
        <v>277</v>
      </c>
      <c r="AQ37" s="90" t="s">
        <v>277</v>
      </c>
      <c r="AR37" s="90" t="s">
        <v>277</v>
      </c>
      <c r="AS37" s="90" t="s">
        <v>277</v>
      </c>
      <c r="AT37" s="108" t="s">
        <v>277</v>
      </c>
      <c r="AU37" s="51"/>
      <c r="AV37" s="51"/>
      <c r="AW37" s="355"/>
      <c r="AX37" s="66"/>
      <c r="AY37" s="104" t="s">
        <v>299</v>
      </c>
      <c r="AZ37" s="105"/>
      <c r="BA37" s="67"/>
      <c r="BB37" s="67"/>
      <c r="BC37" s="10"/>
      <c r="BD37" s="10"/>
      <c r="BE37" s="10"/>
      <c r="BF37" s="10"/>
      <c r="BG37" s="10"/>
      <c r="BH37" s="10"/>
      <c r="BI37" s="10"/>
      <c r="BJ37" s="10"/>
      <c r="BK37" s="10"/>
      <c r="BL37" s="10"/>
      <c r="BM37" s="10"/>
      <c r="BN37" s="10"/>
      <c r="BO37" s="10"/>
    </row>
    <row r="38" spans="1:67" ht="12" customHeight="1" thickBot="1">
      <c r="A38" s="33"/>
      <c r="B38" s="56" t="s">
        <v>283</v>
      </c>
      <c r="C38" s="105" t="s">
        <v>284</v>
      </c>
      <c r="D38" s="55" t="s">
        <v>276</v>
      </c>
      <c r="E38" s="352"/>
      <c r="F38" s="105">
        <v>12</v>
      </c>
      <c r="G38" s="105">
        <v>12</v>
      </c>
      <c r="H38" s="105" t="s">
        <v>289</v>
      </c>
      <c r="I38" s="54" t="s">
        <v>283</v>
      </c>
      <c r="J38" s="105" t="s">
        <v>304</v>
      </c>
      <c r="K38" s="105" t="s">
        <v>301</v>
      </c>
      <c r="L38" s="105">
        <f>COUNTIF(AG37:AL38,"x")</f>
        <v>12</v>
      </c>
      <c r="M38" s="105">
        <f>F38-L38</f>
        <v>0</v>
      </c>
      <c r="N38" s="51"/>
      <c r="O38" s="51"/>
      <c r="P38" s="109" t="str">
        <f>K36</f>
        <v>C1</v>
      </c>
      <c r="Q38" s="45" t="s">
        <v>277</v>
      </c>
      <c r="R38" s="45" t="s">
        <v>277</v>
      </c>
      <c r="S38" s="45" t="s">
        <v>277</v>
      </c>
      <c r="T38" s="45" t="s">
        <v>277</v>
      </c>
      <c r="U38" s="45" t="s">
        <v>277</v>
      </c>
      <c r="V38" s="110" t="s">
        <v>277</v>
      </c>
      <c r="W38" s="51"/>
      <c r="X38" s="109" t="str">
        <f>K37</f>
        <v>C2</v>
      </c>
      <c r="Y38" s="45" t="s">
        <v>277</v>
      </c>
      <c r="Z38" s="45" t="s">
        <v>277</v>
      </c>
      <c r="AA38" s="45" t="s">
        <v>277</v>
      </c>
      <c r="AB38" s="45" t="s">
        <v>277</v>
      </c>
      <c r="AC38" s="45" t="s">
        <v>277</v>
      </c>
      <c r="AD38" s="110" t="s">
        <v>277</v>
      </c>
      <c r="AE38" s="51"/>
      <c r="AF38" s="109" t="str">
        <f>K38</f>
        <v>C3</v>
      </c>
      <c r="AG38" s="45" t="s">
        <v>277</v>
      </c>
      <c r="AH38" s="45" t="s">
        <v>277</v>
      </c>
      <c r="AI38" s="45" t="s">
        <v>277</v>
      </c>
      <c r="AJ38" s="45" t="s">
        <v>277</v>
      </c>
      <c r="AK38" s="45" t="s">
        <v>277</v>
      </c>
      <c r="AL38" s="110" t="s">
        <v>277</v>
      </c>
      <c r="AM38" s="51"/>
      <c r="AN38" s="109" t="str">
        <f>K39</f>
        <v>C4</v>
      </c>
      <c r="AO38" s="45" t="s">
        <v>277</v>
      </c>
      <c r="AP38" s="45" t="s">
        <v>277</v>
      </c>
      <c r="AQ38" s="45" t="s">
        <v>277</v>
      </c>
      <c r="AR38" s="45" t="s">
        <v>277</v>
      </c>
      <c r="AS38" s="45" t="s">
        <v>277</v>
      </c>
      <c r="AT38" s="110" t="s">
        <v>277</v>
      </c>
      <c r="AU38" s="51"/>
      <c r="AV38" s="51"/>
      <c r="AW38" s="355"/>
      <c r="AX38" s="66"/>
      <c r="AY38" s="104" t="s">
        <v>299</v>
      </c>
      <c r="AZ38" s="105"/>
      <c r="BA38" s="67"/>
      <c r="BB38" s="67"/>
      <c r="BC38" s="10"/>
      <c r="BD38" s="10"/>
      <c r="BE38" s="10"/>
      <c r="BF38" s="10"/>
      <c r="BG38" s="10"/>
      <c r="BH38" s="10"/>
      <c r="BI38" s="10"/>
      <c r="BJ38" s="10"/>
      <c r="BK38" s="10"/>
      <c r="BL38" s="10"/>
      <c r="BM38" s="10"/>
      <c r="BN38" s="10"/>
      <c r="BO38" s="10"/>
    </row>
    <row r="39" spans="1:67" ht="12" customHeight="1" thickBot="1">
      <c r="A39" s="33"/>
      <c r="B39" s="78" t="s">
        <v>283</v>
      </c>
      <c r="C39" s="79" t="s">
        <v>284</v>
      </c>
      <c r="D39" s="80" t="s">
        <v>276</v>
      </c>
      <c r="E39" s="361"/>
      <c r="F39" s="79">
        <v>12</v>
      </c>
      <c r="G39" s="79">
        <v>12</v>
      </c>
      <c r="H39" s="79" t="s">
        <v>289</v>
      </c>
      <c r="I39" s="81" t="s">
        <v>283</v>
      </c>
      <c r="J39" s="79" t="s">
        <v>304</v>
      </c>
      <c r="K39" s="79" t="s">
        <v>302</v>
      </c>
      <c r="L39" s="79">
        <f>COUNTIF(AO37:AT38,"x")</f>
        <v>12</v>
      </c>
      <c r="M39" s="79">
        <f>F39-L39</f>
        <v>0</v>
      </c>
      <c r="N39" s="47"/>
      <c r="O39" s="47"/>
      <c r="P39" s="47"/>
      <c r="Q39" s="47">
        <v>1</v>
      </c>
      <c r="R39" s="47">
        <v>2</v>
      </c>
      <c r="S39" s="47">
        <v>3</v>
      </c>
      <c r="T39" s="47">
        <v>4</v>
      </c>
      <c r="U39" s="47">
        <v>5</v>
      </c>
      <c r="V39" s="47">
        <v>6</v>
      </c>
      <c r="W39" s="47"/>
      <c r="X39" s="47"/>
      <c r="Y39" s="47">
        <v>1</v>
      </c>
      <c r="Z39" s="47">
        <v>2</v>
      </c>
      <c r="AA39" s="47">
        <v>3</v>
      </c>
      <c r="AB39" s="47">
        <v>4</v>
      </c>
      <c r="AC39" s="47">
        <v>5</v>
      </c>
      <c r="AD39" s="47">
        <v>6</v>
      </c>
      <c r="AE39" s="47"/>
      <c r="AF39" s="47"/>
      <c r="AG39" s="47">
        <v>1</v>
      </c>
      <c r="AH39" s="47">
        <v>2</v>
      </c>
      <c r="AI39" s="47">
        <v>3</v>
      </c>
      <c r="AJ39" s="47">
        <v>4</v>
      </c>
      <c r="AK39" s="47">
        <v>5</v>
      </c>
      <c r="AL39" s="47">
        <v>6</v>
      </c>
      <c r="AM39" s="47"/>
      <c r="AN39" s="47"/>
      <c r="AO39" s="47">
        <v>1</v>
      </c>
      <c r="AP39" s="47">
        <v>2</v>
      </c>
      <c r="AQ39" s="47">
        <v>3</v>
      </c>
      <c r="AR39" s="47">
        <v>4</v>
      </c>
      <c r="AS39" s="47">
        <v>5</v>
      </c>
      <c r="AT39" s="47">
        <v>6</v>
      </c>
      <c r="AU39" s="47"/>
      <c r="AV39" s="47"/>
      <c r="AW39" s="356"/>
      <c r="AX39" s="66"/>
      <c r="AY39" s="104" t="s">
        <v>299</v>
      </c>
      <c r="AZ39" s="105"/>
      <c r="BA39" s="67"/>
      <c r="BB39" s="67"/>
      <c r="BC39" s="10"/>
      <c r="BD39" s="10"/>
      <c r="BE39" s="10"/>
      <c r="BF39" s="10"/>
      <c r="BG39" s="10"/>
      <c r="BH39" s="10"/>
      <c r="BI39" s="10"/>
      <c r="BJ39" s="10"/>
      <c r="BK39" s="10"/>
      <c r="BL39" s="10"/>
      <c r="BM39" s="10"/>
      <c r="BN39" s="10"/>
      <c r="BO39" s="10"/>
    </row>
    <row r="40" spans="1:67" ht="12" customHeight="1" thickBot="1">
      <c r="A40" s="33"/>
      <c r="B40" s="39" t="s">
        <v>283</v>
      </c>
      <c r="C40" s="83" t="s">
        <v>284</v>
      </c>
      <c r="D40" s="62" t="s">
        <v>276</v>
      </c>
      <c r="E40" s="99">
        <v>23</v>
      </c>
      <c r="F40" s="57"/>
      <c r="G40" s="57"/>
      <c r="H40" s="57"/>
      <c r="I40" s="57"/>
      <c r="J40" s="57"/>
      <c r="K40" s="57"/>
      <c r="L40" s="57"/>
      <c r="M40" s="57"/>
      <c r="N40" s="57"/>
      <c r="O40" s="57"/>
      <c r="P40" s="100"/>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84">
        <f>E40</f>
        <v>23</v>
      </c>
      <c r="AX40" s="66"/>
      <c r="AY40" s="71" t="s">
        <v>282</v>
      </c>
      <c r="AZ40" s="77"/>
      <c r="BA40" s="67"/>
      <c r="BB40" s="67"/>
      <c r="BC40" s="10"/>
      <c r="BD40" s="10"/>
      <c r="BE40" s="10"/>
      <c r="BF40" s="10"/>
      <c r="BG40" s="10"/>
      <c r="BH40" s="10"/>
      <c r="BI40" s="10"/>
      <c r="BJ40" s="10"/>
      <c r="BK40" s="10"/>
      <c r="BL40" s="10"/>
      <c r="BM40" s="10"/>
      <c r="BN40" s="10"/>
      <c r="BO40" s="10"/>
    </row>
    <row r="41" spans="1:67" ht="12" customHeight="1" thickBot="1">
      <c r="A41" s="33"/>
      <c r="B41" s="101" t="s">
        <v>283</v>
      </c>
      <c r="C41" s="102" t="s">
        <v>284</v>
      </c>
      <c r="D41" s="103" t="s">
        <v>276</v>
      </c>
      <c r="E41" s="351">
        <v>22</v>
      </c>
      <c r="F41" s="102">
        <v>12</v>
      </c>
      <c r="G41" s="102">
        <v>12</v>
      </c>
      <c r="H41" s="102" t="s">
        <v>289</v>
      </c>
      <c r="I41" s="90" t="s">
        <v>283</v>
      </c>
      <c r="J41" s="102" t="s">
        <v>305</v>
      </c>
      <c r="K41" s="102" t="s">
        <v>298</v>
      </c>
      <c r="L41" s="102">
        <f>COUNTIF(Q42:V43,"x")</f>
        <v>12</v>
      </c>
      <c r="M41" s="102">
        <f>F41-L41</f>
        <v>0</v>
      </c>
      <c r="N41" s="42"/>
      <c r="O41" s="42"/>
      <c r="P41" s="42"/>
      <c r="Q41" s="42">
        <v>7</v>
      </c>
      <c r="R41" s="42">
        <v>8</v>
      </c>
      <c r="S41" s="42">
        <v>9</v>
      </c>
      <c r="T41" s="42">
        <v>10</v>
      </c>
      <c r="U41" s="42">
        <v>11</v>
      </c>
      <c r="V41" s="42">
        <v>12</v>
      </c>
      <c r="W41" s="42"/>
      <c r="X41" s="42"/>
      <c r="Y41" s="42">
        <v>7</v>
      </c>
      <c r="Z41" s="42">
        <v>8</v>
      </c>
      <c r="AA41" s="42">
        <v>9</v>
      </c>
      <c r="AB41" s="42">
        <v>10</v>
      </c>
      <c r="AC41" s="42">
        <v>11</v>
      </c>
      <c r="AD41" s="42">
        <v>12</v>
      </c>
      <c r="AE41" s="42"/>
      <c r="AF41" s="42"/>
      <c r="AG41" s="42">
        <v>7</v>
      </c>
      <c r="AH41" s="42">
        <v>8</v>
      </c>
      <c r="AI41" s="42">
        <v>9</v>
      </c>
      <c r="AJ41" s="42">
        <v>10</v>
      </c>
      <c r="AK41" s="42">
        <v>11</v>
      </c>
      <c r="AL41" s="42">
        <v>12</v>
      </c>
      <c r="AM41" s="42"/>
      <c r="AN41" s="42"/>
      <c r="AO41" s="42">
        <v>7</v>
      </c>
      <c r="AP41" s="42">
        <v>8</v>
      </c>
      <c r="AQ41" s="42">
        <v>9</v>
      </c>
      <c r="AR41" s="42">
        <v>10</v>
      </c>
      <c r="AS41" s="42">
        <v>11</v>
      </c>
      <c r="AT41" s="42">
        <v>12</v>
      </c>
      <c r="AU41" s="42"/>
      <c r="AV41" s="42"/>
      <c r="AW41" s="354">
        <f>E41</f>
        <v>22</v>
      </c>
      <c r="AX41" s="66"/>
      <c r="AY41" s="104" t="s">
        <v>299</v>
      </c>
      <c r="AZ41" s="105"/>
      <c r="BA41" s="67"/>
      <c r="BB41" s="67"/>
      <c r="BC41" s="10"/>
      <c r="BD41" s="10"/>
      <c r="BE41" s="10"/>
      <c r="BF41" s="10"/>
      <c r="BG41" s="10"/>
      <c r="BH41" s="10"/>
      <c r="BI41" s="10"/>
      <c r="BJ41" s="10"/>
      <c r="BK41" s="10"/>
      <c r="BL41" s="10"/>
      <c r="BM41" s="10"/>
      <c r="BN41" s="10"/>
      <c r="BO41" s="10"/>
    </row>
    <row r="42" spans="1:67" ht="12" customHeight="1">
      <c r="A42" s="33"/>
      <c r="B42" s="56" t="s">
        <v>283</v>
      </c>
      <c r="C42" s="105" t="s">
        <v>284</v>
      </c>
      <c r="D42" s="55" t="s">
        <v>276</v>
      </c>
      <c r="E42" s="352"/>
      <c r="F42" s="105">
        <v>12</v>
      </c>
      <c r="G42" s="105">
        <v>12</v>
      </c>
      <c r="H42" s="105" t="s">
        <v>289</v>
      </c>
      <c r="I42" s="54" t="s">
        <v>283</v>
      </c>
      <c r="J42" s="105" t="s">
        <v>305</v>
      </c>
      <c r="K42" s="105" t="s">
        <v>300</v>
      </c>
      <c r="L42" s="105">
        <f>COUNTIF(Y42:AD43,"x")</f>
        <v>12</v>
      </c>
      <c r="M42" s="105">
        <f>F42-L42</f>
        <v>0</v>
      </c>
      <c r="N42" s="51"/>
      <c r="O42" s="51"/>
      <c r="P42" s="107" t="str">
        <f>J41</f>
        <v>B2</v>
      </c>
      <c r="Q42" s="90" t="s">
        <v>277</v>
      </c>
      <c r="R42" s="90" t="s">
        <v>277</v>
      </c>
      <c r="S42" s="90" t="s">
        <v>277</v>
      </c>
      <c r="T42" s="90" t="s">
        <v>277</v>
      </c>
      <c r="U42" s="90" t="s">
        <v>277</v>
      </c>
      <c r="V42" s="108" t="s">
        <v>277</v>
      </c>
      <c r="W42" s="51"/>
      <c r="X42" s="107" t="str">
        <f>J42</f>
        <v>B2</v>
      </c>
      <c r="Y42" s="90" t="s">
        <v>277</v>
      </c>
      <c r="Z42" s="90" t="s">
        <v>277</v>
      </c>
      <c r="AA42" s="90" t="s">
        <v>277</v>
      </c>
      <c r="AB42" s="90" t="s">
        <v>277</v>
      </c>
      <c r="AC42" s="90" t="s">
        <v>277</v>
      </c>
      <c r="AD42" s="108" t="s">
        <v>277</v>
      </c>
      <c r="AE42" s="51"/>
      <c r="AF42" s="107" t="str">
        <f>J43</f>
        <v>B2</v>
      </c>
      <c r="AG42" s="90" t="s">
        <v>277</v>
      </c>
      <c r="AH42" s="90" t="s">
        <v>277</v>
      </c>
      <c r="AI42" s="90" t="s">
        <v>277</v>
      </c>
      <c r="AJ42" s="90" t="s">
        <v>277</v>
      </c>
      <c r="AK42" s="90" t="s">
        <v>277</v>
      </c>
      <c r="AL42" s="108" t="s">
        <v>277</v>
      </c>
      <c r="AM42" s="51"/>
      <c r="AN42" s="107" t="str">
        <f>J44</f>
        <v>B2</v>
      </c>
      <c r="AO42" s="90" t="s">
        <v>277</v>
      </c>
      <c r="AP42" s="90" t="s">
        <v>277</v>
      </c>
      <c r="AQ42" s="90" t="s">
        <v>277</v>
      </c>
      <c r="AR42" s="90" t="s">
        <v>277</v>
      </c>
      <c r="AS42" s="90" t="s">
        <v>277</v>
      </c>
      <c r="AT42" s="108" t="s">
        <v>277</v>
      </c>
      <c r="AU42" s="51"/>
      <c r="AV42" s="51"/>
      <c r="AW42" s="355"/>
      <c r="AX42" s="66"/>
      <c r="AY42" s="104" t="s">
        <v>299</v>
      </c>
      <c r="AZ42" s="105"/>
      <c r="BA42" s="67"/>
      <c r="BB42" s="67"/>
      <c r="BC42" s="10"/>
      <c r="BD42" s="10"/>
      <c r="BE42" s="10"/>
      <c r="BF42" s="10"/>
      <c r="BG42" s="10"/>
      <c r="BH42" s="10"/>
      <c r="BI42" s="10"/>
      <c r="BJ42" s="10"/>
      <c r="BK42" s="10"/>
      <c r="BL42" s="10"/>
      <c r="BM42" s="10"/>
      <c r="BN42" s="10"/>
      <c r="BO42" s="10"/>
    </row>
    <row r="43" spans="1:67" ht="12" customHeight="1" thickBot="1">
      <c r="A43" s="33"/>
      <c r="B43" s="56" t="s">
        <v>283</v>
      </c>
      <c r="C43" s="105" t="s">
        <v>284</v>
      </c>
      <c r="D43" s="55" t="s">
        <v>276</v>
      </c>
      <c r="E43" s="352"/>
      <c r="F43" s="105">
        <v>12</v>
      </c>
      <c r="G43" s="105">
        <v>12</v>
      </c>
      <c r="H43" s="105" t="s">
        <v>289</v>
      </c>
      <c r="I43" s="54" t="s">
        <v>283</v>
      </c>
      <c r="J43" s="105" t="s">
        <v>305</v>
      </c>
      <c r="K43" s="105" t="s">
        <v>301</v>
      </c>
      <c r="L43" s="105">
        <f>COUNTIF(AG42:AL43,"x")</f>
        <v>12</v>
      </c>
      <c r="M43" s="105">
        <f>F43-L43</f>
        <v>0</v>
      </c>
      <c r="N43" s="51"/>
      <c r="O43" s="51"/>
      <c r="P43" s="109" t="str">
        <f>K41</f>
        <v>C1</v>
      </c>
      <c r="Q43" s="45" t="s">
        <v>277</v>
      </c>
      <c r="R43" s="45" t="s">
        <v>277</v>
      </c>
      <c r="S43" s="45" t="s">
        <v>277</v>
      </c>
      <c r="T43" s="45" t="s">
        <v>277</v>
      </c>
      <c r="U43" s="45" t="s">
        <v>277</v>
      </c>
      <c r="V43" s="110" t="s">
        <v>277</v>
      </c>
      <c r="W43" s="51"/>
      <c r="X43" s="109" t="str">
        <f>K42</f>
        <v>C2</v>
      </c>
      <c r="Y43" s="45" t="s">
        <v>277</v>
      </c>
      <c r="Z43" s="45" t="s">
        <v>277</v>
      </c>
      <c r="AA43" s="45" t="s">
        <v>277</v>
      </c>
      <c r="AB43" s="45" t="s">
        <v>277</v>
      </c>
      <c r="AC43" s="45" t="s">
        <v>277</v>
      </c>
      <c r="AD43" s="110" t="s">
        <v>277</v>
      </c>
      <c r="AE43" s="51"/>
      <c r="AF43" s="109" t="str">
        <f>K43</f>
        <v>C3</v>
      </c>
      <c r="AG43" s="45" t="s">
        <v>277</v>
      </c>
      <c r="AH43" s="45" t="s">
        <v>277</v>
      </c>
      <c r="AI43" s="45" t="s">
        <v>277</v>
      </c>
      <c r="AJ43" s="45" t="s">
        <v>277</v>
      </c>
      <c r="AK43" s="45" t="s">
        <v>277</v>
      </c>
      <c r="AL43" s="110" t="s">
        <v>277</v>
      </c>
      <c r="AM43" s="51"/>
      <c r="AN43" s="109" t="str">
        <f>K44</f>
        <v>C4</v>
      </c>
      <c r="AO43" s="45" t="s">
        <v>277</v>
      </c>
      <c r="AP43" s="45" t="s">
        <v>277</v>
      </c>
      <c r="AQ43" s="45" t="s">
        <v>277</v>
      </c>
      <c r="AR43" s="45" t="s">
        <v>277</v>
      </c>
      <c r="AS43" s="45" t="s">
        <v>277</v>
      </c>
      <c r="AT43" s="110" t="s">
        <v>277</v>
      </c>
      <c r="AU43" s="51"/>
      <c r="AV43" s="51"/>
      <c r="AW43" s="355"/>
      <c r="AX43" s="66"/>
      <c r="AY43" s="104" t="s">
        <v>299</v>
      </c>
      <c r="AZ43" s="105"/>
      <c r="BA43" s="67"/>
      <c r="BB43" s="67"/>
      <c r="BC43" s="10"/>
      <c r="BD43" s="10"/>
      <c r="BE43" s="10"/>
      <c r="BF43" s="10"/>
      <c r="BG43" s="10"/>
      <c r="BH43" s="10"/>
      <c r="BI43" s="10"/>
      <c r="BJ43" s="10"/>
      <c r="BK43" s="10"/>
      <c r="BL43" s="10"/>
      <c r="BM43" s="10"/>
      <c r="BN43" s="10"/>
      <c r="BO43" s="10"/>
    </row>
    <row r="44" spans="1:67" ht="12" customHeight="1" thickBot="1">
      <c r="A44" s="33"/>
      <c r="B44" s="78" t="s">
        <v>283</v>
      </c>
      <c r="C44" s="79" t="s">
        <v>284</v>
      </c>
      <c r="D44" s="80" t="s">
        <v>276</v>
      </c>
      <c r="E44" s="361"/>
      <c r="F44" s="79">
        <v>12</v>
      </c>
      <c r="G44" s="79">
        <v>12</v>
      </c>
      <c r="H44" s="79" t="s">
        <v>289</v>
      </c>
      <c r="I44" s="81" t="s">
        <v>283</v>
      </c>
      <c r="J44" s="79" t="s">
        <v>305</v>
      </c>
      <c r="K44" s="79" t="s">
        <v>302</v>
      </c>
      <c r="L44" s="79">
        <f>COUNTIF(AO42:AT43,"x")</f>
        <v>12</v>
      </c>
      <c r="M44" s="79">
        <f>F44-L44</f>
        <v>0</v>
      </c>
      <c r="N44" s="47"/>
      <c r="O44" s="47"/>
      <c r="P44" s="47"/>
      <c r="Q44" s="47">
        <v>1</v>
      </c>
      <c r="R44" s="47">
        <v>2</v>
      </c>
      <c r="S44" s="47">
        <v>3</v>
      </c>
      <c r="T44" s="47">
        <v>4</v>
      </c>
      <c r="U44" s="47">
        <v>5</v>
      </c>
      <c r="V44" s="47">
        <v>6</v>
      </c>
      <c r="W44" s="47"/>
      <c r="X44" s="47"/>
      <c r="Y44" s="47">
        <v>1</v>
      </c>
      <c r="Z44" s="47">
        <v>2</v>
      </c>
      <c r="AA44" s="47">
        <v>3</v>
      </c>
      <c r="AB44" s="47">
        <v>4</v>
      </c>
      <c r="AC44" s="47">
        <v>5</v>
      </c>
      <c r="AD44" s="47">
        <v>6</v>
      </c>
      <c r="AE44" s="47"/>
      <c r="AF44" s="47"/>
      <c r="AG44" s="47">
        <v>1</v>
      </c>
      <c r="AH44" s="47">
        <v>2</v>
      </c>
      <c r="AI44" s="47">
        <v>3</v>
      </c>
      <c r="AJ44" s="47">
        <v>4</v>
      </c>
      <c r="AK44" s="47">
        <v>5</v>
      </c>
      <c r="AL44" s="47">
        <v>6</v>
      </c>
      <c r="AM44" s="47"/>
      <c r="AN44" s="47"/>
      <c r="AO44" s="47">
        <v>1</v>
      </c>
      <c r="AP44" s="47">
        <v>2</v>
      </c>
      <c r="AQ44" s="47">
        <v>3</v>
      </c>
      <c r="AR44" s="47">
        <v>4</v>
      </c>
      <c r="AS44" s="47">
        <v>5</v>
      </c>
      <c r="AT44" s="47">
        <v>6</v>
      </c>
      <c r="AU44" s="47"/>
      <c r="AV44" s="47"/>
      <c r="AW44" s="356"/>
      <c r="AX44" s="66"/>
      <c r="AY44" s="104" t="s">
        <v>299</v>
      </c>
      <c r="AZ44" s="105"/>
      <c r="BA44" s="67"/>
      <c r="BB44" s="67"/>
      <c r="BC44" s="10"/>
      <c r="BD44" s="10"/>
      <c r="BE44" s="10"/>
      <c r="BF44" s="10"/>
      <c r="BG44" s="10"/>
      <c r="BH44" s="10"/>
      <c r="BI44" s="10"/>
      <c r="BJ44" s="10"/>
      <c r="BK44" s="10"/>
      <c r="BL44" s="10"/>
      <c r="BM44" s="10"/>
      <c r="BN44" s="10"/>
      <c r="BO44" s="10"/>
    </row>
    <row r="45" spans="1:67" ht="12" customHeight="1" thickBot="1">
      <c r="A45" s="33"/>
      <c r="B45" s="39" t="s">
        <v>283</v>
      </c>
      <c r="C45" s="83" t="s">
        <v>284</v>
      </c>
      <c r="D45" s="62" t="s">
        <v>276</v>
      </c>
      <c r="E45" s="99">
        <v>21</v>
      </c>
      <c r="F45" s="57"/>
      <c r="G45" s="57"/>
      <c r="H45" s="57"/>
      <c r="I45" s="57"/>
      <c r="J45" s="57"/>
      <c r="K45" s="57"/>
      <c r="L45" s="57"/>
      <c r="M45" s="57"/>
      <c r="N45" s="57"/>
      <c r="O45" s="57"/>
      <c r="P45" s="100"/>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84">
        <f>E45</f>
        <v>21</v>
      </c>
      <c r="AX45" s="66"/>
      <c r="AY45" s="71" t="s">
        <v>282</v>
      </c>
      <c r="AZ45" s="77"/>
      <c r="BA45" s="67"/>
      <c r="BB45" s="67"/>
      <c r="BC45" s="10"/>
      <c r="BD45" s="10"/>
      <c r="BE45" s="10"/>
      <c r="BF45" s="10"/>
      <c r="BG45" s="10"/>
      <c r="BH45" s="10"/>
      <c r="BI45" s="10"/>
      <c r="BJ45" s="10"/>
      <c r="BK45" s="10"/>
      <c r="BL45" s="10"/>
      <c r="BM45" s="10"/>
      <c r="BN45" s="10"/>
      <c r="BO45" s="10"/>
    </row>
    <row r="46" spans="1:67" ht="12" customHeight="1" thickBot="1">
      <c r="A46" s="33"/>
      <c r="B46" s="101" t="s">
        <v>283</v>
      </c>
      <c r="C46" s="102" t="s">
        <v>284</v>
      </c>
      <c r="D46" s="103" t="s">
        <v>276</v>
      </c>
      <c r="E46" s="351">
        <v>20</v>
      </c>
      <c r="F46" s="102">
        <v>12</v>
      </c>
      <c r="G46" s="102">
        <v>12</v>
      </c>
      <c r="H46" s="102" t="s">
        <v>289</v>
      </c>
      <c r="I46" s="90" t="s">
        <v>283</v>
      </c>
      <c r="J46" s="102" t="s">
        <v>306</v>
      </c>
      <c r="K46" s="102" t="s">
        <v>298</v>
      </c>
      <c r="L46" s="102">
        <f>COUNTIF(Q47:V48,"x")</f>
        <v>12</v>
      </c>
      <c r="M46" s="102">
        <f>F46-L46</f>
        <v>0</v>
      </c>
      <c r="N46" s="42"/>
      <c r="O46" s="42"/>
      <c r="P46" s="42"/>
      <c r="Q46" s="42">
        <v>7</v>
      </c>
      <c r="R46" s="42">
        <v>8</v>
      </c>
      <c r="S46" s="42">
        <v>9</v>
      </c>
      <c r="T46" s="42">
        <v>10</v>
      </c>
      <c r="U46" s="42">
        <v>11</v>
      </c>
      <c r="V46" s="42">
        <v>12</v>
      </c>
      <c r="W46" s="42"/>
      <c r="X46" s="42"/>
      <c r="Y46" s="42">
        <v>7</v>
      </c>
      <c r="Z46" s="42">
        <v>8</v>
      </c>
      <c r="AA46" s="42">
        <v>9</v>
      </c>
      <c r="AB46" s="42">
        <v>10</v>
      </c>
      <c r="AC46" s="42">
        <v>11</v>
      </c>
      <c r="AD46" s="42">
        <v>12</v>
      </c>
      <c r="AE46" s="42"/>
      <c r="AF46" s="42"/>
      <c r="AG46" s="42">
        <v>7</v>
      </c>
      <c r="AH46" s="42">
        <v>8</v>
      </c>
      <c r="AI46" s="42">
        <v>9</v>
      </c>
      <c r="AJ46" s="42">
        <v>10</v>
      </c>
      <c r="AK46" s="42">
        <v>11</v>
      </c>
      <c r="AL46" s="42">
        <v>12</v>
      </c>
      <c r="AM46" s="42"/>
      <c r="AN46" s="42"/>
      <c r="AO46" s="42">
        <v>7</v>
      </c>
      <c r="AP46" s="42">
        <v>8</v>
      </c>
      <c r="AQ46" s="42">
        <v>9</v>
      </c>
      <c r="AR46" s="42">
        <v>10</v>
      </c>
      <c r="AS46" s="42">
        <v>11</v>
      </c>
      <c r="AT46" s="42">
        <v>12</v>
      </c>
      <c r="AU46" s="42"/>
      <c r="AV46" s="42"/>
      <c r="AW46" s="354">
        <f>E46</f>
        <v>20</v>
      </c>
      <c r="AX46" s="66"/>
      <c r="AY46" s="104" t="s">
        <v>299</v>
      </c>
      <c r="AZ46" s="105"/>
      <c r="BA46" s="67"/>
      <c r="BB46" s="67"/>
      <c r="BC46" s="10"/>
      <c r="BD46" s="10"/>
      <c r="BE46" s="10"/>
      <c r="BF46" s="10"/>
      <c r="BG46" s="10"/>
      <c r="BH46" s="10"/>
      <c r="BI46" s="10"/>
      <c r="BJ46" s="10"/>
      <c r="BK46" s="10"/>
      <c r="BL46" s="10"/>
      <c r="BM46" s="10"/>
      <c r="BN46" s="10"/>
      <c r="BO46" s="10"/>
    </row>
    <row r="47" spans="1:67" ht="12" customHeight="1">
      <c r="A47" s="33"/>
      <c r="B47" s="56" t="s">
        <v>283</v>
      </c>
      <c r="C47" s="105" t="s">
        <v>284</v>
      </c>
      <c r="D47" s="55" t="s">
        <v>276</v>
      </c>
      <c r="E47" s="352"/>
      <c r="F47" s="105">
        <v>12</v>
      </c>
      <c r="G47" s="105">
        <v>12</v>
      </c>
      <c r="H47" s="105" t="s">
        <v>289</v>
      </c>
      <c r="I47" s="54" t="s">
        <v>283</v>
      </c>
      <c r="J47" s="105" t="s">
        <v>306</v>
      </c>
      <c r="K47" s="105" t="s">
        <v>300</v>
      </c>
      <c r="L47" s="105">
        <f>COUNTIF(Y47:AD48,"x")</f>
        <v>0</v>
      </c>
      <c r="M47" s="105">
        <f>F47-L47</f>
        <v>12</v>
      </c>
      <c r="N47" s="51"/>
      <c r="O47" s="51"/>
      <c r="P47" s="107" t="str">
        <f>J46</f>
        <v>G8</v>
      </c>
      <c r="Q47" s="90" t="s">
        <v>277</v>
      </c>
      <c r="R47" s="90" t="s">
        <v>277</v>
      </c>
      <c r="S47" s="90" t="s">
        <v>277</v>
      </c>
      <c r="T47" s="90" t="s">
        <v>277</v>
      </c>
      <c r="U47" s="90" t="s">
        <v>277</v>
      </c>
      <c r="V47" s="108" t="s">
        <v>277</v>
      </c>
      <c r="W47" s="51"/>
      <c r="X47" s="107" t="str">
        <f>J47</f>
        <v>G8</v>
      </c>
      <c r="Y47" s="90"/>
      <c r="Z47" s="90"/>
      <c r="AA47" s="90"/>
      <c r="AB47" s="90"/>
      <c r="AC47" s="90"/>
      <c r="AD47" s="108"/>
      <c r="AE47" s="51"/>
      <c r="AF47" s="113">
        <f>J48</f>
        <v>0</v>
      </c>
      <c r="AG47" s="114"/>
      <c r="AH47" s="115"/>
      <c r="AI47" s="115"/>
      <c r="AJ47" s="115"/>
      <c r="AK47" s="115"/>
      <c r="AL47" s="116"/>
      <c r="AM47" s="51"/>
      <c r="AN47" s="113">
        <f>J49</f>
        <v>0</v>
      </c>
      <c r="AO47" s="114"/>
      <c r="AP47" s="115"/>
      <c r="AQ47" s="115"/>
      <c r="AR47" s="115"/>
      <c r="AS47" s="115"/>
      <c r="AT47" s="116"/>
      <c r="AU47" s="51"/>
      <c r="AV47" s="51"/>
      <c r="AW47" s="355"/>
      <c r="AX47" s="66"/>
      <c r="AY47" s="104" t="s">
        <v>299</v>
      </c>
      <c r="AZ47" s="105"/>
      <c r="BA47" s="67"/>
      <c r="BB47" s="67"/>
      <c r="BC47" s="10"/>
      <c r="BD47" s="10"/>
      <c r="BE47" s="10"/>
      <c r="BF47" s="10"/>
      <c r="BG47" s="10"/>
      <c r="BH47" s="10"/>
      <c r="BI47" s="10"/>
      <c r="BJ47" s="10"/>
      <c r="BK47" s="10"/>
      <c r="BL47" s="10"/>
      <c r="BM47" s="10"/>
      <c r="BN47" s="10"/>
      <c r="BO47" s="10"/>
    </row>
    <row r="48" spans="1:67" ht="12" customHeight="1" thickBot="1">
      <c r="A48" s="33"/>
      <c r="B48" s="56" t="s">
        <v>283</v>
      </c>
      <c r="C48" s="105" t="s">
        <v>284</v>
      </c>
      <c r="D48" s="55" t="s">
        <v>276</v>
      </c>
      <c r="E48" s="352"/>
      <c r="F48" s="105">
        <v>0</v>
      </c>
      <c r="G48" s="105">
        <v>12</v>
      </c>
      <c r="H48" s="105" t="s">
        <v>289</v>
      </c>
      <c r="I48" s="54" t="s">
        <v>283</v>
      </c>
      <c r="J48" s="105"/>
      <c r="K48" s="105"/>
      <c r="L48" s="105">
        <f>COUNTIF(AG47:AL48,"x")</f>
        <v>0</v>
      </c>
      <c r="M48" s="105">
        <f>F48-L48</f>
        <v>0</v>
      </c>
      <c r="N48" s="51"/>
      <c r="O48" s="51"/>
      <c r="P48" s="109" t="str">
        <f>K46</f>
        <v>C1</v>
      </c>
      <c r="Q48" s="162" t="s">
        <v>277</v>
      </c>
      <c r="R48" s="162" t="s">
        <v>277</v>
      </c>
      <c r="S48" s="162" t="s">
        <v>277</v>
      </c>
      <c r="T48" s="162" t="s">
        <v>277</v>
      </c>
      <c r="U48" s="162" t="s">
        <v>277</v>
      </c>
      <c r="V48" s="110" t="s">
        <v>277</v>
      </c>
      <c r="W48" s="51"/>
      <c r="X48" s="109" t="str">
        <f>K47</f>
        <v>C2</v>
      </c>
      <c r="Y48" s="45"/>
      <c r="Z48" s="45"/>
      <c r="AA48" s="45"/>
      <c r="AB48" s="45"/>
      <c r="AC48" s="45"/>
      <c r="AD48" s="110"/>
      <c r="AE48" s="51"/>
      <c r="AF48" s="117">
        <f>K48</f>
        <v>0</v>
      </c>
      <c r="AG48" s="118"/>
      <c r="AH48" s="119"/>
      <c r="AI48" s="119"/>
      <c r="AJ48" s="119"/>
      <c r="AK48" s="119"/>
      <c r="AL48" s="120"/>
      <c r="AM48" s="51"/>
      <c r="AN48" s="117">
        <f>K49</f>
        <v>0</v>
      </c>
      <c r="AO48" s="118"/>
      <c r="AP48" s="119"/>
      <c r="AQ48" s="119"/>
      <c r="AR48" s="119"/>
      <c r="AS48" s="119"/>
      <c r="AT48" s="120"/>
      <c r="AU48" s="51"/>
      <c r="AV48" s="51"/>
      <c r="AW48" s="355"/>
      <c r="AX48" s="66"/>
      <c r="AY48" s="104" t="s">
        <v>299</v>
      </c>
      <c r="AZ48" s="105"/>
      <c r="BA48" s="67"/>
      <c r="BB48" s="67"/>
      <c r="BC48" s="10"/>
      <c r="BD48" s="10"/>
      <c r="BE48" s="10"/>
      <c r="BF48" s="10"/>
      <c r="BG48" s="10"/>
      <c r="BH48" s="10"/>
      <c r="BI48" s="10"/>
      <c r="BJ48" s="10"/>
      <c r="BK48" s="10"/>
      <c r="BL48" s="10"/>
      <c r="BM48" s="10"/>
      <c r="BN48" s="10"/>
      <c r="BO48" s="10"/>
    </row>
    <row r="49" spans="1:67" ht="12" customHeight="1" thickBot="1">
      <c r="A49" s="33"/>
      <c r="B49" s="78" t="s">
        <v>283</v>
      </c>
      <c r="C49" s="79" t="s">
        <v>284</v>
      </c>
      <c r="D49" s="80" t="s">
        <v>276</v>
      </c>
      <c r="E49" s="361"/>
      <c r="F49" s="79">
        <v>0</v>
      </c>
      <c r="G49" s="79">
        <v>12</v>
      </c>
      <c r="H49" s="79" t="s">
        <v>289</v>
      </c>
      <c r="I49" s="81" t="s">
        <v>283</v>
      </c>
      <c r="J49" s="79"/>
      <c r="K49" s="79"/>
      <c r="L49" s="79">
        <f>COUNTIF(AO47:AT48,"x")</f>
        <v>0</v>
      </c>
      <c r="M49" s="79">
        <f>F49-L49</f>
        <v>0</v>
      </c>
      <c r="N49" s="47"/>
      <c r="O49" s="47"/>
      <c r="P49" s="47"/>
      <c r="Q49" s="47">
        <v>1</v>
      </c>
      <c r="R49" s="47">
        <v>2</v>
      </c>
      <c r="S49" s="47">
        <v>3</v>
      </c>
      <c r="T49" s="47">
        <v>4</v>
      </c>
      <c r="U49" s="47">
        <v>5</v>
      </c>
      <c r="V49" s="47">
        <v>6</v>
      </c>
      <c r="W49" s="47"/>
      <c r="X49" s="47"/>
      <c r="Y49" s="47">
        <v>1</v>
      </c>
      <c r="Z49" s="47">
        <v>2</v>
      </c>
      <c r="AA49" s="47">
        <v>3</v>
      </c>
      <c r="AB49" s="47">
        <v>4</v>
      </c>
      <c r="AC49" s="47">
        <v>5</v>
      </c>
      <c r="AD49" s="47">
        <v>6</v>
      </c>
      <c r="AE49" s="47"/>
      <c r="AF49" s="47"/>
      <c r="AG49" s="47">
        <v>1</v>
      </c>
      <c r="AH49" s="47">
        <v>2</v>
      </c>
      <c r="AI49" s="47">
        <v>3</v>
      </c>
      <c r="AJ49" s="47">
        <v>4</v>
      </c>
      <c r="AK49" s="47">
        <v>5</v>
      </c>
      <c r="AL49" s="47">
        <v>6</v>
      </c>
      <c r="AM49" s="47"/>
      <c r="AN49" s="47"/>
      <c r="AO49" s="47">
        <v>1</v>
      </c>
      <c r="AP49" s="47">
        <v>2</v>
      </c>
      <c r="AQ49" s="47">
        <v>3</v>
      </c>
      <c r="AR49" s="47">
        <v>4</v>
      </c>
      <c r="AS49" s="47">
        <v>5</v>
      </c>
      <c r="AT49" s="47">
        <v>6</v>
      </c>
      <c r="AU49" s="47"/>
      <c r="AV49" s="47"/>
      <c r="AW49" s="356"/>
      <c r="AX49" s="66"/>
      <c r="AY49" s="104" t="s">
        <v>299</v>
      </c>
      <c r="AZ49" s="105"/>
      <c r="BA49" s="67"/>
      <c r="BB49" s="67"/>
      <c r="BC49" s="10"/>
      <c r="BD49" s="10"/>
      <c r="BE49" s="10"/>
      <c r="BF49" s="10"/>
      <c r="BG49" s="10"/>
      <c r="BH49" s="10"/>
      <c r="BI49" s="10"/>
      <c r="BJ49" s="10"/>
      <c r="BK49" s="10"/>
      <c r="BL49" s="10"/>
      <c r="BM49" s="10"/>
      <c r="BN49" s="10"/>
      <c r="BO49" s="10"/>
    </row>
    <row r="50" spans="1:67" ht="12" customHeight="1" thickBot="1">
      <c r="A50" s="33"/>
      <c r="B50" s="39" t="s">
        <v>283</v>
      </c>
      <c r="C50" s="83" t="s">
        <v>284</v>
      </c>
      <c r="D50" s="62" t="s">
        <v>276</v>
      </c>
      <c r="E50" s="99">
        <v>19</v>
      </c>
      <c r="F50" s="57"/>
      <c r="G50" s="57"/>
      <c r="H50" s="57"/>
      <c r="I50" s="57"/>
      <c r="J50" s="57"/>
      <c r="K50" s="57"/>
      <c r="L50" s="57"/>
      <c r="M50" s="57"/>
      <c r="N50" s="57"/>
      <c r="O50" s="57"/>
      <c r="P50" s="100"/>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84">
        <f>E50</f>
        <v>19</v>
      </c>
      <c r="AX50" s="66"/>
      <c r="AY50" s="71" t="s">
        <v>282</v>
      </c>
      <c r="AZ50" s="77"/>
      <c r="BA50" s="67"/>
      <c r="BB50" s="67"/>
      <c r="BC50" s="10"/>
      <c r="BD50" s="10"/>
      <c r="BE50" s="10"/>
      <c r="BF50" s="10"/>
      <c r="BG50" s="10"/>
      <c r="BH50" s="10"/>
      <c r="BI50" s="10"/>
      <c r="BJ50" s="10"/>
      <c r="BK50" s="10"/>
      <c r="BL50" s="10"/>
      <c r="BM50" s="10"/>
      <c r="BN50" s="10"/>
      <c r="BO50" s="10"/>
    </row>
    <row r="51" spans="1:67" ht="12" customHeight="1" thickBot="1">
      <c r="A51" s="33"/>
      <c r="B51" s="101" t="s">
        <v>283</v>
      </c>
      <c r="C51" s="102" t="s">
        <v>284</v>
      </c>
      <c r="D51" s="103" t="s">
        <v>276</v>
      </c>
      <c r="E51" s="351">
        <v>18</v>
      </c>
      <c r="F51" s="102">
        <v>12</v>
      </c>
      <c r="G51" s="102">
        <v>12</v>
      </c>
      <c r="H51" s="102" t="s">
        <v>289</v>
      </c>
      <c r="I51" s="90" t="s">
        <v>283</v>
      </c>
      <c r="J51" s="102" t="s">
        <v>307</v>
      </c>
      <c r="K51" s="102" t="s">
        <v>298</v>
      </c>
      <c r="L51" s="102">
        <f>COUNTIF(Q52:V53,"x")</f>
        <v>12</v>
      </c>
      <c r="M51" s="102">
        <f>F51-L51</f>
        <v>0</v>
      </c>
      <c r="N51" s="42"/>
      <c r="O51" s="42"/>
      <c r="P51" s="42"/>
      <c r="Q51" s="42">
        <v>7</v>
      </c>
      <c r="R51" s="42">
        <v>8</v>
      </c>
      <c r="S51" s="42">
        <v>9</v>
      </c>
      <c r="T51" s="42">
        <v>10</v>
      </c>
      <c r="U51" s="42">
        <v>11</v>
      </c>
      <c r="V51" s="42">
        <v>12</v>
      </c>
      <c r="W51" s="42"/>
      <c r="X51" s="42"/>
      <c r="Y51" s="42">
        <v>7</v>
      </c>
      <c r="Z51" s="42">
        <v>8</v>
      </c>
      <c r="AA51" s="42">
        <v>9</v>
      </c>
      <c r="AB51" s="42">
        <v>10</v>
      </c>
      <c r="AC51" s="42">
        <v>11</v>
      </c>
      <c r="AD51" s="42">
        <v>12</v>
      </c>
      <c r="AE51" s="42"/>
      <c r="AF51" s="42"/>
      <c r="AG51" s="42">
        <v>7</v>
      </c>
      <c r="AH51" s="42">
        <v>8</v>
      </c>
      <c r="AI51" s="42">
        <v>9</v>
      </c>
      <c r="AJ51" s="42">
        <v>10</v>
      </c>
      <c r="AK51" s="42">
        <v>11</v>
      </c>
      <c r="AL51" s="42">
        <v>12</v>
      </c>
      <c r="AM51" s="42"/>
      <c r="AN51" s="42"/>
      <c r="AO51" s="42">
        <v>7</v>
      </c>
      <c r="AP51" s="42">
        <v>8</v>
      </c>
      <c r="AQ51" s="42">
        <v>9</v>
      </c>
      <c r="AR51" s="42">
        <v>10</v>
      </c>
      <c r="AS51" s="42">
        <v>11</v>
      </c>
      <c r="AT51" s="42">
        <v>12</v>
      </c>
      <c r="AU51" s="42"/>
      <c r="AV51" s="42"/>
      <c r="AW51" s="354">
        <f>E51</f>
        <v>18</v>
      </c>
      <c r="AX51" s="66"/>
      <c r="AY51" s="104" t="s">
        <v>299</v>
      </c>
      <c r="AZ51" s="105"/>
      <c r="BA51" s="67"/>
      <c r="BB51" s="67"/>
      <c r="BC51" s="10"/>
      <c r="BD51" s="10"/>
      <c r="BE51" s="10"/>
      <c r="BF51" s="10"/>
      <c r="BG51" s="10"/>
      <c r="BH51" s="10"/>
      <c r="BI51" s="10"/>
      <c r="BJ51" s="10"/>
      <c r="BK51" s="10"/>
      <c r="BL51" s="10"/>
      <c r="BM51" s="10"/>
      <c r="BN51" s="10"/>
      <c r="BO51" s="10"/>
    </row>
    <row r="52" spans="1:67" ht="12" customHeight="1">
      <c r="A52" s="33"/>
      <c r="B52" s="56" t="s">
        <v>283</v>
      </c>
      <c r="C52" s="105" t="s">
        <v>284</v>
      </c>
      <c r="D52" s="55" t="s">
        <v>276</v>
      </c>
      <c r="E52" s="352"/>
      <c r="F52" s="105">
        <v>12</v>
      </c>
      <c r="G52" s="105">
        <v>12</v>
      </c>
      <c r="H52" s="105" t="s">
        <v>289</v>
      </c>
      <c r="I52" s="54" t="s">
        <v>283</v>
      </c>
      <c r="J52" s="105" t="s">
        <v>307</v>
      </c>
      <c r="K52" s="105" t="s">
        <v>300</v>
      </c>
      <c r="L52" s="105">
        <f>COUNTIF(Y52:AD53,"x")</f>
        <v>12</v>
      </c>
      <c r="M52" s="105">
        <f>F52-L52</f>
        <v>0</v>
      </c>
      <c r="N52" s="51"/>
      <c r="O52" s="51"/>
      <c r="P52" s="107" t="str">
        <f>J51</f>
        <v>G2</v>
      </c>
      <c r="Q52" s="90" t="s">
        <v>277</v>
      </c>
      <c r="R52" s="90" t="s">
        <v>277</v>
      </c>
      <c r="S52" s="90" t="s">
        <v>277</v>
      </c>
      <c r="T52" s="90" t="s">
        <v>277</v>
      </c>
      <c r="U52" s="90" t="s">
        <v>277</v>
      </c>
      <c r="V52" s="108" t="s">
        <v>277</v>
      </c>
      <c r="W52" s="51"/>
      <c r="X52" s="107" t="str">
        <f>J52</f>
        <v>G2</v>
      </c>
      <c r="Y52" s="90" t="s">
        <v>277</v>
      </c>
      <c r="Z52" s="90" t="s">
        <v>277</v>
      </c>
      <c r="AA52" s="90" t="s">
        <v>277</v>
      </c>
      <c r="AB52" s="90" t="s">
        <v>277</v>
      </c>
      <c r="AC52" s="90" t="s">
        <v>277</v>
      </c>
      <c r="AD52" s="108" t="s">
        <v>277</v>
      </c>
      <c r="AE52" s="51"/>
      <c r="AF52" s="107" t="str">
        <f>J53</f>
        <v>F7</v>
      </c>
      <c r="AG52" s="90" t="s">
        <v>277</v>
      </c>
      <c r="AH52" s="90" t="s">
        <v>277</v>
      </c>
      <c r="AI52" s="90" t="s">
        <v>277</v>
      </c>
      <c r="AJ52" s="90" t="s">
        <v>277</v>
      </c>
      <c r="AK52" s="90" t="s">
        <v>277</v>
      </c>
      <c r="AL52" s="108" t="s">
        <v>277</v>
      </c>
      <c r="AM52" s="51"/>
      <c r="AN52" s="107" t="str">
        <f>J54</f>
        <v>F7</v>
      </c>
      <c r="AO52" s="90" t="s">
        <v>277</v>
      </c>
      <c r="AP52" s="90" t="s">
        <v>277</v>
      </c>
      <c r="AQ52" s="90" t="s">
        <v>277</v>
      </c>
      <c r="AR52" s="90" t="s">
        <v>277</v>
      </c>
      <c r="AS52" s="90" t="s">
        <v>277</v>
      </c>
      <c r="AT52" s="108" t="s">
        <v>277</v>
      </c>
      <c r="AU52" s="51"/>
      <c r="AV52" s="51"/>
      <c r="AW52" s="355"/>
      <c r="AX52" s="66"/>
      <c r="AY52" s="104" t="s">
        <v>299</v>
      </c>
      <c r="AZ52" s="105"/>
      <c r="BA52" s="67"/>
      <c r="BB52" s="67"/>
      <c r="BC52" s="10"/>
      <c r="BD52" s="10"/>
      <c r="BE52" s="10"/>
      <c r="BF52" s="10"/>
      <c r="BG52" s="10"/>
      <c r="BH52" s="10"/>
      <c r="BI52" s="10"/>
      <c r="BJ52" s="10"/>
      <c r="BK52" s="10"/>
      <c r="BL52" s="10"/>
      <c r="BM52" s="10"/>
      <c r="BN52" s="10"/>
      <c r="BO52" s="10"/>
    </row>
    <row r="53" spans="1:67" ht="12" customHeight="1" thickBot="1">
      <c r="A53" s="33"/>
      <c r="B53" s="56" t="s">
        <v>283</v>
      </c>
      <c r="C53" s="105" t="s">
        <v>284</v>
      </c>
      <c r="D53" s="55" t="s">
        <v>276</v>
      </c>
      <c r="E53" s="352"/>
      <c r="F53" s="105">
        <v>12</v>
      </c>
      <c r="G53" s="105">
        <v>12</v>
      </c>
      <c r="H53" s="105" t="s">
        <v>289</v>
      </c>
      <c r="I53" s="54" t="s">
        <v>283</v>
      </c>
      <c r="J53" s="105" t="s">
        <v>308</v>
      </c>
      <c r="K53" s="105" t="s">
        <v>298</v>
      </c>
      <c r="L53" s="105">
        <f>COUNTIF(AG52:AL53,"x")</f>
        <v>12</v>
      </c>
      <c r="M53" s="105">
        <f>F53-L53</f>
        <v>0</v>
      </c>
      <c r="N53" s="51"/>
      <c r="O53" s="51"/>
      <c r="P53" s="109" t="str">
        <f>K51</f>
        <v>C1</v>
      </c>
      <c r="Q53" s="162" t="s">
        <v>277</v>
      </c>
      <c r="R53" s="162" t="s">
        <v>277</v>
      </c>
      <c r="S53" s="162" t="s">
        <v>277</v>
      </c>
      <c r="T53" s="162" t="s">
        <v>277</v>
      </c>
      <c r="U53" s="162" t="s">
        <v>277</v>
      </c>
      <c r="V53" s="110" t="s">
        <v>277</v>
      </c>
      <c r="W53" s="51"/>
      <c r="X53" s="109" t="str">
        <f>K52</f>
        <v>C2</v>
      </c>
      <c r="Y53" s="162" t="s">
        <v>277</v>
      </c>
      <c r="Z53" s="162" t="s">
        <v>277</v>
      </c>
      <c r="AA53" s="162" t="s">
        <v>277</v>
      </c>
      <c r="AB53" s="162" t="s">
        <v>277</v>
      </c>
      <c r="AC53" s="162" t="s">
        <v>277</v>
      </c>
      <c r="AD53" s="110" t="s">
        <v>277</v>
      </c>
      <c r="AE53" s="51"/>
      <c r="AF53" s="109" t="str">
        <f>K53</f>
        <v>C1</v>
      </c>
      <c r="AG53" s="162" t="s">
        <v>277</v>
      </c>
      <c r="AH53" s="162" t="s">
        <v>277</v>
      </c>
      <c r="AI53" s="162" t="s">
        <v>277</v>
      </c>
      <c r="AJ53" s="162" t="s">
        <v>277</v>
      </c>
      <c r="AK53" s="162" t="s">
        <v>277</v>
      </c>
      <c r="AL53" s="110" t="s">
        <v>277</v>
      </c>
      <c r="AM53" s="51"/>
      <c r="AN53" s="109" t="str">
        <f>K54</f>
        <v>C2</v>
      </c>
      <c r="AO53" s="162" t="s">
        <v>277</v>
      </c>
      <c r="AP53" s="162" t="s">
        <v>277</v>
      </c>
      <c r="AQ53" s="162" t="s">
        <v>277</v>
      </c>
      <c r="AR53" s="162" t="s">
        <v>277</v>
      </c>
      <c r="AS53" s="162" t="s">
        <v>277</v>
      </c>
      <c r="AT53" s="110" t="s">
        <v>277</v>
      </c>
      <c r="AU53" s="51"/>
      <c r="AV53" s="51"/>
      <c r="AW53" s="355"/>
      <c r="AX53" s="66"/>
      <c r="AY53" s="104" t="s">
        <v>299</v>
      </c>
      <c r="AZ53" s="105"/>
      <c r="BA53" s="67"/>
      <c r="BB53" s="67"/>
      <c r="BC53" s="10"/>
      <c r="BD53" s="10"/>
      <c r="BE53" s="10"/>
      <c r="BF53" s="10"/>
      <c r="BG53" s="10"/>
      <c r="BH53" s="10"/>
      <c r="BI53" s="10"/>
      <c r="BJ53" s="10"/>
      <c r="BK53" s="10"/>
      <c r="BL53" s="10"/>
      <c r="BM53" s="10"/>
      <c r="BN53" s="10"/>
      <c r="BO53" s="10"/>
    </row>
    <row r="54" spans="1:67" ht="12" customHeight="1" thickBot="1">
      <c r="A54" s="33"/>
      <c r="B54" s="78" t="s">
        <v>283</v>
      </c>
      <c r="C54" s="79" t="s">
        <v>284</v>
      </c>
      <c r="D54" s="80" t="s">
        <v>276</v>
      </c>
      <c r="E54" s="361"/>
      <c r="F54" s="79">
        <v>0</v>
      </c>
      <c r="G54" s="79">
        <v>12</v>
      </c>
      <c r="H54" s="79" t="s">
        <v>289</v>
      </c>
      <c r="I54" s="81" t="s">
        <v>283</v>
      </c>
      <c r="J54" s="79" t="s">
        <v>308</v>
      </c>
      <c r="K54" s="79" t="s">
        <v>300</v>
      </c>
      <c r="L54" s="79">
        <f>COUNTIF(AO52:AT53,"x")</f>
        <v>12</v>
      </c>
      <c r="M54" s="79">
        <f>F54-L54</f>
        <v>-12</v>
      </c>
      <c r="N54" s="47"/>
      <c r="O54" s="47"/>
      <c r="P54" s="47"/>
      <c r="Q54" s="47">
        <v>1</v>
      </c>
      <c r="R54" s="47">
        <v>2</v>
      </c>
      <c r="S54" s="47">
        <v>3</v>
      </c>
      <c r="T54" s="47">
        <v>4</v>
      </c>
      <c r="U54" s="47">
        <v>5</v>
      </c>
      <c r="V54" s="47">
        <v>6</v>
      </c>
      <c r="W54" s="47"/>
      <c r="X54" s="47"/>
      <c r="Y54" s="47">
        <v>1</v>
      </c>
      <c r="Z54" s="47">
        <v>2</v>
      </c>
      <c r="AA54" s="47">
        <v>3</v>
      </c>
      <c r="AB54" s="47">
        <v>4</v>
      </c>
      <c r="AC54" s="47">
        <v>5</v>
      </c>
      <c r="AD54" s="47">
        <v>6</v>
      </c>
      <c r="AE54" s="47"/>
      <c r="AF54" s="47"/>
      <c r="AG54" s="47">
        <v>1</v>
      </c>
      <c r="AH54" s="47">
        <v>2</v>
      </c>
      <c r="AI54" s="47">
        <v>3</v>
      </c>
      <c r="AJ54" s="47">
        <v>4</v>
      </c>
      <c r="AK54" s="47">
        <v>5</v>
      </c>
      <c r="AL54" s="47">
        <v>6</v>
      </c>
      <c r="AM54" s="47"/>
      <c r="AN54" s="47"/>
      <c r="AO54" s="47">
        <v>1</v>
      </c>
      <c r="AP54" s="47">
        <v>2</v>
      </c>
      <c r="AQ54" s="47">
        <v>3</v>
      </c>
      <c r="AR54" s="47">
        <v>4</v>
      </c>
      <c r="AS54" s="47">
        <v>5</v>
      </c>
      <c r="AT54" s="47">
        <v>6</v>
      </c>
      <c r="AU54" s="47"/>
      <c r="AV54" s="47"/>
      <c r="AW54" s="356"/>
      <c r="AX54" s="66"/>
      <c r="AY54" s="104" t="s">
        <v>299</v>
      </c>
      <c r="AZ54" s="105"/>
      <c r="BA54" s="67"/>
      <c r="BB54" s="67"/>
      <c r="BC54" s="10"/>
      <c r="BD54" s="10"/>
      <c r="BE54" s="10"/>
      <c r="BF54" s="10"/>
      <c r="BG54" s="10"/>
      <c r="BH54" s="10"/>
      <c r="BI54" s="10"/>
      <c r="BJ54" s="10"/>
      <c r="BK54" s="10"/>
      <c r="BL54" s="10"/>
      <c r="BM54" s="10"/>
      <c r="BN54" s="10"/>
      <c r="BO54" s="10"/>
    </row>
    <row r="55" spans="1:67" ht="12" customHeight="1" thickBot="1">
      <c r="A55" s="33"/>
      <c r="B55" s="39" t="s">
        <v>283</v>
      </c>
      <c r="C55" s="83" t="s">
        <v>284</v>
      </c>
      <c r="D55" s="62" t="s">
        <v>276</v>
      </c>
      <c r="E55" s="99">
        <v>17</v>
      </c>
      <c r="F55" s="57"/>
      <c r="G55" s="57"/>
      <c r="H55" s="57"/>
      <c r="I55" s="57"/>
      <c r="J55" s="57"/>
      <c r="K55" s="57"/>
      <c r="L55" s="57"/>
      <c r="M55" s="57"/>
      <c r="N55" s="57"/>
      <c r="O55" s="57"/>
      <c r="P55" s="100"/>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84">
        <f>E55</f>
        <v>17</v>
      </c>
      <c r="AX55" s="66"/>
      <c r="AY55" s="71" t="s">
        <v>282</v>
      </c>
      <c r="AZ55" s="77"/>
      <c r="BA55" s="67"/>
      <c r="BB55" s="67"/>
      <c r="BC55" s="10"/>
      <c r="BD55" s="10"/>
      <c r="BE55" s="10"/>
      <c r="BF55" s="10"/>
      <c r="BG55" s="10"/>
      <c r="BH55" s="10"/>
      <c r="BI55" s="10"/>
      <c r="BJ55" s="10"/>
      <c r="BK55" s="10"/>
      <c r="BL55" s="10"/>
      <c r="BM55" s="10"/>
      <c r="BN55" s="10"/>
      <c r="BO55" s="10"/>
    </row>
    <row r="56" spans="1:67" ht="12" customHeight="1" thickBot="1">
      <c r="A56" s="33"/>
      <c r="B56" s="101" t="s">
        <v>283</v>
      </c>
      <c r="C56" s="102" t="s">
        <v>284</v>
      </c>
      <c r="D56" s="103" t="s">
        <v>276</v>
      </c>
      <c r="E56" s="351">
        <v>16</v>
      </c>
      <c r="F56" s="102">
        <v>12</v>
      </c>
      <c r="G56" s="102">
        <v>12</v>
      </c>
      <c r="H56" s="102" t="s">
        <v>289</v>
      </c>
      <c r="I56" s="90" t="s">
        <v>283</v>
      </c>
      <c r="J56" s="102" t="s">
        <v>309</v>
      </c>
      <c r="K56" s="102" t="s">
        <v>302</v>
      </c>
      <c r="L56" s="102">
        <f>COUNTIF(Q57:V58,"x")</f>
        <v>12</v>
      </c>
      <c r="M56" s="102">
        <f t="shared" ref="M56:M69" si="2">F56-L56</f>
        <v>0</v>
      </c>
      <c r="N56" s="42"/>
      <c r="O56" s="42"/>
      <c r="P56" s="42"/>
      <c r="Q56" s="42">
        <v>7</v>
      </c>
      <c r="R56" s="42">
        <v>8</v>
      </c>
      <c r="S56" s="42">
        <v>9</v>
      </c>
      <c r="T56" s="42">
        <v>10</v>
      </c>
      <c r="U56" s="42">
        <v>11</v>
      </c>
      <c r="V56" s="42">
        <v>12</v>
      </c>
      <c r="W56" s="42"/>
      <c r="X56" s="42"/>
      <c r="Y56" s="42">
        <v>7</v>
      </c>
      <c r="Z56" s="42">
        <v>8</v>
      </c>
      <c r="AA56" s="42">
        <v>9</v>
      </c>
      <c r="AB56" s="42">
        <v>10</v>
      </c>
      <c r="AC56" s="42">
        <v>11</v>
      </c>
      <c r="AD56" s="42">
        <v>12</v>
      </c>
      <c r="AE56" s="42"/>
      <c r="AF56" s="42"/>
      <c r="AG56" s="42">
        <v>7</v>
      </c>
      <c r="AH56" s="42">
        <v>8</v>
      </c>
      <c r="AI56" s="42">
        <v>9</v>
      </c>
      <c r="AJ56" s="42">
        <v>10</v>
      </c>
      <c r="AK56" s="42">
        <v>11</v>
      </c>
      <c r="AL56" s="42">
        <v>12</v>
      </c>
      <c r="AM56" s="42"/>
      <c r="AN56" s="42"/>
      <c r="AO56" s="42">
        <v>7</v>
      </c>
      <c r="AP56" s="42">
        <v>8</v>
      </c>
      <c r="AQ56" s="42">
        <v>9</v>
      </c>
      <c r="AR56" s="42">
        <v>10</v>
      </c>
      <c r="AS56" s="42">
        <v>11</v>
      </c>
      <c r="AT56" s="42">
        <v>12</v>
      </c>
      <c r="AU56" s="42"/>
      <c r="AV56" s="42"/>
      <c r="AW56" s="354">
        <f>E56</f>
        <v>16</v>
      </c>
      <c r="AX56" s="66"/>
      <c r="AY56" s="104" t="s">
        <v>299</v>
      </c>
      <c r="AZ56" s="105"/>
      <c r="BA56" s="67"/>
      <c r="BB56" s="67"/>
      <c r="BC56" s="10"/>
      <c r="BD56" s="10"/>
      <c r="BE56" s="10"/>
      <c r="BF56" s="10"/>
      <c r="BG56" s="10"/>
      <c r="BH56" s="10"/>
      <c r="BI56" s="10"/>
      <c r="BJ56" s="10"/>
      <c r="BK56" s="10"/>
      <c r="BL56" s="10"/>
      <c r="BM56" s="10"/>
      <c r="BN56" s="10"/>
      <c r="BO56" s="10"/>
    </row>
    <row r="57" spans="1:67" ht="12" customHeight="1">
      <c r="A57" s="33"/>
      <c r="B57" s="56" t="s">
        <v>283</v>
      </c>
      <c r="C57" s="105" t="s">
        <v>284</v>
      </c>
      <c r="D57" s="55" t="s">
        <v>276</v>
      </c>
      <c r="E57" s="352"/>
      <c r="F57" s="105">
        <v>12</v>
      </c>
      <c r="G57" s="105">
        <v>12</v>
      </c>
      <c r="H57" s="105" t="s">
        <v>289</v>
      </c>
      <c r="I57" s="54" t="s">
        <v>283</v>
      </c>
      <c r="J57" s="105" t="s">
        <v>298</v>
      </c>
      <c r="K57" s="105" t="s">
        <v>300</v>
      </c>
      <c r="L57" s="105">
        <f>COUNTIF(Y57:AD58,"x")</f>
        <v>12</v>
      </c>
      <c r="M57" s="105">
        <f t="shared" si="2"/>
        <v>0</v>
      </c>
      <c r="N57" s="51"/>
      <c r="O57" s="51"/>
      <c r="P57" s="107" t="str">
        <f>J56</f>
        <v>C8</v>
      </c>
      <c r="Q57" s="90" t="s">
        <v>277</v>
      </c>
      <c r="R57" s="90" t="s">
        <v>277</v>
      </c>
      <c r="S57" s="90" t="s">
        <v>277</v>
      </c>
      <c r="T57" s="90" t="s">
        <v>277</v>
      </c>
      <c r="U57" s="90" t="s">
        <v>277</v>
      </c>
      <c r="V57" s="108" t="s">
        <v>277</v>
      </c>
      <c r="W57" s="51"/>
      <c r="X57" s="107" t="str">
        <f>J57</f>
        <v>C1</v>
      </c>
      <c r="Y57" s="90" t="s">
        <v>277</v>
      </c>
      <c r="Z57" s="90" t="s">
        <v>277</v>
      </c>
      <c r="AA57" s="90" t="s">
        <v>277</v>
      </c>
      <c r="AB57" s="90" t="s">
        <v>277</v>
      </c>
      <c r="AC57" s="90" t="s">
        <v>277</v>
      </c>
      <c r="AD57" s="108" t="s">
        <v>277</v>
      </c>
      <c r="AE57" s="51"/>
      <c r="AF57" s="107" t="str">
        <f>J58</f>
        <v>C1</v>
      </c>
      <c r="AG57" s="90" t="s">
        <v>277</v>
      </c>
      <c r="AH57" s="90" t="s">
        <v>277</v>
      </c>
      <c r="AI57" s="90" t="s">
        <v>277</v>
      </c>
      <c r="AJ57" s="90" t="s">
        <v>277</v>
      </c>
      <c r="AK57" s="90" t="s">
        <v>277</v>
      </c>
      <c r="AL57" s="108" t="s">
        <v>277</v>
      </c>
      <c r="AM57" s="51"/>
      <c r="AN57" s="113">
        <f>J59</f>
        <v>0</v>
      </c>
      <c r="AO57" s="90" t="s">
        <v>277</v>
      </c>
      <c r="AP57" s="90" t="s">
        <v>277</v>
      </c>
      <c r="AQ57" s="90" t="s">
        <v>277</v>
      </c>
      <c r="AR57" s="90" t="s">
        <v>277</v>
      </c>
      <c r="AS57" s="90" t="s">
        <v>277</v>
      </c>
      <c r="AT57" s="108" t="s">
        <v>277</v>
      </c>
      <c r="AU57" s="51"/>
      <c r="AV57" s="51"/>
      <c r="AW57" s="355"/>
      <c r="AX57" s="66"/>
      <c r="AY57" s="104" t="s">
        <v>299</v>
      </c>
      <c r="AZ57" s="105"/>
      <c r="BA57" s="67"/>
      <c r="BB57" s="67"/>
      <c r="BC57" s="10"/>
      <c r="BD57" s="10"/>
      <c r="BE57" s="10"/>
      <c r="BF57" s="10"/>
      <c r="BG57" s="10"/>
      <c r="BH57" s="10"/>
      <c r="BI57" s="10"/>
      <c r="BJ57" s="10"/>
      <c r="BK57" s="10"/>
      <c r="BL57" s="10"/>
      <c r="BM57" s="10"/>
      <c r="BN57" s="10"/>
      <c r="BO57" s="10"/>
    </row>
    <row r="58" spans="1:67" ht="12" customHeight="1" thickBot="1">
      <c r="A58" s="33"/>
      <c r="B58" s="56" t="s">
        <v>283</v>
      </c>
      <c r="C58" s="105" t="s">
        <v>284</v>
      </c>
      <c r="D58" s="55" t="s">
        <v>276</v>
      </c>
      <c r="E58" s="352"/>
      <c r="F58" s="105">
        <v>12</v>
      </c>
      <c r="G58" s="105">
        <v>12</v>
      </c>
      <c r="H58" s="105" t="s">
        <v>289</v>
      </c>
      <c r="I58" s="54" t="s">
        <v>283</v>
      </c>
      <c r="J58" s="105" t="s">
        <v>298</v>
      </c>
      <c r="K58" s="105" t="s">
        <v>301</v>
      </c>
      <c r="L58" s="105">
        <f>COUNTIF(AG57:AL58,"x")</f>
        <v>12</v>
      </c>
      <c r="M58" s="105">
        <f t="shared" si="2"/>
        <v>0</v>
      </c>
      <c r="N58" s="51"/>
      <c r="O58" s="51"/>
      <c r="P58" s="109" t="str">
        <f>K56</f>
        <v>C4</v>
      </c>
      <c r="Q58" s="45" t="s">
        <v>277</v>
      </c>
      <c r="R58" s="45" t="s">
        <v>277</v>
      </c>
      <c r="S58" s="45" t="s">
        <v>277</v>
      </c>
      <c r="T58" s="45" t="s">
        <v>277</v>
      </c>
      <c r="U58" s="45" t="s">
        <v>277</v>
      </c>
      <c r="V58" s="110" t="s">
        <v>277</v>
      </c>
      <c r="W58" s="51"/>
      <c r="X58" s="109" t="str">
        <f>K57</f>
        <v>C2</v>
      </c>
      <c r="Y58" s="162" t="s">
        <v>277</v>
      </c>
      <c r="Z58" s="162" t="s">
        <v>277</v>
      </c>
      <c r="AA58" s="162" t="s">
        <v>277</v>
      </c>
      <c r="AB58" s="162" t="s">
        <v>277</v>
      </c>
      <c r="AC58" s="162" t="s">
        <v>277</v>
      </c>
      <c r="AD58" s="110" t="s">
        <v>277</v>
      </c>
      <c r="AE58" s="51"/>
      <c r="AF58" s="109" t="str">
        <f>K58</f>
        <v>C3</v>
      </c>
      <c r="AG58" s="162" t="s">
        <v>277</v>
      </c>
      <c r="AH58" s="162" t="s">
        <v>277</v>
      </c>
      <c r="AI58" s="162" t="s">
        <v>277</v>
      </c>
      <c r="AJ58" s="162" t="s">
        <v>277</v>
      </c>
      <c r="AK58" s="162" t="s">
        <v>277</v>
      </c>
      <c r="AL58" s="110" t="s">
        <v>277</v>
      </c>
      <c r="AM58" s="51"/>
      <c r="AN58" s="117">
        <f>K59</f>
        <v>0</v>
      </c>
      <c r="AO58" s="162" t="s">
        <v>277</v>
      </c>
      <c r="AP58" s="162" t="s">
        <v>277</v>
      </c>
      <c r="AQ58" s="162" t="s">
        <v>277</v>
      </c>
      <c r="AR58" s="162" t="s">
        <v>277</v>
      </c>
      <c r="AS58" s="162" t="s">
        <v>277</v>
      </c>
      <c r="AT58" s="110" t="s">
        <v>277</v>
      </c>
      <c r="AU58" s="51"/>
      <c r="AV58" s="51"/>
      <c r="AW58" s="355"/>
      <c r="AX58" s="66"/>
      <c r="AY58" s="104" t="s">
        <v>299</v>
      </c>
      <c r="AZ58" s="105"/>
      <c r="BA58" s="67"/>
      <c r="BB58" s="67"/>
      <c r="BC58" s="10"/>
      <c r="BD58" s="10"/>
      <c r="BE58" s="10"/>
      <c r="BF58" s="10"/>
      <c r="BG58" s="10"/>
      <c r="BH58" s="10"/>
      <c r="BI58" s="10"/>
      <c r="BJ58" s="10"/>
      <c r="BK58" s="10"/>
      <c r="BL58" s="10"/>
      <c r="BM58" s="10"/>
      <c r="BN58" s="10"/>
      <c r="BO58" s="10"/>
    </row>
    <row r="59" spans="1:67" ht="12" customHeight="1" thickBot="1">
      <c r="A59" s="33"/>
      <c r="B59" s="78" t="s">
        <v>283</v>
      </c>
      <c r="C59" s="79" t="s">
        <v>284</v>
      </c>
      <c r="D59" s="80" t="s">
        <v>276</v>
      </c>
      <c r="E59" s="361"/>
      <c r="F59" s="79">
        <v>0</v>
      </c>
      <c r="G59" s="79">
        <v>12</v>
      </c>
      <c r="H59" s="79" t="s">
        <v>289</v>
      </c>
      <c r="I59" s="81" t="s">
        <v>283</v>
      </c>
      <c r="J59" s="79"/>
      <c r="K59" s="79"/>
      <c r="L59" s="79">
        <f>COUNTIF(AO57:AT58,"x")</f>
        <v>12</v>
      </c>
      <c r="M59" s="79">
        <f t="shared" si="2"/>
        <v>-12</v>
      </c>
      <c r="N59" s="47"/>
      <c r="O59" s="47"/>
      <c r="P59" s="47"/>
      <c r="Q59" s="47">
        <v>1</v>
      </c>
      <c r="R59" s="47">
        <v>2</v>
      </c>
      <c r="S59" s="47">
        <v>3</v>
      </c>
      <c r="T59" s="47">
        <v>4</v>
      </c>
      <c r="U59" s="47">
        <v>5</v>
      </c>
      <c r="V59" s="47">
        <v>6</v>
      </c>
      <c r="W59" s="47"/>
      <c r="X59" s="47"/>
      <c r="Y59" s="47">
        <v>1</v>
      </c>
      <c r="Z59" s="47">
        <v>2</v>
      </c>
      <c r="AA59" s="47">
        <v>3</v>
      </c>
      <c r="AB59" s="47">
        <v>4</v>
      </c>
      <c r="AC59" s="47">
        <v>5</v>
      </c>
      <c r="AD59" s="47">
        <v>6</v>
      </c>
      <c r="AE59" s="47"/>
      <c r="AF59" s="47"/>
      <c r="AG59" s="47">
        <v>1</v>
      </c>
      <c r="AH59" s="47">
        <v>2</v>
      </c>
      <c r="AI59" s="47">
        <v>3</v>
      </c>
      <c r="AJ59" s="47">
        <v>4</v>
      </c>
      <c r="AK59" s="47">
        <v>5</v>
      </c>
      <c r="AL59" s="47">
        <v>6</v>
      </c>
      <c r="AM59" s="47"/>
      <c r="AN59" s="47"/>
      <c r="AO59" s="47">
        <v>1</v>
      </c>
      <c r="AP59" s="47">
        <v>2</v>
      </c>
      <c r="AQ59" s="47">
        <v>3</v>
      </c>
      <c r="AR59" s="47">
        <v>4</v>
      </c>
      <c r="AS59" s="47">
        <v>5</v>
      </c>
      <c r="AT59" s="47">
        <v>6</v>
      </c>
      <c r="AU59" s="47"/>
      <c r="AV59" s="47"/>
      <c r="AW59" s="356"/>
      <c r="AX59" s="66"/>
      <c r="AY59" s="104" t="s">
        <v>299</v>
      </c>
      <c r="AZ59" s="105"/>
      <c r="BA59" s="67"/>
      <c r="BB59" s="67"/>
      <c r="BC59" s="10"/>
      <c r="BD59" s="10"/>
      <c r="BE59" s="10"/>
      <c r="BF59" s="10"/>
      <c r="BG59" s="10"/>
      <c r="BH59" s="10"/>
      <c r="BI59" s="10"/>
      <c r="BJ59" s="10"/>
      <c r="BK59" s="10"/>
      <c r="BL59" s="10"/>
      <c r="BM59" s="10"/>
      <c r="BN59" s="10"/>
      <c r="BO59" s="10"/>
    </row>
    <row r="60" spans="1:67" ht="12" customHeight="1" thickBot="1">
      <c r="A60" s="33"/>
      <c r="B60" s="39" t="s">
        <v>283</v>
      </c>
      <c r="C60" s="83" t="s">
        <v>284</v>
      </c>
      <c r="D60" s="62" t="s">
        <v>276</v>
      </c>
      <c r="E60" s="99">
        <v>15</v>
      </c>
      <c r="F60" s="57"/>
      <c r="G60" s="57"/>
      <c r="H60" s="57"/>
      <c r="I60" s="57"/>
      <c r="J60" s="57"/>
      <c r="K60" s="57"/>
      <c r="L60" s="57"/>
      <c r="M60" s="57"/>
      <c r="N60" s="57"/>
      <c r="O60" s="57"/>
      <c r="P60" s="100"/>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7"/>
      <c r="AT60" s="57"/>
      <c r="AU60" s="57"/>
      <c r="AV60" s="57"/>
      <c r="AW60" s="84">
        <f>E60</f>
        <v>15</v>
      </c>
      <c r="AX60" s="66"/>
      <c r="AY60" s="71" t="s">
        <v>282</v>
      </c>
      <c r="AZ60" s="77"/>
      <c r="BA60" s="67"/>
      <c r="BB60" s="67"/>
      <c r="BC60" s="10"/>
      <c r="BD60" s="10"/>
      <c r="BE60" s="10"/>
      <c r="BF60" s="10"/>
      <c r="BG60" s="10"/>
      <c r="BH60" s="10"/>
      <c r="BI60" s="10"/>
      <c r="BJ60" s="10"/>
      <c r="BK60" s="10"/>
      <c r="BL60" s="10"/>
      <c r="BM60" s="10"/>
      <c r="BN60" s="10"/>
      <c r="BO60" s="10"/>
    </row>
    <row r="61" spans="1:67" ht="12" customHeight="1" thickBot="1">
      <c r="A61" s="33"/>
      <c r="B61" s="101" t="s">
        <v>283</v>
      </c>
      <c r="C61" s="102" t="s">
        <v>284</v>
      </c>
      <c r="D61" s="103" t="s">
        <v>276</v>
      </c>
      <c r="E61" s="351">
        <v>14</v>
      </c>
      <c r="F61" s="102">
        <v>12</v>
      </c>
      <c r="G61" s="102">
        <v>12</v>
      </c>
      <c r="H61" s="102" t="s">
        <v>289</v>
      </c>
      <c r="I61" s="90" t="s">
        <v>283</v>
      </c>
      <c r="J61" s="102" t="s">
        <v>302</v>
      </c>
      <c r="K61" s="102" t="s">
        <v>301</v>
      </c>
      <c r="L61" s="102">
        <f>COUNTIF(Q62:V63,"x")</f>
        <v>12</v>
      </c>
      <c r="M61" s="102">
        <f t="shared" si="2"/>
        <v>0</v>
      </c>
      <c r="N61" s="42"/>
      <c r="O61" s="42"/>
      <c r="P61" s="42"/>
      <c r="Q61" s="42">
        <v>7</v>
      </c>
      <c r="R61" s="42">
        <v>8</v>
      </c>
      <c r="S61" s="42">
        <v>9</v>
      </c>
      <c r="T61" s="42">
        <v>10</v>
      </c>
      <c r="U61" s="42">
        <v>11</v>
      </c>
      <c r="V61" s="42">
        <v>12</v>
      </c>
      <c r="W61" s="42"/>
      <c r="X61" s="42"/>
      <c r="Y61" s="42">
        <v>7</v>
      </c>
      <c r="Z61" s="42">
        <v>8</v>
      </c>
      <c r="AA61" s="42">
        <v>9</v>
      </c>
      <c r="AB61" s="42">
        <v>10</v>
      </c>
      <c r="AC61" s="42">
        <v>11</v>
      </c>
      <c r="AD61" s="42">
        <v>12</v>
      </c>
      <c r="AE61" s="42"/>
      <c r="AF61" s="42"/>
      <c r="AG61" s="42">
        <v>7</v>
      </c>
      <c r="AH61" s="42">
        <v>8</v>
      </c>
      <c r="AI61" s="42">
        <v>9</v>
      </c>
      <c r="AJ61" s="42">
        <v>10</v>
      </c>
      <c r="AK61" s="42">
        <v>11</v>
      </c>
      <c r="AL61" s="42">
        <v>12</v>
      </c>
      <c r="AM61" s="42"/>
      <c r="AN61" s="42"/>
      <c r="AO61" s="42">
        <v>7</v>
      </c>
      <c r="AP61" s="42">
        <v>8</v>
      </c>
      <c r="AQ61" s="42">
        <v>9</v>
      </c>
      <c r="AR61" s="42">
        <v>10</v>
      </c>
      <c r="AS61" s="42">
        <v>11</v>
      </c>
      <c r="AT61" s="42">
        <v>12</v>
      </c>
      <c r="AU61" s="42"/>
      <c r="AV61" s="42"/>
      <c r="AW61" s="354">
        <f>E61</f>
        <v>14</v>
      </c>
      <c r="AX61" s="66"/>
      <c r="AY61" s="104" t="s">
        <v>299</v>
      </c>
      <c r="AZ61" s="105"/>
      <c r="BA61" s="67"/>
      <c r="BB61" s="67"/>
      <c r="BC61" s="10"/>
      <c r="BD61" s="10"/>
      <c r="BE61" s="10"/>
      <c r="BF61" s="10"/>
      <c r="BG61" s="10"/>
      <c r="BH61" s="10"/>
      <c r="BI61" s="10"/>
      <c r="BJ61" s="10"/>
      <c r="BK61" s="10"/>
      <c r="BL61" s="10"/>
      <c r="BM61" s="10"/>
      <c r="BN61" s="10"/>
      <c r="BO61" s="10"/>
    </row>
    <row r="62" spans="1:67" ht="12" customHeight="1">
      <c r="A62" s="33"/>
      <c r="B62" s="56" t="s">
        <v>283</v>
      </c>
      <c r="C62" s="105" t="s">
        <v>284</v>
      </c>
      <c r="D62" s="55" t="s">
        <v>276</v>
      </c>
      <c r="E62" s="352"/>
      <c r="F62" s="105">
        <v>12</v>
      </c>
      <c r="G62" s="105">
        <v>12</v>
      </c>
      <c r="H62" s="105" t="s">
        <v>289</v>
      </c>
      <c r="I62" s="54" t="s">
        <v>283</v>
      </c>
      <c r="J62" s="105" t="s">
        <v>302</v>
      </c>
      <c r="K62" s="105" t="s">
        <v>302</v>
      </c>
      <c r="L62" s="105">
        <f>COUNTIF(Y62:AD63,"x")</f>
        <v>12</v>
      </c>
      <c r="M62" s="105">
        <f t="shared" si="2"/>
        <v>0</v>
      </c>
      <c r="N62" s="51"/>
      <c r="O62" s="51"/>
      <c r="P62" s="107" t="str">
        <f>J61</f>
        <v>C4</v>
      </c>
      <c r="Q62" s="90" t="s">
        <v>277</v>
      </c>
      <c r="R62" s="90" t="s">
        <v>277</v>
      </c>
      <c r="S62" s="90" t="s">
        <v>277</v>
      </c>
      <c r="T62" s="90" t="s">
        <v>277</v>
      </c>
      <c r="U62" s="90" t="s">
        <v>277</v>
      </c>
      <c r="V62" s="108" t="s">
        <v>277</v>
      </c>
      <c r="W62" s="51"/>
      <c r="X62" s="107" t="str">
        <f>J62</f>
        <v>C4</v>
      </c>
      <c r="Y62" s="90" t="s">
        <v>277</v>
      </c>
      <c r="Z62" s="90" t="s">
        <v>277</v>
      </c>
      <c r="AA62" s="90" t="s">
        <v>277</v>
      </c>
      <c r="AB62" s="90" t="s">
        <v>277</v>
      </c>
      <c r="AC62" s="90" t="s">
        <v>277</v>
      </c>
      <c r="AD62" s="108" t="s">
        <v>277</v>
      </c>
      <c r="AE62" s="51"/>
      <c r="AF62" s="107">
        <f>J63</f>
        <v>0</v>
      </c>
      <c r="AG62" s="90" t="s">
        <v>277</v>
      </c>
      <c r="AH62" s="90" t="s">
        <v>277</v>
      </c>
      <c r="AI62" s="90" t="s">
        <v>277</v>
      </c>
      <c r="AJ62" s="90" t="s">
        <v>277</v>
      </c>
      <c r="AK62" s="90" t="s">
        <v>277</v>
      </c>
      <c r="AL62" s="108" t="s">
        <v>277</v>
      </c>
      <c r="AM62" s="51"/>
      <c r="AN62" s="113">
        <f>J64</f>
        <v>0</v>
      </c>
      <c r="AO62" s="90" t="s">
        <v>277</v>
      </c>
      <c r="AP62" s="90" t="s">
        <v>277</v>
      </c>
      <c r="AQ62" s="90" t="s">
        <v>277</v>
      </c>
      <c r="AR62" s="90" t="s">
        <v>277</v>
      </c>
      <c r="AS62" s="90" t="s">
        <v>277</v>
      </c>
      <c r="AT62" s="108" t="s">
        <v>277</v>
      </c>
      <c r="AU62" s="51"/>
      <c r="AV62" s="51"/>
      <c r="AW62" s="355"/>
      <c r="AX62" s="66"/>
      <c r="AY62" s="104" t="s">
        <v>299</v>
      </c>
      <c r="AZ62" s="105"/>
      <c r="BA62" s="67"/>
      <c r="BB62" s="67"/>
      <c r="BC62" s="10"/>
      <c r="BD62" s="10"/>
      <c r="BE62" s="10"/>
      <c r="BF62" s="10"/>
      <c r="BG62" s="10"/>
      <c r="BH62" s="10"/>
      <c r="BI62" s="10"/>
      <c r="BJ62" s="10"/>
      <c r="BK62" s="10"/>
      <c r="BL62" s="10"/>
      <c r="BM62" s="10"/>
      <c r="BN62" s="10"/>
      <c r="BO62" s="10"/>
    </row>
    <row r="63" spans="1:67" ht="12" customHeight="1" thickBot="1">
      <c r="A63" s="33"/>
      <c r="B63" s="56" t="s">
        <v>283</v>
      </c>
      <c r="C63" s="105" t="s">
        <v>284</v>
      </c>
      <c r="D63" s="55" t="s">
        <v>276</v>
      </c>
      <c r="E63" s="352"/>
      <c r="F63" s="105">
        <v>0</v>
      </c>
      <c r="G63" s="105">
        <v>12</v>
      </c>
      <c r="H63" s="105" t="s">
        <v>289</v>
      </c>
      <c r="I63" s="54" t="s">
        <v>283</v>
      </c>
      <c r="J63" s="105"/>
      <c r="K63" s="105"/>
      <c r="L63" s="105">
        <f>COUNTIF(AG62:AL63,"x")</f>
        <v>12</v>
      </c>
      <c r="M63" s="105">
        <f t="shared" si="2"/>
        <v>-12</v>
      </c>
      <c r="N63" s="51"/>
      <c r="O63" s="51"/>
      <c r="P63" s="109" t="str">
        <f>K61</f>
        <v>C3</v>
      </c>
      <c r="Q63" s="162" t="s">
        <v>277</v>
      </c>
      <c r="R63" s="162" t="s">
        <v>277</v>
      </c>
      <c r="S63" s="162" t="s">
        <v>277</v>
      </c>
      <c r="T63" s="162" t="s">
        <v>277</v>
      </c>
      <c r="U63" s="162" t="s">
        <v>277</v>
      </c>
      <c r="V63" s="110" t="s">
        <v>277</v>
      </c>
      <c r="W63" s="51"/>
      <c r="X63" s="109" t="str">
        <f>K62</f>
        <v>C4</v>
      </c>
      <c r="Y63" s="45" t="s">
        <v>277</v>
      </c>
      <c r="Z63" s="45" t="s">
        <v>277</v>
      </c>
      <c r="AA63" s="45" t="s">
        <v>277</v>
      </c>
      <c r="AB63" s="45" t="s">
        <v>277</v>
      </c>
      <c r="AC63" s="45" t="s">
        <v>277</v>
      </c>
      <c r="AD63" s="110" t="s">
        <v>277</v>
      </c>
      <c r="AE63" s="51"/>
      <c r="AF63" s="109">
        <f>K63</f>
        <v>0</v>
      </c>
      <c r="AG63" s="162" t="s">
        <v>277</v>
      </c>
      <c r="AH63" s="162" t="s">
        <v>277</v>
      </c>
      <c r="AI63" s="162" t="s">
        <v>277</v>
      </c>
      <c r="AJ63" s="162" t="s">
        <v>277</v>
      </c>
      <c r="AK63" s="162" t="s">
        <v>277</v>
      </c>
      <c r="AL63" s="110" t="s">
        <v>277</v>
      </c>
      <c r="AM63" s="51"/>
      <c r="AN63" s="117">
        <f>K64</f>
        <v>0</v>
      </c>
      <c r="AO63" s="162" t="s">
        <v>277</v>
      </c>
      <c r="AP63" s="162" t="s">
        <v>277</v>
      </c>
      <c r="AQ63" s="162" t="s">
        <v>277</v>
      </c>
      <c r="AR63" s="162" t="s">
        <v>277</v>
      </c>
      <c r="AS63" s="162" t="s">
        <v>277</v>
      </c>
      <c r="AT63" s="110" t="s">
        <v>277</v>
      </c>
      <c r="AU63" s="51"/>
      <c r="AV63" s="51"/>
      <c r="AW63" s="355"/>
      <c r="AX63" s="66"/>
      <c r="AY63" s="104" t="s">
        <v>299</v>
      </c>
      <c r="AZ63" s="105"/>
      <c r="BA63" s="67"/>
      <c r="BB63" s="67"/>
      <c r="BC63" s="10"/>
      <c r="BD63" s="10"/>
      <c r="BE63" s="10"/>
      <c r="BF63" s="10"/>
      <c r="BG63" s="10"/>
      <c r="BH63" s="10"/>
      <c r="BI63" s="10"/>
      <c r="BJ63" s="10"/>
      <c r="BK63" s="10"/>
      <c r="BL63" s="10"/>
      <c r="BM63" s="10"/>
      <c r="BN63" s="10"/>
      <c r="BO63" s="10"/>
    </row>
    <row r="64" spans="1:67" ht="12" customHeight="1" thickBot="1">
      <c r="A64" s="33"/>
      <c r="B64" s="78" t="s">
        <v>283</v>
      </c>
      <c r="C64" s="79" t="s">
        <v>284</v>
      </c>
      <c r="D64" s="80" t="s">
        <v>276</v>
      </c>
      <c r="E64" s="361"/>
      <c r="F64" s="79">
        <v>0</v>
      </c>
      <c r="G64" s="79">
        <v>12</v>
      </c>
      <c r="H64" s="79" t="s">
        <v>289</v>
      </c>
      <c r="I64" s="81" t="s">
        <v>283</v>
      </c>
      <c r="J64" s="79"/>
      <c r="K64" s="79"/>
      <c r="L64" s="79">
        <f>COUNTIF(AO62:AT63,"x")</f>
        <v>12</v>
      </c>
      <c r="M64" s="79">
        <f t="shared" si="2"/>
        <v>-12</v>
      </c>
      <c r="N64" s="47"/>
      <c r="O64" s="47"/>
      <c r="P64" s="47"/>
      <c r="Q64" s="47">
        <v>1</v>
      </c>
      <c r="R64" s="47">
        <v>2</v>
      </c>
      <c r="S64" s="47">
        <v>3</v>
      </c>
      <c r="T64" s="47">
        <v>4</v>
      </c>
      <c r="U64" s="47">
        <v>5</v>
      </c>
      <c r="V64" s="47">
        <v>6</v>
      </c>
      <c r="W64" s="47"/>
      <c r="X64" s="47"/>
      <c r="Y64" s="47">
        <v>1</v>
      </c>
      <c r="Z64" s="47">
        <v>2</v>
      </c>
      <c r="AA64" s="47">
        <v>3</v>
      </c>
      <c r="AB64" s="47">
        <v>4</v>
      </c>
      <c r="AC64" s="47">
        <v>5</v>
      </c>
      <c r="AD64" s="47">
        <v>6</v>
      </c>
      <c r="AE64" s="47"/>
      <c r="AF64" s="47"/>
      <c r="AG64" s="47">
        <v>1</v>
      </c>
      <c r="AH64" s="47">
        <v>2</v>
      </c>
      <c r="AI64" s="47">
        <v>3</v>
      </c>
      <c r="AJ64" s="47">
        <v>4</v>
      </c>
      <c r="AK64" s="47">
        <v>5</v>
      </c>
      <c r="AL64" s="47">
        <v>6</v>
      </c>
      <c r="AM64" s="47"/>
      <c r="AN64" s="47"/>
      <c r="AO64" s="47">
        <v>1</v>
      </c>
      <c r="AP64" s="47">
        <v>2</v>
      </c>
      <c r="AQ64" s="47">
        <v>3</v>
      </c>
      <c r="AR64" s="47">
        <v>4</v>
      </c>
      <c r="AS64" s="47">
        <v>5</v>
      </c>
      <c r="AT64" s="47">
        <v>6</v>
      </c>
      <c r="AU64" s="47"/>
      <c r="AV64" s="47"/>
      <c r="AW64" s="356"/>
      <c r="AX64" s="66"/>
      <c r="AY64" s="104" t="s">
        <v>299</v>
      </c>
      <c r="AZ64" s="105"/>
      <c r="BA64" s="67"/>
      <c r="BB64" s="67"/>
      <c r="BC64" s="10"/>
      <c r="BD64" s="10"/>
      <c r="BE64" s="10"/>
      <c r="BF64" s="10"/>
      <c r="BG64" s="10"/>
      <c r="BH64" s="10"/>
      <c r="BI64" s="10"/>
      <c r="BJ64" s="10"/>
      <c r="BK64" s="10"/>
      <c r="BL64" s="10"/>
      <c r="BM64" s="10"/>
      <c r="BN64" s="10"/>
      <c r="BO64" s="10"/>
    </row>
    <row r="65" spans="1:67" ht="12" customHeight="1" thickBot="1">
      <c r="A65" s="33"/>
      <c r="B65" s="39" t="s">
        <v>283</v>
      </c>
      <c r="C65" s="83" t="s">
        <v>284</v>
      </c>
      <c r="D65" s="62" t="s">
        <v>276</v>
      </c>
      <c r="E65" s="99">
        <v>13</v>
      </c>
      <c r="F65" s="57"/>
      <c r="G65" s="57"/>
      <c r="H65" s="57"/>
      <c r="I65" s="57"/>
      <c r="J65" s="57"/>
      <c r="K65" s="57"/>
      <c r="L65" s="57"/>
      <c r="M65" s="57"/>
      <c r="N65" s="57"/>
      <c r="O65" s="57"/>
      <c r="P65" s="100"/>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84">
        <f>E65</f>
        <v>13</v>
      </c>
      <c r="AX65" s="66"/>
      <c r="AY65" s="71" t="s">
        <v>282</v>
      </c>
      <c r="AZ65" s="77"/>
      <c r="BA65" s="67"/>
      <c r="BB65" s="67"/>
      <c r="BC65" s="10"/>
      <c r="BD65" s="10"/>
      <c r="BE65" s="10"/>
      <c r="BF65" s="10"/>
      <c r="BG65" s="10"/>
      <c r="BH65" s="10"/>
      <c r="BI65" s="10"/>
      <c r="BJ65" s="10"/>
      <c r="BK65" s="10"/>
      <c r="BL65" s="10"/>
      <c r="BM65" s="10"/>
      <c r="BN65" s="10"/>
      <c r="BO65" s="10"/>
    </row>
    <row r="66" spans="1:67" ht="12" customHeight="1" thickBot="1">
      <c r="A66" s="33"/>
      <c r="B66" s="101" t="s">
        <v>283</v>
      </c>
      <c r="C66" s="102" t="s">
        <v>284</v>
      </c>
      <c r="D66" s="103" t="s">
        <v>276</v>
      </c>
      <c r="E66" s="351">
        <v>12</v>
      </c>
      <c r="F66" s="102">
        <v>12</v>
      </c>
      <c r="G66" s="102">
        <v>12</v>
      </c>
      <c r="H66" s="102" t="s">
        <v>289</v>
      </c>
      <c r="I66" s="90" t="s">
        <v>283</v>
      </c>
      <c r="J66" s="102" t="s">
        <v>310</v>
      </c>
      <c r="K66" s="102" t="s">
        <v>298</v>
      </c>
      <c r="L66" s="102">
        <f>COUNTIF(Q67:V68,"x")</f>
        <v>11</v>
      </c>
      <c r="M66" s="102">
        <f t="shared" si="2"/>
        <v>1</v>
      </c>
      <c r="N66" s="42"/>
      <c r="O66" s="42"/>
      <c r="P66" s="42"/>
      <c r="Q66" s="42">
        <v>7</v>
      </c>
      <c r="R66" s="42">
        <v>8</v>
      </c>
      <c r="S66" s="42">
        <v>9</v>
      </c>
      <c r="T66" s="42">
        <v>10</v>
      </c>
      <c r="U66" s="42">
        <v>11</v>
      </c>
      <c r="V66" s="42">
        <v>12</v>
      </c>
      <c r="W66" s="42"/>
      <c r="X66" s="42"/>
      <c r="Y66" s="42">
        <v>7</v>
      </c>
      <c r="Z66" s="42">
        <v>8</v>
      </c>
      <c r="AA66" s="42">
        <v>9</v>
      </c>
      <c r="AB66" s="42">
        <v>10</v>
      </c>
      <c r="AC66" s="42">
        <v>11</v>
      </c>
      <c r="AD66" s="42">
        <v>12</v>
      </c>
      <c r="AE66" s="42"/>
      <c r="AF66" s="42"/>
      <c r="AG66" s="42">
        <v>7</v>
      </c>
      <c r="AH66" s="42">
        <v>8</v>
      </c>
      <c r="AI66" s="42">
        <v>9</v>
      </c>
      <c r="AJ66" s="42">
        <v>10</v>
      </c>
      <c r="AK66" s="42">
        <v>11</v>
      </c>
      <c r="AL66" s="42">
        <v>12</v>
      </c>
      <c r="AM66" s="42"/>
      <c r="AN66" s="42"/>
      <c r="AO66" s="42">
        <v>7</v>
      </c>
      <c r="AP66" s="42">
        <v>8</v>
      </c>
      <c r="AQ66" s="42">
        <v>9</v>
      </c>
      <c r="AR66" s="42">
        <v>10</v>
      </c>
      <c r="AS66" s="42">
        <v>11</v>
      </c>
      <c r="AT66" s="42">
        <v>12</v>
      </c>
      <c r="AU66" s="42"/>
      <c r="AV66" s="42"/>
      <c r="AW66" s="354">
        <f>E66</f>
        <v>12</v>
      </c>
      <c r="AX66" s="66"/>
      <c r="AY66" s="104" t="s">
        <v>299</v>
      </c>
      <c r="AZ66" s="105"/>
      <c r="BA66" s="67"/>
      <c r="BB66" s="67"/>
      <c r="BC66" s="10"/>
      <c r="BD66" s="10"/>
      <c r="BE66" s="10"/>
      <c r="BF66" s="10"/>
      <c r="BG66" s="10"/>
      <c r="BH66" s="10"/>
      <c r="BI66" s="10"/>
      <c r="BJ66" s="10"/>
      <c r="BK66" s="10"/>
      <c r="BL66" s="10"/>
      <c r="BM66" s="10"/>
      <c r="BN66" s="10"/>
      <c r="BO66" s="10"/>
    </row>
    <row r="67" spans="1:67" ht="12" customHeight="1" thickBot="1">
      <c r="A67" s="33"/>
      <c r="B67" s="56" t="s">
        <v>283</v>
      </c>
      <c r="C67" s="105" t="s">
        <v>284</v>
      </c>
      <c r="D67" s="55" t="s">
        <v>276</v>
      </c>
      <c r="E67" s="352"/>
      <c r="F67" s="105">
        <v>12</v>
      </c>
      <c r="G67" s="105">
        <v>12</v>
      </c>
      <c r="H67" s="105" t="s">
        <v>289</v>
      </c>
      <c r="I67" s="54" t="s">
        <v>283</v>
      </c>
      <c r="J67" s="105" t="s">
        <v>310</v>
      </c>
      <c r="K67" s="105" t="s">
        <v>300</v>
      </c>
      <c r="L67" s="105">
        <f>COUNTIF(Y67:AD68,"x")</f>
        <v>12</v>
      </c>
      <c r="M67" s="105">
        <f t="shared" si="2"/>
        <v>0</v>
      </c>
      <c r="N67" s="51"/>
      <c r="O67" s="51"/>
      <c r="P67" s="107" t="str">
        <f>J66</f>
        <v>C12</v>
      </c>
      <c r="Q67" s="90" t="s">
        <v>277</v>
      </c>
      <c r="R67" s="90" t="s">
        <v>277</v>
      </c>
      <c r="S67" s="90" t="s">
        <v>277</v>
      </c>
      <c r="T67" s="92" t="s">
        <v>277</v>
      </c>
      <c r="U67" s="92" t="s">
        <v>277</v>
      </c>
      <c r="V67" s="92"/>
      <c r="W67" s="51"/>
      <c r="X67" s="107" t="str">
        <f>J67</f>
        <v>C12</v>
      </c>
      <c r="Y67" s="90" t="s">
        <v>277</v>
      </c>
      <c r="Z67" s="90" t="s">
        <v>277</v>
      </c>
      <c r="AA67" s="90" t="s">
        <v>277</v>
      </c>
      <c r="AB67" s="90" t="s">
        <v>277</v>
      </c>
      <c r="AC67" s="90" t="s">
        <v>277</v>
      </c>
      <c r="AD67" s="108" t="s">
        <v>277</v>
      </c>
      <c r="AE67" s="51"/>
      <c r="AF67" s="113">
        <f>J68</f>
        <v>0</v>
      </c>
      <c r="AG67" s="114"/>
      <c r="AH67" s="115"/>
      <c r="AI67" s="115"/>
      <c r="AJ67" s="115"/>
      <c r="AK67" s="115"/>
      <c r="AL67" s="116"/>
      <c r="AM67" s="51"/>
      <c r="AN67" s="113">
        <f>J69</f>
        <v>0</v>
      </c>
      <c r="AO67" s="114"/>
      <c r="AP67" s="115"/>
      <c r="AQ67" s="115"/>
      <c r="AR67" s="115"/>
      <c r="AS67" s="115"/>
      <c r="AT67" s="116"/>
      <c r="AU67" s="51"/>
      <c r="AV67" s="51"/>
      <c r="AW67" s="355"/>
      <c r="AX67" s="66"/>
      <c r="AY67" s="104" t="s">
        <v>299</v>
      </c>
      <c r="AZ67" s="105"/>
      <c r="BA67" s="67"/>
      <c r="BB67" s="67"/>
      <c r="BC67" s="10"/>
      <c r="BD67" s="10"/>
      <c r="BE67" s="10"/>
      <c r="BF67" s="10"/>
      <c r="BG67" s="10"/>
      <c r="BH67" s="10"/>
      <c r="BI67" s="10"/>
      <c r="BJ67" s="10"/>
      <c r="BK67" s="10"/>
      <c r="BL67" s="10"/>
      <c r="BM67" s="10"/>
      <c r="BN67" s="10"/>
      <c r="BO67" s="10"/>
    </row>
    <row r="68" spans="1:67" ht="12" customHeight="1" thickBot="1">
      <c r="A68" s="33"/>
      <c r="B68" s="56" t="s">
        <v>283</v>
      </c>
      <c r="C68" s="105" t="s">
        <v>284</v>
      </c>
      <c r="D68" s="55" t="s">
        <v>276</v>
      </c>
      <c r="E68" s="352"/>
      <c r="F68" s="105">
        <v>0</v>
      </c>
      <c r="G68" s="105">
        <v>12</v>
      </c>
      <c r="H68" s="105" t="s">
        <v>289</v>
      </c>
      <c r="I68" s="54" t="s">
        <v>283</v>
      </c>
      <c r="J68" s="105"/>
      <c r="K68" s="105"/>
      <c r="L68" s="105">
        <f>COUNTIF(AG67:AL68,"x")</f>
        <v>0</v>
      </c>
      <c r="M68" s="105">
        <f t="shared" si="2"/>
        <v>0</v>
      </c>
      <c r="N68" s="51"/>
      <c r="O68" s="51"/>
      <c r="P68" s="109" t="str">
        <f>K66</f>
        <v>C1</v>
      </c>
      <c r="Q68" s="45" t="s">
        <v>277</v>
      </c>
      <c r="R68" s="45" t="s">
        <v>277</v>
      </c>
      <c r="S68" s="45" t="s">
        <v>277</v>
      </c>
      <c r="T68" s="45" t="s">
        <v>277</v>
      </c>
      <c r="U68" s="45" t="s">
        <v>277</v>
      </c>
      <c r="V68" s="110" t="s">
        <v>277</v>
      </c>
      <c r="W68" s="51"/>
      <c r="X68" s="109" t="str">
        <f>K67</f>
        <v>C2</v>
      </c>
      <c r="Y68" s="45" t="s">
        <v>277</v>
      </c>
      <c r="Z68" s="45" t="s">
        <v>277</v>
      </c>
      <c r="AA68" s="45" t="s">
        <v>277</v>
      </c>
      <c r="AB68" s="45" t="s">
        <v>277</v>
      </c>
      <c r="AC68" s="45" t="s">
        <v>277</v>
      </c>
      <c r="AD68" s="110" t="s">
        <v>277</v>
      </c>
      <c r="AE68" s="51"/>
      <c r="AF68" s="117">
        <f>K68</f>
        <v>0</v>
      </c>
      <c r="AG68" s="118"/>
      <c r="AH68" s="119"/>
      <c r="AI68" s="119"/>
      <c r="AJ68" s="119"/>
      <c r="AK68" s="119"/>
      <c r="AL68" s="120"/>
      <c r="AM68" s="51"/>
      <c r="AN68" s="117">
        <f>K69</f>
        <v>0</v>
      </c>
      <c r="AO68" s="118"/>
      <c r="AP68" s="119"/>
      <c r="AQ68" s="119"/>
      <c r="AR68" s="119"/>
      <c r="AS68" s="119"/>
      <c r="AT68" s="120"/>
      <c r="AU68" s="51"/>
      <c r="AV68" s="51"/>
      <c r="AW68" s="355"/>
      <c r="AX68" s="66"/>
      <c r="AY68" s="104" t="s">
        <v>299</v>
      </c>
      <c r="AZ68" s="105"/>
      <c r="BA68" s="67"/>
      <c r="BB68" s="67"/>
      <c r="BC68" s="10"/>
      <c r="BD68" s="10"/>
      <c r="BE68" s="10"/>
      <c r="BF68" s="10"/>
      <c r="BG68" s="10"/>
      <c r="BH68" s="10"/>
      <c r="BI68" s="10"/>
      <c r="BJ68" s="10"/>
      <c r="BK68" s="10"/>
      <c r="BL68" s="10"/>
      <c r="BM68" s="10"/>
      <c r="BN68" s="10"/>
      <c r="BO68" s="10"/>
    </row>
    <row r="69" spans="1:67" ht="12" customHeight="1" thickBot="1">
      <c r="A69" s="33"/>
      <c r="B69" s="78" t="s">
        <v>283</v>
      </c>
      <c r="C69" s="79" t="s">
        <v>284</v>
      </c>
      <c r="D69" s="80" t="s">
        <v>276</v>
      </c>
      <c r="E69" s="361"/>
      <c r="F69" s="79">
        <v>0</v>
      </c>
      <c r="G69" s="79">
        <v>12</v>
      </c>
      <c r="H69" s="79" t="s">
        <v>289</v>
      </c>
      <c r="I69" s="81" t="s">
        <v>283</v>
      </c>
      <c r="J69" s="79"/>
      <c r="K69" s="79"/>
      <c r="L69" s="79">
        <f>COUNTIF(AO67:AT68,"x")</f>
        <v>0</v>
      </c>
      <c r="M69" s="79">
        <f t="shared" si="2"/>
        <v>0</v>
      </c>
      <c r="N69" s="47"/>
      <c r="O69" s="47"/>
      <c r="P69" s="47"/>
      <c r="Q69" s="47">
        <v>1</v>
      </c>
      <c r="R69" s="47">
        <v>2</v>
      </c>
      <c r="S69" s="47">
        <v>3</v>
      </c>
      <c r="T69" s="47">
        <v>4</v>
      </c>
      <c r="U69" s="47">
        <v>5</v>
      </c>
      <c r="V69" s="47">
        <v>6</v>
      </c>
      <c r="W69" s="47"/>
      <c r="X69" s="47"/>
      <c r="Y69" s="47">
        <v>1</v>
      </c>
      <c r="Z69" s="47">
        <v>2</v>
      </c>
      <c r="AA69" s="47">
        <v>3</v>
      </c>
      <c r="AB69" s="47">
        <v>4</v>
      </c>
      <c r="AC69" s="47">
        <v>5</v>
      </c>
      <c r="AD69" s="47">
        <v>6</v>
      </c>
      <c r="AE69" s="47"/>
      <c r="AF69" s="47"/>
      <c r="AG69" s="47">
        <v>1</v>
      </c>
      <c r="AH69" s="47">
        <v>2</v>
      </c>
      <c r="AI69" s="47">
        <v>3</v>
      </c>
      <c r="AJ69" s="47">
        <v>4</v>
      </c>
      <c r="AK69" s="47">
        <v>5</v>
      </c>
      <c r="AL69" s="47">
        <v>6</v>
      </c>
      <c r="AM69" s="47"/>
      <c r="AN69" s="47"/>
      <c r="AO69" s="47">
        <v>1</v>
      </c>
      <c r="AP69" s="47">
        <v>2</v>
      </c>
      <c r="AQ69" s="47">
        <v>3</v>
      </c>
      <c r="AR69" s="47">
        <v>4</v>
      </c>
      <c r="AS69" s="47">
        <v>5</v>
      </c>
      <c r="AT69" s="47">
        <v>6</v>
      </c>
      <c r="AU69" s="47"/>
      <c r="AV69" s="47"/>
      <c r="AW69" s="356"/>
      <c r="AX69" s="66"/>
      <c r="AY69" s="104" t="s">
        <v>299</v>
      </c>
      <c r="AZ69" s="105"/>
      <c r="BA69" s="67"/>
      <c r="BB69" s="67"/>
      <c r="BC69" s="10"/>
      <c r="BD69" s="10"/>
      <c r="BE69" s="10"/>
      <c r="BF69" s="10"/>
      <c r="BG69" s="10"/>
      <c r="BH69" s="10"/>
      <c r="BI69" s="10"/>
      <c r="BJ69" s="10"/>
      <c r="BK69" s="10"/>
      <c r="BL69" s="10"/>
      <c r="BM69" s="10"/>
      <c r="BN69" s="10"/>
      <c r="BO69" s="10"/>
    </row>
    <row r="70" spans="1:67" ht="12" customHeight="1" thickBot="1">
      <c r="A70" s="33"/>
      <c r="B70" s="39" t="s">
        <v>283</v>
      </c>
      <c r="C70" s="83" t="s">
        <v>284</v>
      </c>
      <c r="D70" s="62" t="s">
        <v>276</v>
      </c>
      <c r="E70" s="99">
        <v>11</v>
      </c>
      <c r="F70" s="57"/>
      <c r="G70" s="57"/>
      <c r="H70" s="57"/>
      <c r="I70" s="57"/>
      <c r="J70" s="57"/>
      <c r="K70" s="57"/>
      <c r="L70" s="57"/>
      <c r="M70" s="57"/>
      <c r="N70" s="57"/>
      <c r="O70" s="57"/>
      <c r="P70" s="100"/>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84">
        <f>E70</f>
        <v>11</v>
      </c>
      <c r="AX70" s="66"/>
      <c r="AY70" s="71" t="s">
        <v>282</v>
      </c>
      <c r="AZ70" s="77"/>
      <c r="BA70" s="67"/>
      <c r="BB70" s="67"/>
      <c r="BC70" s="10"/>
      <c r="BD70" s="10"/>
      <c r="BE70" s="10"/>
      <c r="BF70" s="10"/>
      <c r="BG70" s="10"/>
      <c r="BH70" s="10"/>
      <c r="BI70" s="10"/>
      <c r="BJ70" s="10"/>
      <c r="BK70" s="10"/>
      <c r="BL70" s="10"/>
      <c r="BM70" s="10"/>
      <c r="BN70" s="10"/>
      <c r="BO70" s="10"/>
    </row>
    <row r="71" spans="1:67" ht="12" customHeight="1">
      <c r="A71" s="33"/>
      <c r="B71" s="40"/>
      <c r="C71" s="41"/>
      <c r="D71" s="41"/>
      <c r="E71" s="41"/>
      <c r="F71" s="41"/>
      <c r="G71" s="41"/>
      <c r="H71" s="41"/>
      <c r="I71" s="41"/>
      <c r="J71" s="41"/>
      <c r="K71" s="41"/>
      <c r="L71" s="41"/>
      <c r="M71" s="41"/>
      <c r="N71" s="41"/>
      <c r="O71" s="97">
        <v>1</v>
      </c>
      <c r="P71" s="41"/>
      <c r="Q71" s="41"/>
      <c r="R71" s="97">
        <v>2</v>
      </c>
      <c r="S71" s="41"/>
      <c r="T71" s="41"/>
      <c r="U71" s="97">
        <v>3</v>
      </c>
      <c r="V71" s="41"/>
      <c r="W71" s="41"/>
      <c r="X71" s="97">
        <v>4</v>
      </c>
      <c r="Y71" s="41"/>
      <c r="Z71" s="41"/>
      <c r="AA71" s="97">
        <v>5</v>
      </c>
      <c r="AB71" s="41"/>
      <c r="AC71" s="41"/>
      <c r="AD71" s="97">
        <v>6</v>
      </c>
      <c r="AE71" s="41"/>
      <c r="AF71" s="41"/>
      <c r="AG71" s="97">
        <v>7</v>
      </c>
      <c r="AH71" s="41"/>
      <c r="AI71" s="41"/>
      <c r="AJ71" s="97">
        <v>8</v>
      </c>
      <c r="AK71" s="41"/>
      <c r="AL71" s="41"/>
      <c r="AM71" s="97">
        <v>9</v>
      </c>
      <c r="AN71" s="41"/>
      <c r="AO71" s="41"/>
      <c r="AP71" s="97">
        <v>10</v>
      </c>
      <c r="AQ71" s="41"/>
      <c r="AR71" s="41"/>
      <c r="AS71" s="97">
        <v>11</v>
      </c>
      <c r="AT71" s="41"/>
      <c r="AU71" s="41"/>
      <c r="AV71" s="97">
        <v>12</v>
      </c>
      <c r="AW71" s="43"/>
      <c r="AX71" s="66"/>
      <c r="AY71" s="71" t="s">
        <v>282</v>
      </c>
      <c r="AZ71" s="77"/>
      <c r="BA71" s="67"/>
      <c r="BB71" s="67"/>
      <c r="BC71" s="10"/>
      <c r="BD71" s="10"/>
      <c r="BE71" s="10"/>
      <c r="BF71" s="10"/>
      <c r="BG71" s="10"/>
      <c r="BH71" s="10"/>
      <c r="BI71" s="10"/>
      <c r="BJ71" s="10"/>
      <c r="BK71" s="10"/>
      <c r="BL71" s="10"/>
      <c r="BM71" s="10"/>
      <c r="BN71" s="10"/>
      <c r="BO71" s="10"/>
    </row>
    <row r="72" spans="1:67" ht="12" customHeight="1" thickBot="1">
      <c r="A72" s="33"/>
      <c r="B72" s="44" t="s">
        <v>283</v>
      </c>
      <c r="C72" s="72" t="s">
        <v>284</v>
      </c>
      <c r="D72" s="46" t="s">
        <v>276</v>
      </c>
      <c r="E72" s="72">
        <v>10</v>
      </c>
      <c r="F72" s="45">
        <v>12</v>
      </c>
      <c r="G72" s="45">
        <v>12</v>
      </c>
      <c r="H72" s="45" t="s">
        <v>289</v>
      </c>
      <c r="I72" s="45" t="s">
        <v>295</v>
      </c>
      <c r="J72" s="45" t="s">
        <v>294</v>
      </c>
      <c r="K72" s="45">
        <v>4</v>
      </c>
      <c r="L72" s="45">
        <f>COUNTIF(O72:AV72,"x")</f>
        <v>12</v>
      </c>
      <c r="M72" s="72">
        <f>F72-L72</f>
        <v>0</v>
      </c>
      <c r="N72" s="50"/>
      <c r="O72" s="81" t="s">
        <v>277</v>
      </c>
      <c r="P72" s="50"/>
      <c r="Q72" s="50"/>
      <c r="R72" s="81" t="s">
        <v>277</v>
      </c>
      <c r="S72" s="50"/>
      <c r="T72" s="50"/>
      <c r="U72" s="81" t="s">
        <v>277</v>
      </c>
      <c r="V72" s="50"/>
      <c r="W72" s="50"/>
      <c r="X72" s="81" t="s">
        <v>277</v>
      </c>
      <c r="Y72" s="50"/>
      <c r="Z72" s="50"/>
      <c r="AA72" s="81" t="s">
        <v>277</v>
      </c>
      <c r="AB72" s="50"/>
      <c r="AC72" s="50"/>
      <c r="AD72" s="81" t="s">
        <v>277</v>
      </c>
      <c r="AE72" s="50"/>
      <c r="AF72" s="50"/>
      <c r="AG72" s="81" t="s">
        <v>277</v>
      </c>
      <c r="AH72" s="50"/>
      <c r="AI72" s="50"/>
      <c r="AJ72" s="81" t="s">
        <v>277</v>
      </c>
      <c r="AK72" s="50"/>
      <c r="AL72" s="50"/>
      <c r="AM72" s="81" t="s">
        <v>277</v>
      </c>
      <c r="AN72" s="50"/>
      <c r="AO72" s="50"/>
      <c r="AP72" s="81" t="s">
        <v>277</v>
      </c>
      <c r="AQ72" s="50"/>
      <c r="AR72" s="50"/>
      <c r="AS72" s="81" t="s">
        <v>277</v>
      </c>
      <c r="AT72" s="50"/>
      <c r="AU72" s="50"/>
      <c r="AV72" s="81" t="s">
        <v>277</v>
      </c>
      <c r="AW72" s="73">
        <f>E72</f>
        <v>10</v>
      </c>
      <c r="AX72" s="66"/>
      <c r="AY72" s="71"/>
      <c r="AZ72" s="54"/>
      <c r="BA72" s="67"/>
      <c r="BB72" s="67"/>
      <c r="BC72" s="10"/>
      <c r="BD72" s="10"/>
      <c r="BE72" s="10"/>
      <c r="BF72" s="10"/>
      <c r="BG72" s="10"/>
      <c r="BH72" s="10"/>
      <c r="BI72" s="10"/>
      <c r="BJ72" s="10"/>
      <c r="BK72" s="10"/>
      <c r="BL72" s="10"/>
      <c r="BM72" s="10"/>
      <c r="BN72" s="10"/>
      <c r="BO72" s="10"/>
    </row>
    <row r="73" spans="1:67" ht="12" customHeight="1">
      <c r="A73" s="33"/>
      <c r="B73" s="40"/>
      <c r="C73" s="41"/>
      <c r="D73" s="41"/>
      <c r="E73" s="41"/>
      <c r="F73" s="41"/>
      <c r="G73" s="41"/>
      <c r="H73" s="41"/>
      <c r="I73" s="41"/>
      <c r="J73" s="41"/>
      <c r="K73" s="41"/>
      <c r="L73" s="41"/>
      <c r="M73" s="41"/>
      <c r="N73" s="41"/>
      <c r="O73" s="97">
        <v>1</v>
      </c>
      <c r="P73" s="41"/>
      <c r="Q73" s="41"/>
      <c r="R73" s="97">
        <v>2</v>
      </c>
      <c r="S73" s="41"/>
      <c r="T73" s="41"/>
      <c r="U73" s="97">
        <v>3</v>
      </c>
      <c r="V73" s="41"/>
      <c r="W73" s="41"/>
      <c r="X73" s="97">
        <v>4</v>
      </c>
      <c r="Y73" s="41"/>
      <c r="Z73" s="41"/>
      <c r="AA73" s="97">
        <v>5</v>
      </c>
      <c r="AB73" s="41"/>
      <c r="AC73" s="41"/>
      <c r="AD73" s="97">
        <v>6</v>
      </c>
      <c r="AE73" s="41"/>
      <c r="AF73" s="41"/>
      <c r="AG73" s="97">
        <v>7</v>
      </c>
      <c r="AH73" s="41"/>
      <c r="AI73" s="41"/>
      <c r="AJ73" s="97">
        <v>8</v>
      </c>
      <c r="AK73" s="41"/>
      <c r="AL73" s="41"/>
      <c r="AM73" s="97">
        <v>9</v>
      </c>
      <c r="AN73" s="41"/>
      <c r="AO73" s="41"/>
      <c r="AP73" s="97">
        <v>10</v>
      </c>
      <c r="AQ73" s="41"/>
      <c r="AR73" s="41"/>
      <c r="AS73" s="97">
        <v>11</v>
      </c>
      <c r="AT73" s="41"/>
      <c r="AU73" s="41"/>
      <c r="AV73" s="97">
        <v>12</v>
      </c>
      <c r="AW73" s="43"/>
      <c r="AX73" s="66"/>
      <c r="AY73" s="71" t="s">
        <v>282</v>
      </c>
      <c r="AZ73" s="77"/>
      <c r="BA73" s="67"/>
      <c r="BB73" s="67"/>
      <c r="BC73" s="10"/>
      <c r="BD73" s="10"/>
      <c r="BE73" s="10"/>
      <c r="BF73" s="10"/>
      <c r="BG73" s="10"/>
      <c r="BH73" s="10"/>
      <c r="BI73" s="10"/>
      <c r="BJ73" s="10"/>
      <c r="BK73" s="10"/>
      <c r="BL73" s="10"/>
      <c r="BM73" s="10"/>
      <c r="BN73" s="10"/>
      <c r="BO73" s="10"/>
    </row>
    <row r="74" spans="1:67" ht="12" customHeight="1" thickBot="1">
      <c r="A74" s="33"/>
      <c r="B74" s="44" t="s">
        <v>283</v>
      </c>
      <c r="C74" s="72" t="s">
        <v>284</v>
      </c>
      <c r="D74" s="46" t="s">
        <v>276</v>
      </c>
      <c r="E74" s="72">
        <v>9</v>
      </c>
      <c r="F74" s="45">
        <v>12</v>
      </c>
      <c r="G74" s="45">
        <v>12</v>
      </c>
      <c r="H74" s="45" t="s">
        <v>289</v>
      </c>
      <c r="I74" s="45" t="s">
        <v>295</v>
      </c>
      <c r="J74" s="45" t="s">
        <v>294</v>
      </c>
      <c r="K74" s="45">
        <v>3</v>
      </c>
      <c r="L74" s="45">
        <f>COUNTIF(O74:AV74,"x")</f>
        <v>12</v>
      </c>
      <c r="M74" s="72">
        <f>F74-L74</f>
        <v>0</v>
      </c>
      <c r="N74" s="50"/>
      <c r="O74" s="81" t="s">
        <v>277</v>
      </c>
      <c r="P74" s="50"/>
      <c r="Q74" s="50"/>
      <c r="R74" s="81" t="s">
        <v>277</v>
      </c>
      <c r="S74" s="50"/>
      <c r="T74" s="50"/>
      <c r="U74" s="81" t="s">
        <v>277</v>
      </c>
      <c r="V74" s="50"/>
      <c r="W74" s="50"/>
      <c r="X74" s="81" t="s">
        <v>277</v>
      </c>
      <c r="Y74" s="50"/>
      <c r="Z74" s="50"/>
      <c r="AA74" s="81" t="s">
        <v>277</v>
      </c>
      <c r="AB74" s="50"/>
      <c r="AC74" s="50"/>
      <c r="AD74" s="81" t="s">
        <v>277</v>
      </c>
      <c r="AE74" s="50"/>
      <c r="AF74" s="50"/>
      <c r="AG74" s="81" t="s">
        <v>277</v>
      </c>
      <c r="AH74" s="50"/>
      <c r="AI74" s="50"/>
      <c r="AJ74" s="81" t="s">
        <v>277</v>
      </c>
      <c r="AK74" s="50"/>
      <c r="AL74" s="50"/>
      <c r="AM74" s="81" t="s">
        <v>277</v>
      </c>
      <c r="AN74" s="50"/>
      <c r="AO74" s="50"/>
      <c r="AP74" s="81" t="s">
        <v>277</v>
      </c>
      <c r="AQ74" s="50"/>
      <c r="AR74" s="50"/>
      <c r="AS74" s="81" t="s">
        <v>277</v>
      </c>
      <c r="AT74" s="50"/>
      <c r="AU74" s="50"/>
      <c r="AV74" s="81" t="s">
        <v>277</v>
      </c>
      <c r="AW74" s="73">
        <f>E74</f>
        <v>9</v>
      </c>
      <c r="AX74" s="66"/>
      <c r="AY74" s="71"/>
      <c r="AZ74" s="54"/>
      <c r="BA74" s="67"/>
      <c r="BB74" s="67"/>
      <c r="BC74" s="10"/>
      <c r="BD74" s="10"/>
      <c r="BE74" s="10"/>
      <c r="BF74" s="10"/>
      <c r="BG74" s="10"/>
      <c r="BH74" s="10"/>
      <c r="BI74" s="10"/>
      <c r="BJ74" s="10"/>
      <c r="BK74" s="10"/>
      <c r="BL74" s="10"/>
      <c r="BM74" s="10"/>
      <c r="BN74" s="10"/>
      <c r="BO74" s="10"/>
    </row>
    <row r="75" spans="1:67" ht="12" customHeight="1" thickBot="1">
      <c r="A75" s="33"/>
      <c r="B75" s="39" t="s">
        <v>283</v>
      </c>
      <c r="C75" s="83" t="s">
        <v>284</v>
      </c>
      <c r="D75" s="62" t="s">
        <v>276</v>
      </c>
      <c r="E75" s="99">
        <v>8</v>
      </c>
      <c r="F75" s="57"/>
      <c r="G75" s="57"/>
      <c r="H75" s="57"/>
      <c r="I75" s="57"/>
      <c r="J75" s="57"/>
      <c r="K75" s="57"/>
      <c r="L75" s="57"/>
      <c r="M75" s="57"/>
      <c r="N75" s="57"/>
      <c r="O75" s="57"/>
      <c r="P75" s="100"/>
      <c r="Q75" s="57"/>
      <c r="R75" s="57"/>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c r="AR75" s="57"/>
      <c r="AS75" s="57"/>
      <c r="AT75" s="57"/>
      <c r="AU75" s="57"/>
      <c r="AV75" s="57"/>
      <c r="AW75" s="84">
        <f>E75</f>
        <v>8</v>
      </c>
      <c r="AX75" s="66"/>
      <c r="AY75" s="71" t="s">
        <v>282</v>
      </c>
      <c r="AZ75" s="77"/>
      <c r="BA75" s="67"/>
      <c r="BB75" s="67"/>
      <c r="BC75" s="10"/>
      <c r="BD75" s="10"/>
      <c r="BE75" s="10"/>
      <c r="BF75" s="10"/>
      <c r="BG75" s="10"/>
      <c r="BH75" s="10"/>
      <c r="BI75" s="10"/>
      <c r="BJ75" s="10"/>
      <c r="BK75" s="10"/>
      <c r="BL75" s="10"/>
      <c r="BM75" s="10"/>
      <c r="BN75" s="10"/>
      <c r="BO75" s="10"/>
    </row>
    <row r="76" spans="1:67" ht="12" customHeight="1" thickBot="1">
      <c r="A76" s="33"/>
      <c r="B76" s="101" t="s">
        <v>283</v>
      </c>
      <c r="C76" s="102" t="s">
        <v>284</v>
      </c>
      <c r="D76" s="103" t="s">
        <v>276</v>
      </c>
      <c r="E76" s="351">
        <v>7</v>
      </c>
      <c r="F76" s="102">
        <v>12</v>
      </c>
      <c r="G76" s="102">
        <v>12</v>
      </c>
      <c r="H76" s="102" t="s">
        <v>289</v>
      </c>
      <c r="I76" s="90" t="s">
        <v>283</v>
      </c>
      <c r="J76" s="102" t="s">
        <v>311</v>
      </c>
      <c r="K76" s="102" t="s">
        <v>298</v>
      </c>
      <c r="L76" s="102">
        <f>COUNTIF(Q77:V78,"x")</f>
        <v>12</v>
      </c>
      <c r="M76" s="102">
        <f>F76-L76</f>
        <v>0</v>
      </c>
      <c r="N76" s="42"/>
      <c r="O76" s="42"/>
      <c r="P76" s="42"/>
      <c r="Q76" s="42">
        <v>7</v>
      </c>
      <c r="R76" s="42">
        <v>8</v>
      </c>
      <c r="S76" s="42">
        <v>9</v>
      </c>
      <c r="T76" s="42">
        <v>10</v>
      </c>
      <c r="U76" s="42">
        <v>11</v>
      </c>
      <c r="V76" s="42">
        <v>12</v>
      </c>
      <c r="W76" s="42"/>
      <c r="X76" s="42"/>
      <c r="Y76" s="42">
        <v>7</v>
      </c>
      <c r="Z76" s="42">
        <v>8</v>
      </c>
      <c r="AA76" s="42">
        <v>9</v>
      </c>
      <c r="AB76" s="42">
        <v>10</v>
      </c>
      <c r="AC76" s="42">
        <v>11</v>
      </c>
      <c r="AD76" s="42">
        <v>12</v>
      </c>
      <c r="AE76" s="42"/>
      <c r="AF76" s="42"/>
      <c r="AG76" s="42">
        <v>7</v>
      </c>
      <c r="AH76" s="42">
        <v>8</v>
      </c>
      <c r="AI76" s="42">
        <v>9</v>
      </c>
      <c r="AJ76" s="42">
        <v>10</v>
      </c>
      <c r="AK76" s="42">
        <v>11</v>
      </c>
      <c r="AL76" s="42">
        <v>12</v>
      </c>
      <c r="AM76" s="42"/>
      <c r="AN76" s="42"/>
      <c r="AO76" s="42">
        <v>7</v>
      </c>
      <c r="AP76" s="42">
        <v>8</v>
      </c>
      <c r="AQ76" s="42">
        <v>9</v>
      </c>
      <c r="AR76" s="42">
        <v>10</v>
      </c>
      <c r="AS76" s="42">
        <v>11</v>
      </c>
      <c r="AT76" s="42">
        <v>12</v>
      </c>
      <c r="AU76" s="42"/>
      <c r="AV76" s="42"/>
      <c r="AW76" s="354">
        <f>E76</f>
        <v>7</v>
      </c>
      <c r="AX76" s="66"/>
      <c r="AY76" s="104" t="s">
        <v>299</v>
      </c>
      <c r="AZ76" s="105"/>
      <c r="BA76" s="67"/>
      <c r="BB76" s="67"/>
      <c r="BC76" s="10"/>
      <c r="BD76" s="10"/>
      <c r="BE76" s="10"/>
      <c r="BF76" s="10"/>
      <c r="BG76" s="10"/>
      <c r="BH76" s="10"/>
      <c r="BI76" s="10"/>
      <c r="BJ76" s="10"/>
      <c r="BK76" s="10"/>
      <c r="BL76" s="10"/>
      <c r="BM76" s="10"/>
      <c r="BN76" s="10"/>
      <c r="BO76" s="10"/>
    </row>
    <row r="77" spans="1:67" ht="12" customHeight="1">
      <c r="A77" s="33"/>
      <c r="B77" s="56" t="s">
        <v>283</v>
      </c>
      <c r="C77" s="105" t="s">
        <v>284</v>
      </c>
      <c r="D77" s="55" t="s">
        <v>276</v>
      </c>
      <c r="E77" s="352"/>
      <c r="F77" s="105">
        <v>12</v>
      </c>
      <c r="G77" s="105">
        <v>12</v>
      </c>
      <c r="H77" s="105" t="s">
        <v>289</v>
      </c>
      <c r="I77" s="54" t="s">
        <v>283</v>
      </c>
      <c r="J77" s="105" t="s">
        <v>311</v>
      </c>
      <c r="K77" s="105" t="s">
        <v>300</v>
      </c>
      <c r="L77" s="105">
        <f>COUNTIF(Y77:AD78,"x")</f>
        <v>8</v>
      </c>
      <c r="M77" s="105">
        <f>F77-L77</f>
        <v>4</v>
      </c>
      <c r="N77" s="51"/>
      <c r="O77" s="51"/>
      <c r="P77" s="107" t="str">
        <f>J76</f>
        <v>C15</v>
      </c>
      <c r="Q77" s="90" t="s">
        <v>277</v>
      </c>
      <c r="R77" s="90" t="s">
        <v>277</v>
      </c>
      <c r="S77" s="90" t="s">
        <v>277</v>
      </c>
      <c r="T77" s="90" t="s">
        <v>277</v>
      </c>
      <c r="U77" s="90" t="s">
        <v>277</v>
      </c>
      <c r="V77" s="108" t="s">
        <v>277</v>
      </c>
      <c r="W77" s="51"/>
      <c r="X77" s="107" t="str">
        <f>J77</f>
        <v>C15</v>
      </c>
      <c r="Y77" s="90" t="s">
        <v>277</v>
      </c>
      <c r="Z77" s="90" t="s">
        <v>277</v>
      </c>
      <c r="AA77" s="90"/>
      <c r="AB77" s="90"/>
      <c r="AC77" s="90"/>
      <c r="AD77" s="108"/>
      <c r="AE77" s="51"/>
      <c r="AF77" s="113">
        <f>J78</f>
        <v>0</v>
      </c>
      <c r="AG77" s="114"/>
      <c r="AH77" s="115"/>
      <c r="AI77" s="115"/>
      <c r="AJ77" s="115"/>
      <c r="AK77" s="115"/>
      <c r="AL77" s="116"/>
      <c r="AM77" s="51"/>
      <c r="AN77" s="113">
        <f>J79</f>
        <v>0</v>
      </c>
      <c r="AO77" s="114"/>
      <c r="AP77" s="115"/>
      <c r="AQ77" s="115"/>
      <c r="AR77" s="115"/>
      <c r="AS77" s="115"/>
      <c r="AT77" s="116"/>
      <c r="AU77" s="51"/>
      <c r="AV77" s="51"/>
      <c r="AW77" s="355"/>
      <c r="AX77" s="66"/>
      <c r="AY77" s="104" t="s">
        <v>299</v>
      </c>
      <c r="AZ77" s="105"/>
      <c r="BA77" s="67"/>
      <c r="BB77" s="67"/>
      <c r="BC77" s="10"/>
      <c r="BD77" s="10"/>
      <c r="BE77" s="10"/>
      <c r="BF77" s="10"/>
      <c r="BG77" s="10"/>
      <c r="BH77" s="10"/>
      <c r="BI77" s="10"/>
      <c r="BJ77" s="10"/>
      <c r="BK77" s="10"/>
      <c r="BL77" s="10"/>
      <c r="BM77" s="10"/>
      <c r="BN77" s="10"/>
      <c r="BO77" s="10"/>
    </row>
    <row r="78" spans="1:67" ht="12" customHeight="1" thickBot="1">
      <c r="A78" s="33"/>
      <c r="B78" s="56" t="s">
        <v>283</v>
      </c>
      <c r="C78" s="105" t="s">
        <v>284</v>
      </c>
      <c r="D78" s="55" t="s">
        <v>276</v>
      </c>
      <c r="E78" s="352"/>
      <c r="F78" s="105">
        <v>0</v>
      </c>
      <c r="G78" s="105">
        <v>12</v>
      </c>
      <c r="H78" s="105" t="s">
        <v>289</v>
      </c>
      <c r="I78" s="54" t="s">
        <v>283</v>
      </c>
      <c r="J78" s="105"/>
      <c r="K78" s="105"/>
      <c r="L78" s="105">
        <f>COUNTIF(AG77:AL78,"x")</f>
        <v>0</v>
      </c>
      <c r="M78" s="105">
        <f>F78-L78</f>
        <v>0</v>
      </c>
      <c r="N78" s="51"/>
      <c r="O78" s="51"/>
      <c r="P78" s="109" t="str">
        <f>K76</f>
        <v>C1</v>
      </c>
      <c r="Q78" s="45" t="s">
        <v>277</v>
      </c>
      <c r="R78" s="45" t="s">
        <v>277</v>
      </c>
      <c r="S78" s="45" t="s">
        <v>277</v>
      </c>
      <c r="T78" s="45" t="s">
        <v>277</v>
      </c>
      <c r="U78" s="45" t="s">
        <v>277</v>
      </c>
      <c r="V78" s="110" t="s">
        <v>277</v>
      </c>
      <c r="W78" s="51"/>
      <c r="X78" s="109" t="str">
        <f>K77</f>
        <v>C2</v>
      </c>
      <c r="Y78" s="45" t="s">
        <v>277</v>
      </c>
      <c r="Z78" s="45" t="s">
        <v>277</v>
      </c>
      <c r="AA78" s="45" t="s">
        <v>277</v>
      </c>
      <c r="AB78" s="45" t="s">
        <v>277</v>
      </c>
      <c r="AC78" s="92" t="s">
        <v>277</v>
      </c>
      <c r="AD78" s="92" t="s">
        <v>277</v>
      </c>
      <c r="AE78" s="51"/>
      <c r="AF78" s="117">
        <f>K78</f>
        <v>0</v>
      </c>
      <c r="AG78" s="118"/>
      <c r="AH78" s="119"/>
      <c r="AI78" s="119"/>
      <c r="AJ78" s="119"/>
      <c r="AK78" s="119"/>
      <c r="AL78" s="120"/>
      <c r="AM78" s="51"/>
      <c r="AN78" s="117">
        <f>K79</f>
        <v>0</v>
      </c>
      <c r="AO78" s="118"/>
      <c r="AP78" s="119"/>
      <c r="AQ78" s="119"/>
      <c r="AR78" s="119"/>
      <c r="AS78" s="119"/>
      <c r="AT78" s="120"/>
      <c r="AU78" s="51"/>
      <c r="AV78" s="51"/>
      <c r="AW78" s="355"/>
      <c r="AX78" s="66"/>
      <c r="AY78" s="104" t="s">
        <v>299</v>
      </c>
      <c r="AZ78" s="105"/>
      <c r="BA78" s="67"/>
      <c r="BB78" s="67"/>
      <c r="BC78" s="10"/>
      <c r="BD78" s="10"/>
      <c r="BE78" s="10"/>
      <c r="BF78" s="10"/>
      <c r="BG78" s="10"/>
      <c r="BH78" s="10"/>
      <c r="BI78" s="10"/>
      <c r="BJ78" s="10"/>
      <c r="BK78" s="10"/>
      <c r="BL78" s="10"/>
      <c r="BM78" s="10"/>
      <c r="BN78" s="10"/>
      <c r="BO78" s="10"/>
    </row>
    <row r="79" spans="1:67" ht="12" customHeight="1" thickBot="1">
      <c r="A79" s="33"/>
      <c r="B79" s="78" t="s">
        <v>283</v>
      </c>
      <c r="C79" s="79" t="s">
        <v>284</v>
      </c>
      <c r="D79" s="80" t="s">
        <v>276</v>
      </c>
      <c r="E79" s="361"/>
      <c r="F79" s="79">
        <v>0</v>
      </c>
      <c r="G79" s="79">
        <v>12</v>
      </c>
      <c r="H79" s="79" t="s">
        <v>289</v>
      </c>
      <c r="I79" s="81" t="s">
        <v>283</v>
      </c>
      <c r="J79" s="79"/>
      <c r="K79" s="79"/>
      <c r="L79" s="79">
        <f>COUNTIF(AO77:AT78,"x")</f>
        <v>0</v>
      </c>
      <c r="M79" s="79">
        <f>F79-L79</f>
        <v>0</v>
      </c>
      <c r="N79" s="47"/>
      <c r="O79" s="47"/>
      <c r="P79" s="47"/>
      <c r="Q79" s="47">
        <v>1</v>
      </c>
      <c r="R79" s="47">
        <v>2</v>
      </c>
      <c r="S79" s="47">
        <v>3</v>
      </c>
      <c r="T79" s="47">
        <v>4</v>
      </c>
      <c r="U79" s="47">
        <v>5</v>
      </c>
      <c r="V79" s="47">
        <v>6</v>
      </c>
      <c r="W79" s="47"/>
      <c r="X79" s="47"/>
      <c r="Y79" s="47">
        <v>1</v>
      </c>
      <c r="Z79" s="47">
        <v>2</v>
      </c>
      <c r="AA79" s="47">
        <v>3</v>
      </c>
      <c r="AB79" s="47">
        <v>4</v>
      </c>
      <c r="AC79" s="47">
        <v>5</v>
      </c>
      <c r="AD79" s="47">
        <v>6</v>
      </c>
      <c r="AE79" s="47"/>
      <c r="AF79" s="47"/>
      <c r="AG79" s="47">
        <v>1</v>
      </c>
      <c r="AH79" s="47">
        <v>2</v>
      </c>
      <c r="AI79" s="47">
        <v>3</v>
      </c>
      <c r="AJ79" s="47">
        <v>4</v>
      </c>
      <c r="AK79" s="47">
        <v>5</v>
      </c>
      <c r="AL79" s="47">
        <v>6</v>
      </c>
      <c r="AM79" s="47"/>
      <c r="AN79" s="47"/>
      <c r="AO79" s="47">
        <v>1</v>
      </c>
      <c r="AP79" s="47">
        <v>2</v>
      </c>
      <c r="AQ79" s="47">
        <v>3</v>
      </c>
      <c r="AR79" s="47">
        <v>4</v>
      </c>
      <c r="AS79" s="47">
        <v>5</v>
      </c>
      <c r="AT79" s="47">
        <v>6</v>
      </c>
      <c r="AU79" s="47"/>
      <c r="AV79" s="47"/>
      <c r="AW79" s="356"/>
      <c r="AX79" s="66"/>
      <c r="AY79" s="104" t="s">
        <v>299</v>
      </c>
      <c r="AZ79" s="105"/>
      <c r="BA79" s="67"/>
      <c r="BB79" s="67"/>
      <c r="BC79" s="10"/>
      <c r="BD79" s="10"/>
      <c r="BE79" s="10"/>
      <c r="BF79" s="10"/>
      <c r="BG79" s="10"/>
      <c r="BH79" s="10"/>
      <c r="BI79" s="10"/>
      <c r="BJ79" s="10"/>
      <c r="BK79" s="10"/>
      <c r="BL79" s="10"/>
      <c r="BM79" s="10"/>
      <c r="BN79" s="10"/>
      <c r="BO79" s="10"/>
    </row>
    <row r="80" spans="1:67" ht="12" customHeight="1">
      <c r="A80" s="33"/>
      <c r="B80" s="40"/>
      <c r="C80" s="41"/>
      <c r="D80" s="41"/>
      <c r="E80" s="41"/>
      <c r="F80" s="41"/>
      <c r="G80" s="41"/>
      <c r="H80" s="41"/>
      <c r="I80" s="41"/>
      <c r="J80" s="41"/>
      <c r="K80" s="41"/>
      <c r="L80" s="41"/>
      <c r="M80" s="41"/>
      <c r="N80" s="41"/>
      <c r="O80" s="97">
        <v>1</v>
      </c>
      <c r="P80" s="41"/>
      <c r="Q80" s="41"/>
      <c r="R80" s="97">
        <v>2</v>
      </c>
      <c r="S80" s="41"/>
      <c r="T80" s="41"/>
      <c r="U80" s="97">
        <v>3</v>
      </c>
      <c r="V80" s="41"/>
      <c r="W80" s="41"/>
      <c r="X80" s="97">
        <v>4</v>
      </c>
      <c r="Y80" s="41"/>
      <c r="Z80" s="41"/>
      <c r="AA80" s="97">
        <v>5</v>
      </c>
      <c r="AB80" s="41"/>
      <c r="AC80" s="41"/>
      <c r="AD80" s="97">
        <v>6</v>
      </c>
      <c r="AE80" s="41"/>
      <c r="AF80" s="41"/>
      <c r="AG80" s="97">
        <v>7</v>
      </c>
      <c r="AH80" s="41"/>
      <c r="AI80" s="41"/>
      <c r="AJ80" s="97">
        <v>8</v>
      </c>
      <c r="AK80" s="41"/>
      <c r="AL80" s="41"/>
      <c r="AM80" s="97">
        <v>9</v>
      </c>
      <c r="AN80" s="41"/>
      <c r="AO80" s="41"/>
      <c r="AP80" s="97">
        <v>10</v>
      </c>
      <c r="AQ80" s="41"/>
      <c r="AR80" s="41"/>
      <c r="AS80" s="97">
        <v>11</v>
      </c>
      <c r="AT80" s="41"/>
      <c r="AU80" s="41"/>
      <c r="AV80" s="97">
        <v>12</v>
      </c>
      <c r="AW80" s="43"/>
      <c r="AX80" s="66"/>
      <c r="AY80" s="71" t="s">
        <v>282</v>
      </c>
      <c r="AZ80" s="77"/>
      <c r="BA80" s="67"/>
      <c r="BB80" s="67"/>
      <c r="BC80" s="10"/>
      <c r="BD80" s="10"/>
      <c r="BE80" s="10"/>
      <c r="BF80" s="10"/>
      <c r="BG80" s="10"/>
      <c r="BH80" s="10"/>
      <c r="BI80" s="10"/>
      <c r="BJ80" s="10"/>
      <c r="BK80" s="10"/>
      <c r="BL80" s="10"/>
      <c r="BM80" s="10"/>
      <c r="BN80" s="10"/>
      <c r="BO80" s="10"/>
    </row>
    <row r="81" spans="1:67" ht="12" customHeight="1" thickBot="1">
      <c r="A81" s="33"/>
      <c r="B81" s="44" t="s">
        <v>283</v>
      </c>
      <c r="C81" s="72" t="s">
        <v>284</v>
      </c>
      <c r="D81" s="46" t="s">
        <v>276</v>
      </c>
      <c r="E81" s="72">
        <v>6</v>
      </c>
      <c r="F81" s="45">
        <v>6</v>
      </c>
      <c r="G81" s="45">
        <v>12</v>
      </c>
      <c r="H81" s="45" t="s">
        <v>289</v>
      </c>
      <c r="I81" s="45" t="s">
        <v>295</v>
      </c>
      <c r="J81" s="45" t="s">
        <v>284</v>
      </c>
      <c r="K81" s="45">
        <v>46</v>
      </c>
      <c r="L81" s="45">
        <f>COUNTIF(O81:AV81,"x")</f>
        <v>6</v>
      </c>
      <c r="M81" s="72">
        <f>F81-L81</f>
        <v>0</v>
      </c>
      <c r="N81" s="50"/>
      <c r="O81" s="81" t="s">
        <v>277</v>
      </c>
      <c r="P81" s="50"/>
      <c r="Q81" s="50"/>
      <c r="R81" s="81" t="s">
        <v>277</v>
      </c>
      <c r="S81" s="50"/>
      <c r="T81" s="50"/>
      <c r="U81" s="81" t="s">
        <v>277</v>
      </c>
      <c r="V81" s="50"/>
      <c r="W81" s="50"/>
      <c r="X81" s="45" t="s">
        <v>277</v>
      </c>
      <c r="Y81" s="50"/>
      <c r="Z81" s="50"/>
      <c r="AA81" s="81" t="s">
        <v>277</v>
      </c>
      <c r="AB81" s="50"/>
      <c r="AC81" s="50"/>
      <c r="AD81" s="45" t="s">
        <v>277</v>
      </c>
      <c r="AE81" s="50"/>
      <c r="AF81" s="50"/>
      <c r="AG81" s="121"/>
      <c r="AH81" s="50"/>
      <c r="AI81" s="50"/>
      <c r="AJ81" s="121"/>
      <c r="AK81" s="50"/>
      <c r="AL81" s="50"/>
      <c r="AM81" s="121"/>
      <c r="AN81" s="50"/>
      <c r="AO81" s="50"/>
      <c r="AP81" s="121"/>
      <c r="AQ81" s="50"/>
      <c r="AR81" s="50"/>
      <c r="AS81" s="121"/>
      <c r="AT81" s="50"/>
      <c r="AU81" s="50"/>
      <c r="AV81" s="121"/>
      <c r="AW81" s="110">
        <f>E81</f>
        <v>6</v>
      </c>
      <c r="AX81" s="66"/>
      <c r="AY81" s="71"/>
      <c r="AZ81" s="54"/>
      <c r="BA81" s="67"/>
      <c r="BB81" s="67"/>
      <c r="BC81" s="10"/>
      <c r="BD81" s="10"/>
      <c r="BE81" s="10"/>
      <c r="BF81" s="10"/>
      <c r="BG81" s="10"/>
      <c r="BH81" s="10"/>
      <c r="BI81" s="10"/>
      <c r="BJ81" s="10"/>
      <c r="BK81" s="10"/>
      <c r="BL81" s="10"/>
      <c r="BM81" s="10"/>
      <c r="BN81" s="10"/>
      <c r="BO81" s="10"/>
    </row>
    <row r="82" spans="1:67" ht="12" customHeight="1" thickBot="1">
      <c r="A82" s="33"/>
      <c r="B82" s="39" t="s">
        <v>283</v>
      </c>
      <c r="C82" s="83" t="s">
        <v>284</v>
      </c>
      <c r="D82" s="62" t="s">
        <v>276</v>
      </c>
      <c r="E82" s="99">
        <v>5</v>
      </c>
      <c r="F82" s="57"/>
      <c r="G82" s="57"/>
      <c r="H82" s="57"/>
      <c r="I82" s="57"/>
      <c r="J82" s="57"/>
      <c r="K82" s="57"/>
      <c r="L82" s="57"/>
      <c r="M82" s="57"/>
      <c r="N82" s="57"/>
      <c r="O82" s="57"/>
      <c r="P82" s="100"/>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c r="AU82" s="57"/>
      <c r="AV82" s="57"/>
      <c r="AW82" s="84">
        <f>E82</f>
        <v>5</v>
      </c>
      <c r="AX82" s="66"/>
      <c r="AY82" s="71" t="s">
        <v>282</v>
      </c>
      <c r="AZ82" s="77"/>
      <c r="BA82" s="67"/>
      <c r="BB82" s="67"/>
      <c r="BC82" s="10"/>
      <c r="BD82" s="10"/>
      <c r="BE82" s="10"/>
      <c r="BF82" s="10"/>
      <c r="BG82" s="10"/>
      <c r="BH82" s="10"/>
      <c r="BI82" s="10"/>
      <c r="BJ82" s="10"/>
      <c r="BK82" s="10"/>
      <c r="BL82" s="10"/>
      <c r="BM82" s="10"/>
      <c r="BN82" s="10"/>
      <c r="BO82" s="10"/>
    </row>
    <row r="83" spans="1:67" ht="12" customHeight="1" thickBot="1">
      <c r="A83" s="33"/>
      <c r="B83" s="39" t="s">
        <v>283</v>
      </c>
      <c r="C83" s="83" t="s">
        <v>284</v>
      </c>
      <c r="D83" s="62" t="s">
        <v>276</v>
      </c>
      <c r="E83" s="99">
        <v>4</v>
      </c>
      <c r="F83" s="57"/>
      <c r="G83" s="57"/>
      <c r="H83" s="57"/>
      <c r="I83" s="57"/>
      <c r="J83" s="57"/>
      <c r="K83" s="57"/>
      <c r="L83" s="57"/>
      <c r="M83" s="57"/>
      <c r="N83" s="57"/>
      <c r="O83" s="57"/>
      <c r="P83" s="100"/>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c r="AU83" s="57"/>
      <c r="AV83" s="57"/>
      <c r="AW83" s="84">
        <f>E83</f>
        <v>4</v>
      </c>
      <c r="AX83" s="66"/>
      <c r="AY83" s="71" t="s">
        <v>282</v>
      </c>
      <c r="AZ83" s="77"/>
      <c r="BA83" s="67"/>
      <c r="BB83" s="67"/>
      <c r="BC83" s="10"/>
      <c r="BD83" s="10"/>
      <c r="BE83" s="10"/>
      <c r="BF83" s="10"/>
      <c r="BG83" s="10"/>
      <c r="BH83" s="10"/>
      <c r="BI83" s="10"/>
      <c r="BJ83" s="10"/>
      <c r="BK83" s="10"/>
      <c r="BL83" s="10"/>
      <c r="BM83" s="10"/>
      <c r="BN83" s="10"/>
      <c r="BO83" s="10"/>
    </row>
    <row r="84" spans="1:67" ht="12" customHeight="1" thickBot="1">
      <c r="A84" s="122"/>
      <c r="B84" s="64"/>
      <c r="C84" s="64"/>
      <c r="D84" s="64"/>
      <c r="E84" s="64"/>
      <c r="F84" s="64"/>
      <c r="G84" s="64"/>
      <c r="H84" s="64"/>
      <c r="I84" s="64"/>
      <c r="J84" s="64"/>
      <c r="K84" s="64"/>
      <c r="L84" s="64"/>
      <c r="M84" s="64"/>
      <c r="N84" s="64"/>
      <c r="O84" s="64"/>
      <c r="P84" s="64"/>
      <c r="Q84" s="64"/>
      <c r="R84" s="64"/>
      <c r="S84" s="64"/>
      <c r="T84" s="64"/>
      <c r="U84" s="64"/>
      <c r="V84" s="64"/>
      <c r="W84" s="64"/>
      <c r="X84" s="64"/>
      <c r="Y84" s="64"/>
      <c r="Z84" s="64"/>
      <c r="AA84" s="64"/>
      <c r="AB84" s="64"/>
      <c r="AC84" s="64"/>
      <c r="AD84" s="64"/>
      <c r="AE84" s="64"/>
      <c r="AF84" s="64"/>
      <c r="AG84" s="64"/>
      <c r="AH84" s="64"/>
      <c r="AI84" s="64"/>
      <c r="AJ84" s="64"/>
      <c r="AK84" s="64"/>
      <c r="AL84" s="64"/>
      <c r="AM84" s="64"/>
      <c r="AN84" s="64"/>
      <c r="AO84" s="64"/>
      <c r="AP84" s="64"/>
      <c r="AQ84" s="64"/>
      <c r="AR84" s="64"/>
      <c r="AS84" s="64"/>
      <c r="AT84" s="64"/>
      <c r="AU84" s="64"/>
      <c r="AV84" s="64"/>
      <c r="AW84" s="64"/>
      <c r="AX84" s="64"/>
      <c r="AY84" s="64"/>
      <c r="AZ84" s="64"/>
      <c r="BA84" s="122"/>
      <c r="BB84" s="67"/>
      <c r="BC84" s="10"/>
      <c r="BD84" s="10"/>
      <c r="BE84" s="10"/>
      <c r="BF84" s="10"/>
      <c r="BG84" s="10"/>
      <c r="BH84" s="10"/>
      <c r="BI84" s="10"/>
      <c r="BJ84" s="10"/>
      <c r="BK84" s="10"/>
      <c r="BL84" s="10"/>
      <c r="BM84" s="10"/>
      <c r="BN84" s="10"/>
      <c r="BO84" s="10"/>
    </row>
    <row r="85" spans="1:67" ht="12" customHeight="1" thickBot="1">
      <c r="A85" s="33"/>
      <c r="B85" s="39" t="s">
        <v>283</v>
      </c>
      <c r="C85" s="83" t="s">
        <v>284</v>
      </c>
      <c r="D85" s="123" t="s">
        <v>280</v>
      </c>
      <c r="E85" s="99">
        <v>47</v>
      </c>
      <c r="F85" s="57"/>
      <c r="G85" s="57"/>
      <c r="H85" s="57"/>
      <c r="I85" s="57"/>
      <c r="J85" s="57"/>
      <c r="K85" s="57"/>
      <c r="L85" s="57"/>
      <c r="M85" s="57"/>
      <c r="N85" s="57"/>
      <c r="O85" s="57"/>
      <c r="P85" s="100"/>
      <c r="Q85" s="57"/>
      <c r="R85" s="57"/>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c r="AR85" s="57"/>
      <c r="AS85" s="57"/>
      <c r="AT85" s="57"/>
      <c r="AU85" s="57"/>
      <c r="AV85" s="57"/>
      <c r="AW85" s="84">
        <f>E85</f>
        <v>47</v>
      </c>
      <c r="AX85" s="66"/>
      <c r="AY85" s="71"/>
      <c r="AZ85" s="77"/>
      <c r="BA85" s="67"/>
      <c r="BB85" s="67"/>
      <c r="BC85" s="10"/>
      <c r="BD85" s="10"/>
      <c r="BE85" s="10"/>
      <c r="BF85" s="10"/>
      <c r="BG85" s="10"/>
      <c r="BH85" s="10"/>
      <c r="BI85" s="10"/>
      <c r="BJ85" s="10"/>
      <c r="BK85" s="10"/>
      <c r="BL85" s="10"/>
      <c r="BM85" s="10"/>
      <c r="BN85" s="10"/>
      <c r="BO85" s="10"/>
    </row>
    <row r="86" spans="1:67" ht="12" customHeight="1" thickBot="1">
      <c r="A86" s="33"/>
      <c r="B86" s="39" t="s">
        <v>283</v>
      </c>
      <c r="C86" s="83" t="s">
        <v>284</v>
      </c>
      <c r="D86" s="123" t="s">
        <v>280</v>
      </c>
      <c r="E86" s="99">
        <v>46</v>
      </c>
      <c r="F86" s="57"/>
      <c r="G86" s="57"/>
      <c r="H86" s="57"/>
      <c r="I86" s="57"/>
      <c r="J86" s="57"/>
      <c r="K86" s="57"/>
      <c r="L86" s="57"/>
      <c r="M86" s="57"/>
      <c r="N86" s="57"/>
      <c r="O86" s="57"/>
      <c r="P86" s="100"/>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c r="AU86" s="57"/>
      <c r="AV86" s="57"/>
      <c r="AW86" s="84">
        <f t="shared" ref="AW86:AW105" si="3">E86</f>
        <v>46</v>
      </c>
      <c r="AX86" s="66"/>
      <c r="AY86" s="71"/>
      <c r="AZ86" s="77"/>
      <c r="BA86" s="67"/>
      <c r="BB86" s="67"/>
      <c r="BC86" s="10"/>
      <c r="BD86" s="10"/>
      <c r="BE86" s="10"/>
      <c r="BF86" s="10"/>
      <c r="BG86" s="10"/>
      <c r="BH86" s="10"/>
      <c r="BI86" s="10"/>
      <c r="BJ86" s="10"/>
      <c r="BK86" s="10"/>
      <c r="BL86" s="10"/>
      <c r="BM86" s="10"/>
      <c r="BN86" s="10"/>
      <c r="BO86" s="10"/>
    </row>
    <row r="87" spans="1:67" ht="12" customHeight="1" thickBot="1">
      <c r="A87" s="33"/>
      <c r="B87" s="39" t="s">
        <v>283</v>
      </c>
      <c r="C87" s="83" t="s">
        <v>284</v>
      </c>
      <c r="D87" s="123" t="s">
        <v>280</v>
      </c>
      <c r="E87" s="99">
        <v>45</v>
      </c>
      <c r="F87" s="57"/>
      <c r="G87" s="57"/>
      <c r="H87" s="57"/>
      <c r="I87" s="57"/>
      <c r="J87" s="57"/>
      <c r="K87" s="57"/>
      <c r="L87" s="57"/>
      <c r="M87" s="57"/>
      <c r="N87" s="57"/>
      <c r="O87" s="57"/>
      <c r="P87" s="100"/>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c r="AU87" s="57"/>
      <c r="AV87" s="57"/>
      <c r="AW87" s="84">
        <f t="shared" si="3"/>
        <v>45</v>
      </c>
      <c r="AX87" s="66"/>
      <c r="AY87" s="71"/>
      <c r="AZ87" s="77"/>
      <c r="BA87" s="67"/>
      <c r="BB87" s="67"/>
      <c r="BC87" s="10"/>
      <c r="BD87" s="10"/>
      <c r="BE87" s="10"/>
      <c r="BF87" s="10"/>
      <c r="BG87" s="10"/>
      <c r="BH87" s="10"/>
      <c r="BI87" s="10"/>
      <c r="BJ87" s="10"/>
      <c r="BK87" s="10"/>
      <c r="BL87" s="10"/>
      <c r="BM87" s="10"/>
      <c r="BN87" s="10"/>
      <c r="BO87" s="10"/>
    </row>
    <row r="88" spans="1:67" ht="12" customHeight="1" thickBot="1">
      <c r="A88" s="33"/>
      <c r="B88" s="39" t="s">
        <v>283</v>
      </c>
      <c r="C88" s="83" t="s">
        <v>284</v>
      </c>
      <c r="D88" s="123" t="s">
        <v>280</v>
      </c>
      <c r="E88" s="99">
        <v>44</v>
      </c>
      <c r="F88" s="57"/>
      <c r="G88" s="57"/>
      <c r="H88" s="57"/>
      <c r="I88" s="57"/>
      <c r="J88" s="57"/>
      <c r="K88" s="57"/>
      <c r="L88" s="57"/>
      <c r="M88" s="57"/>
      <c r="N88" s="57"/>
      <c r="O88" s="57"/>
      <c r="P88" s="100"/>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c r="AU88" s="57"/>
      <c r="AV88" s="57"/>
      <c r="AW88" s="84">
        <f t="shared" si="3"/>
        <v>44</v>
      </c>
      <c r="AX88" s="66"/>
      <c r="AY88" s="71"/>
      <c r="AZ88" s="77"/>
      <c r="BA88" s="67"/>
      <c r="BB88" s="67"/>
      <c r="BC88" s="10"/>
      <c r="BD88" s="10"/>
      <c r="BE88" s="10"/>
      <c r="BF88" s="10"/>
      <c r="BG88" s="10"/>
      <c r="BH88" s="10"/>
      <c r="BI88" s="10"/>
      <c r="BJ88" s="10"/>
      <c r="BK88" s="10"/>
      <c r="BL88" s="10"/>
      <c r="BM88" s="10"/>
      <c r="BN88" s="10"/>
      <c r="BO88" s="10"/>
    </row>
    <row r="89" spans="1:67" ht="12" customHeight="1" thickBot="1">
      <c r="A89" s="33"/>
      <c r="B89" s="39" t="s">
        <v>283</v>
      </c>
      <c r="C89" s="83" t="s">
        <v>284</v>
      </c>
      <c r="D89" s="123" t="s">
        <v>280</v>
      </c>
      <c r="E89" s="99">
        <v>43</v>
      </c>
      <c r="F89" s="57"/>
      <c r="G89" s="57"/>
      <c r="H89" s="57"/>
      <c r="I89" s="57"/>
      <c r="J89" s="57"/>
      <c r="K89" s="57"/>
      <c r="L89" s="57"/>
      <c r="M89" s="57"/>
      <c r="N89" s="57"/>
      <c r="O89" s="57"/>
      <c r="P89" s="100"/>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c r="AU89" s="57"/>
      <c r="AV89" s="57"/>
      <c r="AW89" s="84">
        <f t="shared" si="3"/>
        <v>43</v>
      </c>
      <c r="AX89" s="66"/>
      <c r="AY89" s="71"/>
      <c r="AZ89" s="77"/>
      <c r="BA89" s="67"/>
      <c r="BB89" s="67"/>
      <c r="BC89" s="10"/>
      <c r="BD89" s="10"/>
      <c r="BE89" s="10"/>
      <c r="BF89" s="10"/>
      <c r="BG89" s="10"/>
      <c r="BH89" s="10"/>
      <c r="BI89" s="10"/>
      <c r="BJ89" s="10"/>
      <c r="BK89" s="10"/>
      <c r="BL89" s="10"/>
      <c r="BM89" s="10"/>
      <c r="BN89" s="10"/>
      <c r="BO89" s="10"/>
    </row>
    <row r="90" spans="1:67" ht="12" customHeight="1" thickBot="1">
      <c r="A90" s="33"/>
      <c r="B90" s="39" t="s">
        <v>283</v>
      </c>
      <c r="C90" s="83" t="s">
        <v>284</v>
      </c>
      <c r="D90" s="123" t="s">
        <v>280</v>
      </c>
      <c r="E90" s="99">
        <v>42</v>
      </c>
      <c r="F90" s="57"/>
      <c r="G90" s="57"/>
      <c r="H90" s="57"/>
      <c r="I90" s="57"/>
      <c r="J90" s="57"/>
      <c r="K90" s="57"/>
      <c r="L90" s="57"/>
      <c r="M90" s="57"/>
      <c r="N90" s="57"/>
      <c r="O90" s="57"/>
      <c r="P90" s="100"/>
      <c r="Q90" s="57"/>
      <c r="R90" s="57"/>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c r="AU90" s="57"/>
      <c r="AV90" s="57"/>
      <c r="AW90" s="84">
        <f t="shared" si="3"/>
        <v>42</v>
      </c>
      <c r="AX90" s="66"/>
      <c r="AY90" s="71"/>
      <c r="AZ90" s="77"/>
      <c r="BA90" s="67"/>
      <c r="BB90" s="67"/>
      <c r="BC90" s="10"/>
      <c r="BD90" s="10"/>
      <c r="BE90" s="10"/>
      <c r="BF90" s="10"/>
      <c r="BG90" s="10"/>
      <c r="BH90" s="10"/>
      <c r="BI90" s="10"/>
      <c r="BJ90" s="10"/>
      <c r="BK90" s="10"/>
      <c r="BL90" s="10"/>
      <c r="BM90" s="10"/>
      <c r="BN90" s="10"/>
      <c r="BO90" s="10"/>
    </row>
    <row r="91" spans="1:67" ht="12" customHeight="1" thickBot="1">
      <c r="A91" s="33"/>
      <c r="B91" s="39" t="s">
        <v>283</v>
      </c>
      <c r="C91" s="83" t="s">
        <v>284</v>
      </c>
      <c r="D91" s="123" t="s">
        <v>280</v>
      </c>
      <c r="E91" s="99">
        <v>41</v>
      </c>
      <c r="F91" s="57"/>
      <c r="G91" s="57"/>
      <c r="H91" s="57"/>
      <c r="I91" s="57"/>
      <c r="J91" s="57"/>
      <c r="K91" s="57"/>
      <c r="L91" s="57"/>
      <c r="M91" s="57"/>
      <c r="N91" s="57"/>
      <c r="O91" s="57"/>
      <c r="P91" s="100"/>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c r="AU91" s="57"/>
      <c r="AV91" s="57"/>
      <c r="AW91" s="84">
        <f t="shared" si="3"/>
        <v>41</v>
      </c>
      <c r="AX91" s="66"/>
      <c r="AY91" s="71"/>
      <c r="AZ91" s="77"/>
      <c r="BA91" s="67"/>
      <c r="BB91" s="67"/>
      <c r="BC91" s="10"/>
      <c r="BD91" s="10"/>
      <c r="BE91" s="10"/>
      <c r="BF91" s="10"/>
      <c r="BG91" s="10"/>
      <c r="BH91" s="10"/>
      <c r="BI91" s="10"/>
      <c r="BJ91" s="10"/>
      <c r="BK91" s="10"/>
      <c r="BL91" s="10"/>
      <c r="BM91" s="10"/>
      <c r="BN91" s="10"/>
      <c r="BO91" s="10"/>
    </row>
    <row r="92" spans="1:67" ht="12" customHeight="1" thickBot="1">
      <c r="A92" s="33"/>
      <c r="B92" s="39" t="s">
        <v>283</v>
      </c>
      <c r="C92" s="83" t="s">
        <v>284</v>
      </c>
      <c r="D92" s="123" t="s">
        <v>280</v>
      </c>
      <c r="E92" s="99">
        <v>40</v>
      </c>
      <c r="F92" s="57"/>
      <c r="G92" s="57"/>
      <c r="H92" s="57"/>
      <c r="I92" s="57"/>
      <c r="J92" s="57"/>
      <c r="K92" s="57"/>
      <c r="L92" s="57"/>
      <c r="M92" s="57"/>
      <c r="N92" s="57"/>
      <c r="O92" s="57"/>
      <c r="P92" s="100"/>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c r="AV92" s="57"/>
      <c r="AW92" s="84">
        <f t="shared" si="3"/>
        <v>40</v>
      </c>
      <c r="AX92" s="66"/>
      <c r="AY92" s="71"/>
      <c r="AZ92" s="77"/>
      <c r="BA92" s="67"/>
      <c r="BB92" s="67"/>
      <c r="BC92" s="10"/>
      <c r="BD92" s="10"/>
      <c r="BE92" s="10"/>
      <c r="BF92" s="10"/>
      <c r="BG92" s="10"/>
      <c r="BH92" s="10"/>
      <c r="BI92" s="10"/>
      <c r="BJ92" s="10"/>
      <c r="BK92" s="10"/>
      <c r="BL92" s="10"/>
      <c r="BM92" s="10"/>
      <c r="BN92" s="10"/>
      <c r="BO92" s="10"/>
    </row>
    <row r="93" spans="1:67" ht="12" customHeight="1" thickBot="1">
      <c r="A93" s="33"/>
      <c r="B93" s="39" t="s">
        <v>283</v>
      </c>
      <c r="C93" s="83" t="s">
        <v>284</v>
      </c>
      <c r="D93" s="123" t="s">
        <v>280</v>
      </c>
      <c r="E93" s="99">
        <v>39</v>
      </c>
      <c r="F93" s="57"/>
      <c r="G93" s="57"/>
      <c r="H93" s="57"/>
      <c r="I93" s="57"/>
      <c r="J93" s="57"/>
      <c r="K93" s="57"/>
      <c r="L93" s="57"/>
      <c r="M93" s="57"/>
      <c r="N93" s="57"/>
      <c r="O93" s="57"/>
      <c r="P93" s="100"/>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c r="AV93" s="57"/>
      <c r="AW93" s="84">
        <f t="shared" si="3"/>
        <v>39</v>
      </c>
      <c r="AX93" s="66"/>
      <c r="AY93" s="71"/>
      <c r="AZ93" s="77"/>
      <c r="BA93" s="67"/>
      <c r="BB93" s="67"/>
      <c r="BC93" s="10"/>
      <c r="BD93" s="10"/>
      <c r="BE93" s="10"/>
      <c r="BF93" s="10"/>
      <c r="BG93" s="10"/>
      <c r="BH93" s="10"/>
      <c r="BI93" s="10"/>
      <c r="BJ93" s="10"/>
      <c r="BK93" s="10"/>
      <c r="BL93" s="10"/>
      <c r="BM93" s="10"/>
      <c r="BN93" s="10"/>
      <c r="BO93" s="10"/>
    </row>
    <row r="94" spans="1:67" ht="12" customHeight="1" thickBot="1">
      <c r="A94" s="33"/>
      <c r="B94" s="124" t="s">
        <v>283</v>
      </c>
      <c r="C94" s="125" t="s">
        <v>284</v>
      </c>
      <c r="D94" s="126" t="s">
        <v>280</v>
      </c>
      <c r="E94" s="127">
        <v>38</v>
      </c>
      <c r="F94" s="41"/>
      <c r="G94" s="41"/>
      <c r="H94" s="41"/>
      <c r="I94" s="41"/>
      <c r="J94" s="41"/>
      <c r="K94" s="41"/>
      <c r="L94" s="41"/>
      <c r="M94" s="41"/>
      <c r="N94" s="41"/>
      <c r="O94" s="41"/>
      <c r="P94" s="128"/>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1"/>
      <c r="AW94" s="129">
        <f t="shared" si="3"/>
        <v>38</v>
      </c>
      <c r="AX94" s="66"/>
      <c r="AY94" s="71"/>
      <c r="AZ94" s="77"/>
      <c r="BA94" s="67"/>
      <c r="BB94" s="67"/>
      <c r="BC94" s="10"/>
      <c r="BD94" s="10"/>
      <c r="BE94" s="10"/>
      <c r="BF94" s="10"/>
      <c r="BG94" s="10"/>
      <c r="BH94" s="10"/>
      <c r="BI94" s="10"/>
      <c r="BJ94" s="10"/>
      <c r="BK94" s="10"/>
      <c r="BL94" s="10"/>
      <c r="BM94" s="10"/>
      <c r="BN94" s="10"/>
      <c r="BO94" s="10"/>
    </row>
    <row r="95" spans="1:67" ht="12" customHeight="1" thickBot="1">
      <c r="A95" s="33"/>
      <c r="B95" s="101" t="s">
        <v>283</v>
      </c>
      <c r="C95" s="102" t="s">
        <v>284</v>
      </c>
      <c r="D95" s="130" t="s">
        <v>280</v>
      </c>
      <c r="E95" s="351">
        <v>37</v>
      </c>
      <c r="F95" s="102">
        <v>12</v>
      </c>
      <c r="G95" s="102">
        <v>12</v>
      </c>
      <c r="H95" s="90" t="s">
        <v>289</v>
      </c>
      <c r="I95" s="90" t="s">
        <v>283</v>
      </c>
      <c r="J95" s="102" t="s">
        <v>312</v>
      </c>
      <c r="K95" s="102"/>
      <c r="L95" s="102">
        <f>COUNTIF(Q96:V97,"x")</f>
        <v>0</v>
      </c>
      <c r="M95" s="102">
        <f>F95-L95</f>
        <v>12</v>
      </c>
      <c r="N95" s="42"/>
      <c r="O95" s="42"/>
      <c r="P95" s="42"/>
      <c r="Q95" s="42">
        <v>7</v>
      </c>
      <c r="R95" s="42">
        <v>8</v>
      </c>
      <c r="S95" s="42">
        <v>9</v>
      </c>
      <c r="T95" s="42">
        <v>10</v>
      </c>
      <c r="U95" s="42">
        <v>11</v>
      </c>
      <c r="V95" s="42">
        <v>12</v>
      </c>
      <c r="W95" s="42"/>
      <c r="X95" s="42"/>
      <c r="Y95" s="42">
        <v>7</v>
      </c>
      <c r="Z95" s="42">
        <v>8</v>
      </c>
      <c r="AA95" s="42">
        <v>9</v>
      </c>
      <c r="AB95" s="42">
        <v>10</v>
      </c>
      <c r="AC95" s="42">
        <v>11</v>
      </c>
      <c r="AD95" s="42">
        <v>12</v>
      </c>
      <c r="AE95" s="42"/>
      <c r="AF95" s="42"/>
      <c r="AG95" s="42">
        <v>7</v>
      </c>
      <c r="AH95" s="42">
        <v>8</v>
      </c>
      <c r="AI95" s="42">
        <v>9</v>
      </c>
      <c r="AJ95" s="42">
        <v>10</v>
      </c>
      <c r="AK95" s="42">
        <v>11</v>
      </c>
      <c r="AL95" s="42">
        <v>12</v>
      </c>
      <c r="AM95" s="42"/>
      <c r="AN95" s="42"/>
      <c r="AO95" s="42">
        <v>7</v>
      </c>
      <c r="AP95" s="42">
        <v>8</v>
      </c>
      <c r="AQ95" s="42">
        <v>9</v>
      </c>
      <c r="AR95" s="42">
        <v>10</v>
      </c>
      <c r="AS95" s="42">
        <v>11</v>
      </c>
      <c r="AT95" s="42">
        <v>12</v>
      </c>
      <c r="AU95" s="42"/>
      <c r="AV95" s="42"/>
      <c r="AW95" s="354">
        <f>E95</f>
        <v>37</v>
      </c>
      <c r="AX95" s="66"/>
      <c r="AY95" s="104" t="s">
        <v>299</v>
      </c>
      <c r="AZ95" s="105"/>
      <c r="BA95" s="67"/>
      <c r="BB95" s="67"/>
      <c r="BC95" s="10"/>
      <c r="BD95" s="10"/>
      <c r="BE95" s="10"/>
      <c r="BF95" s="10"/>
      <c r="BG95" s="10"/>
      <c r="BH95" s="10"/>
      <c r="BI95" s="10"/>
      <c r="BJ95" s="10"/>
      <c r="BK95" s="10"/>
      <c r="BL95" s="10"/>
      <c r="BM95" s="10"/>
      <c r="BN95" s="10"/>
      <c r="BO95" s="10"/>
    </row>
    <row r="96" spans="1:67" ht="12" customHeight="1">
      <c r="A96" s="33"/>
      <c r="B96" s="56" t="s">
        <v>283</v>
      </c>
      <c r="C96" s="105" t="s">
        <v>284</v>
      </c>
      <c r="D96" s="131" t="s">
        <v>280</v>
      </c>
      <c r="E96" s="352"/>
      <c r="F96" s="105">
        <v>12</v>
      </c>
      <c r="G96" s="105">
        <v>12</v>
      </c>
      <c r="H96" s="54" t="s">
        <v>289</v>
      </c>
      <c r="I96" s="54" t="s">
        <v>283</v>
      </c>
      <c r="J96" s="105" t="s">
        <v>312</v>
      </c>
      <c r="K96" s="105"/>
      <c r="L96" s="105">
        <f>COUNTIF(Y96:AD97,"x")</f>
        <v>0</v>
      </c>
      <c r="M96" s="105">
        <f>F96-L96</f>
        <v>12</v>
      </c>
      <c r="N96" s="51"/>
      <c r="O96" s="51"/>
      <c r="P96" s="113" t="str">
        <f>J95</f>
        <v>A14</v>
      </c>
      <c r="Q96" s="90"/>
      <c r="R96" s="90"/>
      <c r="S96" s="90"/>
      <c r="T96" s="90"/>
      <c r="U96" s="90"/>
      <c r="V96" s="108"/>
      <c r="W96" s="51"/>
      <c r="X96" s="113" t="str">
        <f>J96</f>
        <v>A14</v>
      </c>
      <c r="Y96" s="90"/>
      <c r="Z96" s="90"/>
      <c r="AA96" s="90"/>
      <c r="AB96" s="90"/>
      <c r="AC96" s="90"/>
      <c r="AD96" s="108"/>
      <c r="AE96" s="51"/>
      <c r="AF96" s="113" t="str">
        <f>J97</f>
        <v>A14</v>
      </c>
      <c r="AG96" s="90"/>
      <c r="AH96" s="90"/>
      <c r="AI96" s="90"/>
      <c r="AJ96" s="90"/>
      <c r="AK96" s="90"/>
      <c r="AL96" s="108"/>
      <c r="AM96" s="51"/>
      <c r="AN96" s="107">
        <f>J98</f>
        <v>0</v>
      </c>
      <c r="AO96" s="90"/>
      <c r="AP96" s="90"/>
      <c r="AQ96" s="90"/>
      <c r="AR96" s="90"/>
      <c r="AS96" s="90"/>
      <c r="AT96" s="108"/>
      <c r="AU96" s="51"/>
      <c r="AV96" s="51"/>
      <c r="AW96" s="355"/>
      <c r="AX96" s="66"/>
      <c r="AY96" s="104" t="s">
        <v>299</v>
      </c>
      <c r="AZ96" s="105"/>
      <c r="BA96" s="67"/>
      <c r="BB96" s="67"/>
      <c r="BC96" s="10"/>
      <c r="BD96" s="10"/>
      <c r="BE96" s="10"/>
      <c r="BF96" s="10"/>
      <c r="BG96" s="10"/>
      <c r="BH96" s="10"/>
      <c r="BI96" s="10"/>
      <c r="BJ96" s="10"/>
      <c r="BK96" s="10"/>
      <c r="BL96" s="10"/>
      <c r="BM96" s="10"/>
      <c r="BN96" s="10"/>
      <c r="BO96" s="10"/>
    </row>
    <row r="97" spans="1:67" ht="12" customHeight="1" thickBot="1">
      <c r="A97" s="33"/>
      <c r="B97" s="56" t="s">
        <v>283</v>
      </c>
      <c r="C97" s="105" t="s">
        <v>284</v>
      </c>
      <c r="D97" s="131" t="s">
        <v>280</v>
      </c>
      <c r="E97" s="352"/>
      <c r="F97" s="105">
        <v>12</v>
      </c>
      <c r="G97" s="105">
        <v>12</v>
      </c>
      <c r="H97" s="54" t="s">
        <v>289</v>
      </c>
      <c r="I97" s="54" t="s">
        <v>283</v>
      </c>
      <c r="J97" s="105" t="s">
        <v>312</v>
      </c>
      <c r="K97" s="105"/>
      <c r="L97" s="105">
        <f>COUNTIF(AG96:AL97,"x")</f>
        <v>0</v>
      </c>
      <c r="M97" s="105">
        <f>F97-L97</f>
        <v>12</v>
      </c>
      <c r="N97" s="51"/>
      <c r="O97" s="51"/>
      <c r="P97" s="117">
        <f>K95</f>
        <v>0</v>
      </c>
      <c r="Q97" s="162"/>
      <c r="R97" s="162"/>
      <c r="S97" s="162"/>
      <c r="T97" s="162"/>
      <c r="U97" s="162"/>
      <c r="V97" s="110"/>
      <c r="W97" s="51"/>
      <c r="X97" s="117">
        <f>K96</f>
        <v>0</v>
      </c>
      <c r="Y97" s="162"/>
      <c r="Z97" s="162"/>
      <c r="AA97" s="162"/>
      <c r="AB97" s="162"/>
      <c r="AC97" s="162"/>
      <c r="AD97" s="110"/>
      <c r="AE97" s="51"/>
      <c r="AF97" s="117">
        <f>K97</f>
        <v>0</v>
      </c>
      <c r="AG97" s="162"/>
      <c r="AH97" s="162"/>
      <c r="AI97" s="162"/>
      <c r="AJ97" s="162"/>
      <c r="AK97" s="162"/>
      <c r="AL97" s="110"/>
      <c r="AM97" s="51"/>
      <c r="AN97" s="109">
        <f>K98</f>
        <v>0</v>
      </c>
      <c r="AO97" s="45"/>
      <c r="AP97" s="45"/>
      <c r="AQ97" s="45"/>
      <c r="AR97" s="45"/>
      <c r="AS97" s="45"/>
      <c r="AT97" s="110"/>
      <c r="AU97" s="51"/>
      <c r="AV97" s="51"/>
      <c r="AW97" s="355"/>
      <c r="AX97" s="66"/>
      <c r="AY97" s="104" t="s">
        <v>299</v>
      </c>
      <c r="AZ97" s="105"/>
      <c r="BA97" s="67"/>
      <c r="BB97" s="67"/>
      <c r="BC97" s="10"/>
      <c r="BD97" s="10"/>
      <c r="BE97" s="10"/>
      <c r="BF97" s="10"/>
      <c r="BG97" s="10"/>
      <c r="BH97" s="10"/>
      <c r="BI97" s="10"/>
      <c r="BJ97" s="10"/>
      <c r="BK97" s="10"/>
      <c r="BL97" s="10"/>
      <c r="BM97" s="10"/>
      <c r="BN97" s="10"/>
      <c r="BO97" s="10"/>
    </row>
    <row r="98" spans="1:67" ht="12" customHeight="1" thickBot="1">
      <c r="A98" s="33"/>
      <c r="B98" s="44" t="s">
        <v>283</v>
      </c>
      <c r="C98" s="72" t="s">
        <v>284</v>
      </c>
      <c r="D98" s="133" t="s">
        <v>280</v>
      </c>
      <c r="E98" s="353"/>
      <c r="F98" s="72">
        <v>0</v>
      </c>
      <c r="G98" s="72">
        <v>12</v>
      </c>
      <c r="H98" s="45" t="s">
        <v>289</v>
      </c>
      <c r="I98" s="45" t="s">
        <v>283</v>
      </c>
      <c r="J98" s="72"/>
      <c r="K98" s="72"/>
      <c r="L98" s="72">
        <f>COUNTIF(AO96:AT97,"x")</f>
        <v>0</v>
      </c>
      <c r="M98" s="72">
        <f>F98-L98</f>
        <v>0</v>
      </c>
      <c r="N98" s="47"/>
      <c r="O98" s="47"/>
      <c r="P98" s="47"/>
      <c r="Q98" s="47">
        <v>1</v>
      </c>
      <c r="R98" s="47">
        <v>2</v>
      </c>
      <c r="S98" s="47">
        <v>3</v>
      </c>
      <c r="T98" s="47">
        <v>4</v>
      </c>
      <c r="U98" s="47">
        <v>5</v>
      </c>
      <c r="V98" s="47">
        <v>6</v>
      </c>
      <c r="W98" s="47"/>
      <c r="X98" s="47"/>
      <c r="Y98" s="47">
        <v>1</v>
      </c>
      <c r="Z98" s="47">
        <v>2</v>
      </c>
      <c r="AA98" s="47">
        <v>3</v>
      </c>
      <c r="AB98" s="47">
        <v>4</v>
      </c>
      <c r="AC98" s="47">
        <v>5</v>
      </c>
      <c r="AD98" s="47">
        <v>6</v>
      </c>
      <c r="AE98" s="47"/>
      <c r="AF98" s="47"/>
      <c r="AG98" s="47">
        <v>1</v>
      </c>
      <c r="AH98" s="47">
        <v>2</v>
      </c>
      <c r="AI98" s="47">
        <v>3</v>
      </c>
      <c r="AJ98" s="47">
        <v>4</v>
      </c>
      <c r="AK98" s="47">
        <v>5</v>
      </c>
      <c r="AL98" s="47">
        <v>6</v>
      </c>
      <c r="AM98" s="47"/>
      <c r="AN98" s="47"/>
      <c r="AO98" s="47">
        <v>1</v>
      </c>
      <c r="AP98" s="47">
        <v>2</v>
      </c>
      <c r="AQ98" s="47">
        <v>3</v>
      </c>
      <c r="AR98" s="47">
        <v>4</v>
      </c>
      <c r="AS98" s="47">
        <v>5</v>
      </c>
      <c r="AT98" s="47">
        <v>6</v>
      </c>
      <c r="AU98" s="47"/>
      <c r="AV98" s="47"/>
      <c r="AW98" s="356"/>
      <c r="AX98" s="66"/>
      <c r="AY98" s="104" t="s">
        <v>299</v>
      </c>
      <c r="AZ98" s="105"/>
      <c r="BA98" s="67"/>
      <c r="BB98" s="67"/>
      <c r="BC98" s="10"/>
      <c r="BD98" s="10"/>
      <c r="BE98" s="10"/>
      <c r="BF98" s="10"/>
      <c r="BG98" s="10"/>
      <c r="BH98" s="10"/>
      <c r="BI98" s="10"/>
      <c r="BJ98" s="10"/>
      <c r="BK98" s="10"/>
      <c r="BL98" s="10"/>
      <c r="BM98" s="10"/>
      <c r="BN98" s="10"/>
      <c r="BO98" s="10"/>
    </row>
    <row r="99" spans="1:67" ht="12" customHeight="1" thickBot="1">
      <c r="A99" s="33"/>
      <c r="B99" s="59" t="s">
        <v>283</v>
      </c>
      <c r="C99" s="98" t="s">
        <v>284</v>
      </c>
      <c r="D99" s="134" t="s">
        <v>280</v>
      </c>
      <c r="E99" s="135">
        <v>36</v>
      </c>
      <c r="F99" s="50"/>
      <c r="G99" s="50"/>
      <c r="H99" s="50"/>
      <c r="I99" s="48"/>
      <c r="J99" s="48"/>
      <c r="K99" s="48"/>
      <c r="L99" s="48"/>
      <c r="M99" s="48"/>
      <c r="N99" s="48"/>
      <c r="O99" s="48"/>
      <c r="P99" s="136"/>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73">
        <f t="shared" si="3"/>
        <v>36</v>
      </c>
      <c r="AX99" s="66"/>
      <c r="AY99" s="71"/>
      <c r="AZ99" s="77"/>
      <c r="BA99" s="67"/>
      <c r="BB99" s="67"/>
      <c r="BC99" s="10"/>
      <c r="BD99" s="10"/>
      <c r="BE99" s="10"/>
      <c r="BF99" s="10"/>
      <c r="BG99" s="10"/>
      <c r="BH99" s="10"/>
      <c r="BI99" s="10"/>
      <c r="BJ99" s="10"/>
      <c r="BK99" s="10"/>
      <c r="BL99" s="10"/>
      <c r="BM99" s="10"/>
      <c r="BN99" s="10"/>
      <c r="BO99" s="10"/>
    </row>
    <row r="100" spans="1:67" ht="12" customHeight="1" thickBot="1">
      <c r="A100" s="33"/>
      <c r="B100" s="101" t="s">
        <v>283</v>
      </c>
      <c r="C100" s="102" t="s">
        <v>284</v>
      </c>
      <c r="D100" s="130" t="s">
        <v>280</v>
      </c>
      <c r="E100" s="351">
        <v>35</v>
      </c>
      <c r="F100" s="105">
        <v>12</v>
      </c>
      <c r="G100" s="105">
        <v>12</v>
      </c>
      <c r="H100" s="54" t="s">
        <v>289</v>
      </c>
      <c r="I100" s="90" t="s">
        <v>283</v>
      </c>
      <c r="J100" s="102" t="s">
        <v>312</v>
      </c>
      <c r="K100" s="102"/>
      <c r="L100" s="102">
        <f>COUNTIF(Q101:V102,"x")</f>
        <v>0</v>
      </c>
      <c r="M100" s="102">
        <f>F100-L100</f>
        <v>12</v>
      </c>
      <c r="N100" s="42"/>
      <c r="O100" s="42"/>
      <c r="P100" s="42"/>
      <c r="Q100" s="42">
        <v>7</v>
      </c>
      <c r="R100" s="42">
        <v>8</v>
      </c>
      <c r="S100" s="42">
        <v>9</v>
      </c>
      <c r="T100" s="42">
        <v>10</v>
      </c>
      <c r="U100" s="42">
        <v>11</v>
      </c>
      <c r="V100" s="42">
        <v>12</v>
      </c>
      <c r="W100" s="42"/>
      <c r="X100" s="42"/>
      <c r="Y100" s="42">
        <v>7</v>
      </c>
      <c r="Z100" s="42">
        <v>8</v>
      </c>
      <c r="AA100" s="42">
        <v>9</v>
      </c>
      <c r="AB100" s="42">
        <v>10</v>
      </c>
      <c r="AC100" s="42">
        <v>11</v>
      </c>
      <c r="AD100" s="42">
        <v>12</v>
      </c>
      <c r="AE100" s="42"/>
      <c r="AF100" s="42"/>
      <c r="AG100" s="42">
        <v>7</v>
      </c>
      <c r="AH100" s="42">
        <v>8</v>
      </c>
      <c r="AI100" s="42">
        <v>9</v>
      </c>
      <c r="AJ100" s="42">
        <v>10</v>
      </c>
      <c r="AK100" s="42">
        <v>11</v>
      </c>
      <c r="AL100" s="42">
        <v>12</v>
      </c>
      <c r="AM100" s="42"/>
      <c r="AN100" s="42"/>
      <c r="AO100" s="42">
        <v>7</v>
      </c>
      <c r="AP100" s="42">
        <v>8</v>
      </c>
      <c r="AQ100" s="42">
        <v>9</v>
      </c>
      <c r="AR100" s="42">
        <v>10</v>
      </c>
      <c r="AS100" s="42">
        <v>11</v>
      </c>
      <c r="AT100" s="42">
        <v>12</v>
      </c>
      <c r="AU100" s="42"/>
      <c r="AV100" s="42"/>
      <c r="AW100" s="354">
        <f>E100</f>
        <v>35</v>
      </c>
      <c r="AX100" s="66"/>
      <c r="AY100" s="104" t="s">
        <v>299</v>
      </c>
      <c r="AZ100" s="105"/>
      <c r="BA100" s="67"/>
      <c r="BB100" s="67"/>
      <c r="BC100" s="10"/>
      <c r="BD100" s="10"/>
      <c r="BE100" s="10"/>
      <c r="BF100" s="10"/>
      <c r="BG100" s="10"/>
      <c r="BH100" s="10"/>
      <c r="BI100" s="10"/>
      <c r="BJ100" s="10"/>
      <c r="BK100" s="10"/>
      <c r="BL100" s="10"/>
      <c r="BM100" s="10"/>
      <c r="BN100" s="10"/>
      <c r="BO100" s="10"/>
    </row>
    <row r="101" spans="1:67" ht="12" customHeight="1" thickBot="1">
      <c r="A101" s="33"/>
      <c r="B101" s="56" t="s">
        <v>283</v>
      </c>
      <c r="C101" s="105" t="s">
        <v>284</v>
      </c>
      <c r="D101" s="131" t="s">
        <v>280</v>
      </c>
      <c r="E101" s="352"/>
      <c r="F101" s="105">
        <v>12</v>
      </c>
      <c r="G101" s="105">
        <v>12</v>
      </c>
      <c r="H101" s="54" t="s">
        <v>289</v>
      </c>
      <c r="I101" s="54" t="s">
        <v>283</v>
      </c>
      <c r="J101" s="102" t="s">
        <v>312</v>
      </c>
      <c r="K101" s="105"/>
      <c r="L101" s="105">
        <f>COUNTIF(Y101:AD102,"x")</f>
        <v>0</v>
      </c>
      <c r="M101" s="105">
        <f>F101-L101</f>
        <v>12</v>
      </c>
      <c r="N101" s="51"/>
      <c r="O101" s="51"/>
      <c r="P101" s="113" t="str">
        <f>J100</f>
        <v>A14</v>
      </c>
      <c r="Q101" s="90"/>
      <c r="R101" s="90"/>
      <c r="S101" s="90"/>
      <c r="T101" s="90"/>
      <c r="U101" s="90"/>
      <c r="V101" s="108"/>
      <c r="W101" s="51"/>
      <c r="X101" s="113" t="str">
        <f>J101</f>
        <v>A14</v>
      </c>
      <c r="Y101" s="90"/>
      <c r="Z101" s="90"/>
      <c r="AA101" s="90"/>
      <c r="AB101" s="90"/>
      <c r="AC101" s="90"/>
      <c r="AD101" s="108"/>
      <c r="AE101" s="51"/>
      <c r="AF101" s="113" t="str">
        <f>J102</f>
        <v>A14</v>
      </c>
      <c r="AG101" s="90"/>
      <c r="AH101" s="90"/>
      <c r="AI101" s="90"/>
      <c r="AJ101" s="90"/>
      <c r="AK101" s="90"/>
      <c r="AL101" s="108"/>
      <c r="AM101" s="51"/>
      <c r="AN101" s="107">
        <f>J103</f>
        <v>0</v>
      </c>
      <c r="AO101" s="90"/>
      <c r="AP101" s="90"/>
      <c r="AQ101" s="90"/>
      <c r="AR101" s="90"/>
      <c r="AS101" s="90"/>
      <c r="AT101" s="108"/>
      <c r="AU101" s="51"/>
      <c r="AV101" s="51"/>
      <c r="AW101" s="355"/>
      <c r="AX101" s="66"/>
      <c r="AY101" s="104" t="s">
        <v>299</v>
      </c>
      <c r="AZ101" s="105"/>
      <c r="BA101" s="67"/>
      <c r="BB101" s="67"/>
      <c r="BC101" s="10"/>
      <c r="BD101" s="10"/>
      <c r="BE101" s="10"/>
      <c r="BF101" s="10"/>
      <c r="BG101" s="10"/>
      <c r="BH101" s="10"/>
      <c r="BI101" s="10"/>
      <c r="BJ101" s="10"/>
      <c r="BK101" s="10"/>
      <c r="BL101" s="10"/>
      <c r="BM101" s="10"/>
      <c r="BN101" s="10"/>
      <c r="BO101" s="10"/>
    </row>
    <row r="102" spans="1:67" ht="12" customHeight="1" thickBot="1">
      <c r="A102" s="33"/>
      <c r="B102" s="56" t="s">
        <v>283</v>
      </c>
      <c r="C102" s="105" t="s">
        <v>284</v>
      </c>
      <c r="D102" s="131" t="s">
        <v>280</v>
      </c>
      <c r="E102" s="352"/>
      <c r="F102" s="105">
        <v>12</v>
      </c>
      <c r="G102" s="105">
        <v>12</v>
      </c>
      <c r="H102" s="54" t="s">
        <v>289</v>
      </c>
      <c r="I102" s="54" t="s">
        <v>283</v>
      </c>
      <c r="J102" s="102" t="s">
        <v>312</v>
      </c>
      <c r="K102" s="105"/>
      <c r="L102" s="105">
        <f>COUNTIF(AG101:AL102,"x")</f>
        <v>0</v>
      </c>
      <c r="M102" s="105">
        <f>F102-L102</f>
        <v>12</v>
      </c>
      <c r="N102" s="51"/>
      <c r="O102" s="51"/>
      <c r="P102" s="117">
        <f>K100</f>
        <v>0</v>
      </c>
      <c r="Q102" s="162"/>
      <c r="R102" s="162"/>
      <c r="S102" s="162"/>
      <c r="T102" s="162"/>
      <c r="U102" s="162"/>
      <c r="V102" s="110"/>
      <c r="W102" s="51"/>
      <c r="X102" s="117">
        <f>K101</f>
        <v>0</v>
      </c>
      <c r="Y102" s="162"/>
      <c r="Z102" s="162"/>
      <c r="AA102" s="162"/>
      <c r="AB102" s="162"/>
      <c r="AC102" s="162"/>
      <c r="AD102" s="110"/>
      <c r="AE102" s="51"/>
      <c r="AF102" s="117">
        <f>K102</f>
        <v>0</v>
      </c>
      <c r="AG102" s="162"/>
      <c r="AH102" s="162"/>
      <c r="AI102" s="162"/>
      <c r="AJ102" s="162"/>
      <c r="AK102" s="162"/>
      <c r="AL102" s="110"/>
      <c r="AM102" s="51"/>
      <c r="AN102" s="109">
        <f>K103</f>
        <v>0</v>
      </c>
      <c r="AO102" s="45"/>
      <c r="AP102" s="45"/>
      <c r="AQ102" s="45"/>
      <c r="AR102" s="45"/>
      <c r="AS102" s="45"/>
      <c r="AT102" s="110"/>
      <c r="AU102" s="51"/>
      <c r="AV102" s="51"/>
      <c r="AW102" s="355"/>
      <c r="AX102" s="66"/>
      <c r="AY102" s="104" t="s">
        <v>299</v>
      </c>
      <c r="AZ102" s="105"/>
      <c r="BA102" s="67"/>
      <c r="BB102" s="67"/>
      <c r="BC102" s="10"/>
      <c r="BD102" s="10"/>
      <c r="BE102" s="10"/>
      <c r="BF102" s="10"/>
      <c r="BG102" s="10"/>
      <c r="BH102" s="10"/>
      <c r="BI102" s="10"/>
      <c r="BJ102" s="10"/>
      <c r="BK102" s="10"/>
      <c r="BL102" s="10"/>
      <c r="BM102" s="10"/>
      <c r="BN102" s="10"/>
      <c r="BO102" s="10"/>
    </row>
    <row r="103" spans="1:67" ht="12" customHeight="1" thickBot="1">
      <c r="A103" s="33"/>
      <c r="B103" s="44" t="s">
        <v>283</v>
      </c>
      <c r="C103" s="72" t="s">
        <v>284</v>
      </c>
      <c r="D103" s="133" t="s">
        <v>280</v>
      </c>
      <c r="E103" s="353"/>
      <c r="F103" s="105">
        <v>0</v>
      </c>
      <c r="G103" s="105">
        <v>12</v>
      </c>
      <c r="H103" s="54" t="s">
        <v>289</v>
      </c>
      <c r="I103" s="45" t="s">
        <v>283</v>
      </c>
      <c r="J103" s="72"/>
      <c r="K103" s="72"/>
      <c r="L103" s="72">
        <f>COUNTIF(AO101:AT102,"x")</f>
        <v>0</v>
      </c>
      <c r="M103" s="72">
        <f>F103-L103</f>
        <v>0</v>
      </c>
      <c r="N103" s="47"/>
      <c r="O103" s="47"/>
      <c r="P103" s="47"/>
      <c r="Q103" s="47">
        <v>1</v>
      </c>
      <c r="R103" s="47">
        <v>2</v>
      </c>
      <c r="S103" s="47">
        <v>3</v>
      </c>
      <c r="T103" s="47">
        <v>4</v>
      </c>
      <c r="U103" s="47">
        <v>5</v>
      </c>
      <c r="V103" s="47">
        <v>6</v>
      </c>
      <c r="W103" s="47"/>
      <c r="X103" s="47"/>
      <c r="Y103" s="47">
        <v>1</v>
      </c>
      <c r="Z103" s="47">
        <v>2</v>
      </c>
      <c r="AA103" s="47">
        <v>3</v>
      </c>
      <c r="AB103" s="47">
        <v>4</v>
      </c>
      <c r="AC103" s="47">
        <v>5</v>
      </c>
      <c r="AD103" s="47">
        <v>6</v>
      </c>
      <c r="AE103" s="47"/>
      <c r="AF103" s="47"/>
      <c r="AG103" s="47">
        <v>1</v>
      </c>
      <c r="AH103" s="47">
        <v>2</v>
      </c>
      <c r="AI103" s="47">
        <v>3</v>
      </c>
      <c r="AJ103" s="47">
        <v>4</v>
      </c>
      <c r="AK103" s="47">
        <v>5</v>
      </c>
      <c r="AL103" s="47">
        <v>6</v>
      </c>
      <c r="AM103" s="47"/>
      <c r="AN103" s="47"/>
      <c r="AO103" s="47">
        <v>1</v>
      </c>
      <c r="AP103" s="47">
        <v>2</v>
      </c>
      <c r="AQ103" s="47">
        <v>3</v>
      </c>
      <c r="AR103" s="47">
        <v>4</v>
      </c>
      <c r="AS103" s="47">
        <v>5</v>
      </c>
      <c r="AT103" s="47">
        <v>6</v>
      </c>
      <c r="AU103" s="47"/>
      <c r="AV103" s="47"/>
      <c r="AW103" s="356"/>
      <c r="AX103" s="66"/>
      <c r="AY103" s="104" t="s">
        <v>299</v>
      </c>
      <c r="AZ103" s="105"/>
      <c r="BA103" s="67"/>
      <c r="BB103" s="67"/>
      <c r="BC103" s="10"/>
      <c r="BD103" s="10"/>
      <c r="BE103" s="10"/>
      <c r="BF103" s="10"/>
      <c r="BG103" s="10"/>
      <c r="BH103" s="10"/>
      <c r="BI103" s="10"/>
      <c r="BJ103" s="10"/>
      <c r="BK103" s="10"/>
      <c r="BL103" s="10"/>
      <c r="BM103" s="10"/>
      <c r="BN103" s="10"/>
      <c r="BO103" s="10"/>
    </row>
    <row r="104" spans="1:67" ht="12" customHeight="1" thickBot="1">
      <c r="A104" s="33"/>
      <c r="B104" s="39" t="s">
        <v>283</v>
      </c>
      <c r="C104" s="83" t="s">
        <v>284</v>
      </c>
      <c r="D104" s="123" t="s">
        <v>280</v>
      </c>
      <c r="E104" s="99"/>
      <c r="F104" s="48"/>
      <c r="G104" s="48"/>
      <c r="H104" s="48"/>
      <c r="I104" s="57"/>
      <c r="J104" s="57"/>
      <c r="K104" s="57"/>
      <c r="L104" s="57"/>
      <c r="M104" s="57"/>
      <c r="N104" s="57"/>
      <c r="O104" s="57"/>
      <c r="P104" s="100"/>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84">
        <f t="shared" si="3"/>
        <v>0</v>
      </c>
      <c r="AX104" s="66"/>
      <c r="AY104" s="71"/>
      <c r="AZ104" s="77"/>
      <c r="BA104" s="67"/>
      <c r="BB104" s="67"/>
      <c r="BC104" s="10"/>
      <c r="BD104" s="10"/>
      <c r="BE104" s="10"/>
      <c r="BF104" s="10"/>
      <c r="BG104" s="10"/>
      <c r="BH104" s="10"/>
      <c r="BI104" s="10"/>
      <c r="BJ104" s="10"/>
      <c r="BK104" s="10"/>
      <c r="BL104" s="10"/>
      <c r="BM104" s="10"/>
      <c r="BN104" s="10"/>
      <c r="BO104" s="10"/>
    </row>
    <row r="105" spans="1:67" ht="12" customHeight="1" thickBot="1">
      <c r="A105" s="33"/>
      <c r="B105" s="39" t="s">
        <v>283</v>
      </c>
      <c r="C105" s="83" t="s">
        <v>284</v>
      </c>
      <c r="D105" s="123" t="s">
        <v>280</v>
      </c>
      <c r="E105" s="99"/>
      <c r="F105" s="57"/>
      <c r="G105" s="57"/>
      <c r="H105" s="57"/>
      <c r="I105" s="57"/>
      <c r="J105" s="57"/>
      <c r="K105" s="57"/>
      <c r="L105" s="57"/>
      <c r="M105" s="57"/>
      <c r="N105" s="57"/>
      <c r="O105" s="57"/>
      <c r="P105" s="100"/>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c r="AS105" s="57"/>
      <c r="AT105" s="57"/>
      <c r="AU105" s="57"/>
      <c r="AV105" s="57"/>
      <c r="AW105" s="84">
        <f t="shared" si="3"/>
        <v>0</v>
      </c>
      <c r="AX105" s="66"/>
      <c r="AY105" s="71"/>
      <c r="AZ105" s="77"/>
      <c r="BA105" s="67"/>
      <c r="BB105" s="67"/>
      <c r="BC105" s="10"/>
      <c r="BD105" s="10"/>
      <c r="BE105" s="10"/>
      <c r="BF105" s="10"/>
      <c r="BG105" s="10"/>
      <c r="BH105" s="10"/>
      <c r="BI105" s="10"/>
      <c r="BJ105" s="10"/>
      <c r="BK105" s="10"/>
      <c r="BL105" s="10"/>
      <c r="BM105" s="10"/>
      <c r="BN105" s="10"/>
      <c r="BO105" s="10"/>
    </row>
    <row r="106" spans="1:67" ht="12" customHeight="1">
      <c r="A106" s="122"/>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c r="AK106" s="64"/>
      <c r="AL106" s="64"/>
      <c r="AM106" s="64"/>
      <c r="AN106" s="64"/>
      <c r="AO106" s="64"/>
      <c r="AP106" s="64"/>
      <c r="AQ106" s="64"/>
      <c r="AR106" s="64"/>
      <c r="AS106" s="64"/>
      <c r="AT106" s="64"/>
      <c r="AU106" s="64"/>
      <c r="AV106" s="64"/>
      <c r="AW106" s="64"/>
      <c r="AX106" s="64"/>
      <c r="AY106" s="64"/>
      <c r="AZ106" s="64"/>
      <c r="BA106" s="122"/>
      <c r="BB106" s="67"/>
    </row>
    <row r="107" spans="1:67" ht="12" customHeight="1" thickBot="1">
      <c r="A107" s="122"/>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c r="AK107" s="64"/>
      <c r="AL107" s="64"/>
      <c r="AM107" s="64"/>
      <c r="AN107" s="64"/>
      <c r="AO107" s="64"/>
      <c r="AP107" s="64"/>
      <c r="AQ107" s="64"/>
      <c r="AR107" s="64"/>
      <c r="AS107" s="64"/>
      <c r="AT107" s="64"/>
      <c r="AU107" s="64"/>
      <c r="AV107" s="64"/>
      <c r="AW107" s="64"/>
      <c r="AX107" s="64"/>
      <c r="AY107" s="64"/>
      <c r="AZ107" s="64"/>
      <c r="BA107" s="122"/>
      <c r="BB107" s="67"/>
    </row>
    <row r="108" spans="1:67" ht="12" customHeight="1" thickBot="1">
      <c r="A108" s="33"/>
      <c r="B108" s="40"/>
      <c r="C108" s="41"/>
      <c r="D108" s="41"/>
      <c r="E108" s="41"/>
      <c r="F108" s="41"/>
      <c r="G108" s="41"/>
      <c r="H108" s="41"/>
      <c r="I108" s="41"/>
      <c r="J108" s="41"/>
      <c r="K108" s="41"/>
      <c r="L108" s="41"/>
      <c r="M108" s="41"/>
      <c r="N108" s="87">
        <v>1</v>
      </c>
      <c r="O108" s="92" t="s">
        <v>277</v>
      </c>
      <c r="P108" s="86"/>
      <c r="Q108" s="87">
        <v>2</v>
      </c>
      <c r="R108" s="92" t="s">
        <v>277</v>
      </c>
      <c r="S108" s="86"/>
      <c r="T108" s="87">
        <v>3</v>
      </c>
      <c r="U108" s="92" t="s">
        <v>277</v>
      </c>
      <c r="V108" s="86"/>
      <c r="W108" s="87">
        <v>4</v>
      </c>
      <c r="X108" s="90"/>
      <c r="Y108" s="86"/>
      <c r="Z108" s="87">
        <v>5</v>
      </c>
      <c r="AA108" s="90"/>
      <c r="AB108" s="86"/>
      <c r="AC108" s="87">
        <v>6</v>
      </c>
      <c r="AD108" s="90"/>
      <c r="AE108" s="86"/>
      <c r="AF108" s="87">
        <v>7</v>
      </c>
      <c r="AG108" s="90"/>
      <c r="AH108" s="86"/>
      <c r="AI108" s="87">
        <v>8</v>
      </c>
      <c r="AJ108" s="90"/>
      <c r="AK108" s="86"/>
      <c r="AL108" s="87">
        <v>9</v>
      </c>
      <c r="AM108" s="92" t="s">
        <v>277</v>
      </c>
      <c r="AN108" s="86"/>
      <c r="AO108" s="87">
        <v>10</v>
      </c>
      <c r="AP108" s="92" t="s">
        <v>277</v>
      </c>
      <c r="AQ108" s="86"/>
      <c r="AR108" s="87">
        <v>11</v>
      </c>
      <c r="AS108" s="92" t="s">
        <v>277</v>
      </c>
      <c r="AT108" s="86"/>
      <c r="AU108" s="87">
        <v>12</v>
      </c>
      <c r="AV108" s="45" t="s">
        <v>277</v>
      </c>
      <c r="AW108" s="43"/>
      <c r="AX108" s="51"/>
      <c r="AY108" s="71" t="s">
        <v>282</v>
      </c>
      <c r="AZ108" s="77"/>
      <c r="BA108" s="38"/>
      <c r="BB108" s="67"/>
      <c r="BO108" s="10"/>
    </row>
    <row r="109" spans="1:67" ht="12" customHeight="1" thickBot="1">
      <c r="A109" s="33"/>
      <c r="B109" s="44" t="s">
        <v>283</v>
      </c>
      <c r="C109" s="45" t="s">
        <v>294</v>
      </c>
      <c r="D109" s="80" t="s">
        <v>276</v>
      </c>
      <c r="E109" s="45">
        <v>47</v>
      </c>
      <c r="F109" s="45">
        <v>24</v>
      </c>
      <c r="G109" s="45">
        <v>24</v>
      </c>
      <c r="H109" s="45" t="s">
        <v>289</v>
      </c>
      <c r="I109" s="45" t="s">
        <v>295</v>
      </c>
      <c r="J109" s="45" t="s">
        <v>284</v>
      </c>
      <c r="K109" s="45">
        <v>45</v>
      </c>
      <c r="L109" s="45">
        <f>COUNTIF(O108:AV109,"x")</f>
        <v>8</v>
      </c>
      <c r="M109" s="45">
        <f>F109-L109</f>
        <v>16</v>
      </c>
      <c r="N109" s="85">
        <v>13</v>
      </c>
      <c r="O109" s="90"/>
      <c r="P109" s="91"/>
      <c r="Q109" s="85">
        <v>14</v>
      </c>
      <c r="R109" s="90"/>
      <c r="S109" s="91"/>
      <c r="T109" s="85">
        <v>15</v>
      </c>
      <c r="U109" s="90"/>
      <c r="V109" s="91"/>
      <c r="W109" s="85">
        <v>16</v>
      </c>
      <c r="X109" s="90"/>
      <c r="Y109" s="91"/>
      <c r="Z109" s="85">
        <v>17</v>
      </c>
      <c r="AA109" s="90"/>
      <c r="AB109" s="91"/>
      <c r="AC109" s="85">
        <v>18</v>
      </c>
      <c r="AD109" s="90"/>
      <c r="AE109" s="91"/>
      <c r="AF109" s="85">
        <v>19</v>
      </c>
      <c r="AG109" s="90"/>
      <c r="AH109" s="91"/>
      <c r="AI109" s="85">
        <v>20</v>
      </c>
      <c r="AJ109" s="90"/>
      <c r="AK109" s="91"/>
      <c r="AL109" s="85">
        <v>21</v>
      </c>
      <c r="AM109" s="90"/>
      <c r="AN109" s="91"/>
      <c r="AO109" s="85">
        <v>22</v>
      </c>
      <c r="AP109" s="90"/>
      <c r="AQ109" s="91"/>
      <c r="AR109" s="85">
        <v>23</v>
      </c>
      <c r="AS109" s="90"/>
      <c r="AT109" s="91"/>
      <c r="AU109" s="85">
        <v>24</v>
      </c>
      <c r="AV109" s="45" t="s">
        <v>277</v>
      </c>
      <c r="AW109" s="73">
        <f>E109</f>
        <v>47</v>
      </c>
      <c r="AX109" s="51"/>
      <c r="AY109" s="71"/>
      <c r="AZ109" s="54"/>
      <c r="BA109" s="38"/>
      <c r="BB109" s="67"/>
      <c r="BO109" s="10"/>
    </row>
    <row r="110" spans="1:67" ht="12" customHeight="1" thickBot="1">
      <c r="A110" s="33"/>
      <c r="B110" s="40"/>
      <c r="C110" s="41"/>
      <c r="D110" s="41"/>
      <c r="E110" s="41"/>
      <c r="F110" s="41"/>
      <c r="G110" s="41"/>
      <c r="H110" s="41"/>
      <c r="I110" s="41"/>
      <c r="J110" s="41"/>
      <c r="K110" s="41"/>
      <c r="L110" s="41"/>
      <c r="M110" s="41"/>
      <c r="N110" s="137">
        <v>1</v>
      </c>
      <c r="O110" s="88" t="s">
        <v>277</v>
      </c>
      <c r="P110" s="86"/>
      <c r="Q110" s="137">
        <v>2</v>
      </c>
      <c r="R110" s="88" t="s">
        <v>277</v>
      </c>
      <c r="S110" s="86"/>
      <c r="T110" s="137">
        <v>3</v>
      </c>
      <c r="U110" s="88" t="s">
        <v>277</v>
      </c>
      <c r="V110" s="86"/>
      <c r="W110" s="137">
        <v>4</v>
      </c>
      <c r="X110" s="92" t="s">
        <v>277</v>
      </c>
      <c r="Y110" s="86"/>
      <c r="Z110" s="137">
        <v>5</v>
      </c>
      <c r="AA110" s="88" t="s">
        <v>277</v>
      </c>
      <c r="AB110" s="86"/>
      <c r="AC110" s="137">
        <v>6</v>
      </c>
      <c r="AD110" s="88" t="s">
        <v>277</v>
      </c>
      <c r="AE110" s="86"/>
      <c r="AF110" s="137">
        <v>7</v>
      </c>
      <c r="AG110" s="92" t="s">
        <v>277</v>
      </c>
      <c r="AH110" s="86"/>
      <c r="AI110" s="137">
        <v>8</v>
      </c>
      <c r="AJ110" s="90"/>
      <c r="AK110" s="86"/>
      <c r="AL110" s="137">
        <v>9</v>
      </c>
      <c r="AM110" s="90"/>
      <c r="AN110" s="86"/>
      <c r="AO110" s="137">
        <v>10</v>
      </c>
      <c r="AP110" s="92" t="s">
        <v>277</v>
      </c>
      <c r="AQ110" s="86"/>
      <c r="AR110" s="137">
        <v>11</v>
      </c>
      <c r="AS110" s="88" t="s">
        <v>277</v>
      </c>
      <c r="AT110" s="86"/>
      <c r="AU110" s="137">
        <v>12</v>
      </c>
      <c r="AV110" s="88" t="s">
        <v>277</v>
      </c>
      <c r="AW110" s="43"/>
      <c r="AX110" s="51"/>
      <c r="AY110" s="71" t="s">
        <v>282</v>
      </c>
      <c r="AZ110" s="77"/>
      <c r="BA110" s="38"/>
      <c r="BB110" s="67"/>
      <c r="BO110" s="10"/>
    </row>
    <row r="111" spans="1:67" ht="12" customHeight="1" thickBot="1">
      <c r="A111" s="33"/>
      <c r="B111" s="44" t="s">
        <v>283</v>
      </c>
      <c r="C111" s="72" t="s">
        <v>294</v>
      </c>
      <c r="D111" s="46" t="s">
        <v>276</v>
      </c>
      <c r="E111" s="72">
        <v>46</v>
      </c>
      <c r="F111" s="45">
        <v>24</v>
      </c>
      <c r="G111" s="45">
        <v>24</v>
      </c>
      <c r="H111" s="45" t="s">
        <v>285</v>
      </c>
      <c r="I111" s="45" t="s">
        <v>292</v>
      </c>
      <c r="J111" s="45"/>
      <c r="K111" s="45"/>
      <c r="L111" s="45">
        <f>COUNTIF(O110:AV111,"x")</f>
        <v>18</v>
      </c>
      <c r="M111" s="72">
        <f>F111-L111</f>
        <v>6</v>
      </c>
      <c r="N111" s="138">
        <v>13</v>
      </c>
      <c r="O111" s="92" t="s">
        <v>277</v>
      </c>
      <c r="P111" s="91"/>
      <c r="Q111" s="138">
        <v>14</v>
      </c>
      <c r="R111" s="92" t="s">
        <v>277</v>
      </c>
      <c r="S111" s="91"/>
      <c r="T111" s="138">
        <v>15</v>
      </c>
      <c r="U111" s="92" t="s">
        <v>277</v>
      </c>
      <c r="V111" s="91"/>
      <c r="W111" s="138">
        <v>16</v>
      </c>
      <c r="X111" s="92" t="s">
        <v>277</v>
      </c>
      <c r="Y111" s="91"/>
      <c r="Z111" s="138">
        <v>17</v>
      </c>
      <c r="AA111" s="92" t="s">
        <v>277</v>
      </c>
      <c r="AB111" s="91"/>
      <c r="AC111" s="138">
        <v>18</v>
      </c>
      <c r="AD111" s="92" t="s">
        <v>277</v>
      </c>
      <c r="AE111" s="91"/>
      <c r="AF111" s="138">
        <v>19</v>
      </c>
      <c r="AG111" s="90"/>
      <c r="AH111" s="91"/>
      <c r="AI111" s="138">
        <v>20</v>
      </c>
      <c r="AJ111" s="90"/>
      <c r="AK111" s="91"/>
      <c r="AL111" s="138">
        <v>21</v>
      </c>
      <c r="AM111" s="90"/>
      <c r="AN111" s="91"/>
      <c r="AO111" s="138">
        <v>22</v>
      </c>
      <c r="AP111" s="90"/>
      <c r="AQ111" s="91"/>
      <c r="AR111" s="138">
        <v>23</v>
      </c>
      <c r="AS111" s="92" t="s">
        <v>277</v>
      </c>
      <c r="AT111" s="91"/>
      <c r="AU111" s="138">
        <v>24</v>
      </c>
      <c r="AV111" s="92" t="s">
        <v>277</v>
      </c>
      <c r="AW111" s="73">
        <f>E111</f>
        <v>46</v>
      </c>
      <c r="AX111" s="51"/>
      <c r="AY111" s="71"/>
      <c r="AZ111" s="54" t="s">
        <v>313</v>
      </c>
      <c r="BA111" s="38"/>
      <c r="BB111" s="67"/>
      <c r="BO111" s="10"/>
    </row>
    <row r="112" spans="1:67" ht="12" customHeight="1">
      <c r="A112" s="33"/>
      <c r="B112" s="40"/>
      <c r="C112" s="41"/>
      <c r="D112" s="41"/>
      <c r="E112" s="41"/>
      <c r="F112" s="41"/>
      <c r="G112" s="41"/>
      <c r="H112" s="41"/>
      <c r="I112" s="41"/>
      <c r="J112" s="41"/>
      <c r="K112" s="41"/>
      <c r="L112" s="41"/>
      <c r="M112" s="41"/>
      <c r="N112" s="87">
        <v>1</v>
      </c>
      <c r="O112" s="88" t="s">
        <v>277</v>
      </c>
      <c r="P112" s="86"/>
      <c r="Q112" s="87">
        <v>2</v>
      </c>
      <c r="R112" s="88" t="s">
        <v>277</v>
      </c>
      <c r="S112" s="86"/>
      <c r="T112" s="87">
        <v>3</v>
      </c>
      <c r="U112" s="88" t="s">
        <v>277</v>
      </c>
      <c r="V112" s="86"/>
      <c r="W112" s="87">
        <v>4</v>
      </c>
      <c r="X112" s="88" t="s">
        <v>277</v>
      </c>
      <c r="Y112" s="86"/>
      <c r="Z112" s="87">
        <v>5</v>
      </c>
      <c r="AA112" s="90"/>
      <c r="AB112" s="86"/>
      <c r="AC112" s="87">
        <v>6</v>
      </c>
      <c r="AD112" s="88" t="s">
        <v>277</v>
      </c>
      <c r="AE112" s="86"/>
      <c r="AF112" s="87">
        <v>7</v>
      </c>
      <c r="AG112" s="88" t="s">
        <v>277</v>
      </c>
      <c r="AH112" s="86"/>
      <c r="AI112" s="87">
        <v>8</v>
      </c>
      <c r="AJ112" s="88" t="s">
        <v>277</v>
      </c>
      <c r="AK112" s="86"/>
      <c r="AL112" s="87">
        <v>9</v>
      </c>
      <c r="AM112" s="88" t="s">
        <v>277</v>
      </c>
      <c r="AN112" s="86"/>
      <c r="AO112" s="87">
        <v>10</v>
      </c>
      <c r="AP112" s="88" t="s">
        <v>277</v>
      </c>
      <c r="AQ112" s="86"/>
      <c r="AR112" s="87">
        <v>11</v>
      </c>
      <c r="AS112" s="88" t="s">
        <v>277</v>
      </c>
      <c r="AT112" s="86"/>
      <c r="AU112" s="87">
        <v>12</v>
      </c>
      <c r="AV112" s="90" t="s">
        <v>277</v>
      </c>
      <c r="AW112" s="43"/>
      <c r="AX112" s="51"/>
      <c r="AY112" s="71" t="s">
        <v>282</v>
      </c>
      <c r="AZ112" s="77"/>
      <c r="BA112" s="38"/>
      <c r="BB112" s="67"/>
      <c r="BO112" s="10"/>
    </row>
    <row r="113" spans="1:70" ht="12" customHeight="1" thickBot="1">
      <c r="A113" s="33"/>
      <c r="B113" s="44" t="s">
        <v>283</v>
      </c>
      <c r="C113" s="45" t="s">
        <v>294</v>
      </c>
      <c r="D113" s="80" t="s">
        <v>276</v>
      </c>
      <c r="E113" s="45">
        <v>45</v>
      </c>
      <c r="F113" s="45">
        <v>24</v>
      </c>
      <c r="G113" s="45">
        <v>24</v>
      </c>
      <c r="H113" s="45" t="s">
        <v>289</v>
      </c>
      <c r="I113" s="45" t="s">
        <v>286</v>
      </c>
      <c r="J113" s="45" t="s">
        <v>294</v>
      </c>
      <c r="K113" s="45"/>
      <c r="L113" s="45">
        <f>COUNTIF(O112:AV113,"x")</f>
        <v>23</v>
      </c>
      <c r="M113" s="45">
        <f>F113-L113</f>
        <v>1</v>
      </c>
      <c r="N113" s="85">
        <v>13</v>
      </c>
      <c r="O113" s="92" t="s">
        <v>277</v>
      </c>
      <c r="P113" s="91"/>
      <c r="Q113" s="85">
        <v>14</v>
      </c>
      <c r="R113" s="92" t="s">
        <v>277</v>
      </c>
      <c r="S113" s="91"/>
      <c r="T113" s="85">
        <v>15</v>
      </c>
      <c r="U113" s="92" t="s">
        <v>277</v>
      </c>
      <c r="V113" s="91"/>
      <c r="W113" s="85">
        <v>16</v>
      </c>
      <c r="X113" s="92" t="s">
        <v>277</v>
      </c>
      <c r="Y113" s="91"/>
      <c r="Z113" s="85">
        <v>17</v>
      </c>
      <c r="AA113" s="92" t="s">
        <v>277</v>
      </c>
      <c r="AB113" s="91"/>
      <c r="AC113" s="85">
        <v>18</v>
      </c>
      <c r="AD113" s="92" t="s">
        <v>277</v>
      </c>
      <c r="AE113" s="91"/>
      <c r="AF113" s="85">
        <v>19</v>
      </c>
      <c r="AG113" s="92" t="s">
        <v>277</v>
      </c>
      <c r="AH113" s="91"/>
      <c r="AI113" s="85">
        <v>20</v>
      </c>
      <c r="AJ113" s="92" t="s">
        <v>277</v>
      </c>
      <c r="AK113" s="91"/>
      <c r="AL113" s="85">
        <v>21</v>
      </c>
      <c r="AM113" s="92" t="s">
        <v>277</v>
      </c>
      <c r="AN113" s="91"/>
      <c r="AO113" s="85">
        <v>22</v>
      </c>
      <c r="AP113" s="92" t="s">
        <v>277</v>
      </c>
      <c r="AQ113" s="91"/>
      <c r="AR113" s="85">
        <v>23</v>
      </c>
      <c r="AS113" s="92" t="s">
        <v>277</v>
      </c>
      <c r="AT113" s="91"/>
      <c r="AU113" s="85">
        <v>24</v>
      </c>
      <c r="AV113" s="45" t="s">
        <v>277</v>
      </c>
      <c r="AW113" s="73">
        <f>E113</f>
        <v>45</v>
      </c>
      <c r="AX113" s="51"/>
      <c r="AY113" s="71"/>
      <c r="AZ113" s="54"/>
      <c r="BA113" s="38"/>
      <c r="BB113" s="67"/>
      <c r="BO113" s="10"/>
    </row>
    <row r="114" spans="1:70" ht="12" customHeight="1">
      <c r="A114" s="33"/>
      <c r="B114" s="40"/>
      <c r="C114" s="41"/>
      <c r="D114" s="41"/>
      <c r="E114" s="41"/>
      <c r="F114" s="41"/>
      <c r="G114" s="41"/>
      <c r="H114" s="41"/>
      <c r="I114" s="41"/>
      <c r="J114" s="41"/>
      <c r="K114" s="41"/>
      <c r="L114" s="41"/>
      <c r="M114" s="41"/>
      <c r="N114" s="87">
        <v>1</v>
      </c>
      <c r="O114" s="88" t="s">
        <v>277</v>
      </c>
      <c r="P114" s="86"/>
      <c r="Q114" s="87">
        <v>2</v>
      </c>
      <c r="R114" s="88" t="s">
        <v>277</v>
      </c>
      <c r="S114" s="86"/>
      <c r="T114" s="87">
        <v>3</v>
      </c>
      <c r="U114" s="88" t="s">
        <v>277</v>
      </c>
      <c r="V114" s="86"/>
      <c r="W114" s="87">
        <v>4</v>
      </c>
      <c r="X114" s="88" t="s">
        <v>277</v>
      </c>
      <c r="Y114" s="86"/>
      <c r="Z114" s="87">
        <v>5</v>
      </c>
      <c r="AA114" s="88" t="s">
        <v>277</v>
      </c>
      <c r="AB114" s="86"/>
      <c r="AC114" s="87">
        <v>6</v>
      </c>
      <c r="AD114" s="88" t="s">
        <v>277</v>
      </c>
      <c r="AE114" s="86"/>
      <c r="AF114" s="87">
        <v>7</v>
      </c>
      <c r="AG114" s="88" t="s">
        <v>277</v>
      </c>
      <c r="AH114" s="86"/>
      <c r="AI114" s="87">
        <v>8</v>
      </c>
      <c r="AJ114" s="88" t="s">
        <v>277</v>
      </c>
      <c r="AK114" s="86"/>
      <c r="AL114" s="87">
        <v>9</v>
      </c>
      <c r="AM114" s="88" t="s">
        <v>277</v>
      </c>
      <c r="AN114" s="86"/>
      <c r="AO114" s="87">
        <v>10</v>
      </c>
      <c r="AP114" s="88" t="s">
        <v>277</v>
      </c>
      <c r="AQ114" s="86"/>
      <c r="AR114" s="87">
        <v>11</v>
      </c>
      <c r="AS114" s="88" t="s">
        <v>277</v>
      </c>
      <c r="AT114" s="86"/>
      <c r="AU114" s="87">
        <v>12</v>
      </c>
      <c r="AV114" s="90" t="s">
        <v>277</v>
      </c>
      <c r="AW114" s="43"/>
      <c r="AX114" s="51"/>
      <c r="AY114" s="71" t="s">
        <v>282</v>
      </c>
      <c r="AZ114" s="77"/>
      <c r="BA114" s="38"/>
      <c r="BB114" s="67"/>
      <c r="BO114" s="10"/>
    </row>
    <row r="115" spans="1:70" ht="12" customHeight="1" thickBot="1">
      <c r="A115" s="33"/>
      <c r="B115" s="44" t="s">
        <v>283</v>
      </c>
      <c r="C115" s="45" t="s">
        <v>294</v>
      </c>
      <c r="D115" s="80" t="s">
        <v>276</v>
      </c>
      <c r="E115" s="45">
        <v>44</v>
      </c>
      <c r="F115" s="45">
        <v>24</v>
      </c>
      <c r="G115" s="45">
        <v>24</v>
      </c>
      <c r="H115" s="45" t="s">
        <v>289</v>
      </c>
      <c r="I115" s="45" t="s">
        <v>286</v>
      </c>
      <c r="J115" s="45" t="s">
        <v>294</v>
      </c>
      <c r="K115" s="45"/>
      <c r="L115" s="45">
        <f>COUNTIF(O114:AV115,"x")</f>
        <v>24</v>
      </c>
      <c r="M115" s="45">
        <f>F115-L115</f>
        <v>0</v>
      </c>
      <c r="N115" s="85">
        <v>13</v>
      </c>
      <c r="O115" s="92" t="s">
        <v>277</v>
      </c>
      <c r="P115" s="91"/>
      <c r="Q115" s="85">
        <v>14</v>
      </c>
      <c r="R115" s="92" t="s">
        <v>277</v>
      </c>
      <c r="S115" s="91"/>
      <c r="T115" s="85">
        <v>15</v>
      </c>
      <c r="U115" s="92" t="s">
        <v>277</v>
      </c>
      <c r="V115" s="91"/>
      <c r="W115" s="85">
        <v>16</v>
      </c>
      <c r="X115" s="92" t="s">
        <v>277</v>
      </c>
      <c r="Y115" s="91"/>
      <c r="Z115" s="85">
        <v>17</v>
      </c>
      <c r="AA115" s="92" t="s">
        <v>277</v>
      </c>
      <c r="AB115" s="91"/>
      <c r="AC115" s="85">
        <v>18</v>
      </c>
      <c r="AD115" s="92" t="s">
        <v>277</v>
      </c>
      <c r="AE115" s="91"/>
      <c r="AF115" s="85">
        <v>19</v>
      </c>
      <c r="AG115" s="92" t="s">
        <v>277</v>
      </c>
      <c r="AH115" s="91"/>
      <c r="AI115" s="85">
        <v>20</v>
      </c>
      <c r="AJ115" s="92" t="s">
        <v>277</v>
      </c>
      <c r="AK115" s="91"/>
      <c r="AL115" s="85">
        <v>21</v>
      </c>
      <c r="AM115" s="92" t="s">
        <v>277</v>
      </c>
      <c r="AN115" s="91"/>
      <c r="AO115" s="85">
        <v>22</v>
      </c>
      <c r="AP115" s="92" t="s">
        <v>277</v>
      </c>
      <c r="AQ115" s="91"/>
      <c r="AR115" s="85">
        <v>23</v>
      </c>
      <c r="AS115" s="92" t="s">
        <v>277</v>
      </c>
      <c r="AT115" s="91"/>
      <c r="AU115" s="85">
        <v>24</v>
      </c>
      <c r="AV115" s="45" t="s">
        <v>277</v>
      </c>
      <c r="AW115" s="73">
        <f>E115</f>
        <v>44</v>
      </c>
      <c r="AX115" s="51"/>
      <c r="AY115" s="71"/>
      <c r="AZ115" s="54" t="s">
        <v>314</v>
      </c>
      <c r="BA115" s="38"/>
      <c r="BO115" s="10"/>
    </row>
    <row r="116" spans="1:70" ht="12" customHeight="1" thickBot="1">
      <c r="A116" s="33"/>
      <c r="B116" s="40"/>
      <c r="C116" s="41"/>
      <c r="D116" s="41"/>
      <c r="E116" s="41"/>
      <c r="F116" s="41"/>
      <c r="G116" s="41"/>
      <c r="H116" s="41"/>
      <c r="I116" s="41"/>
      <c r="J116" s="41"/>
      <c r="K116" s="41"/>
      <c r="L116" s="41"/>
      <c r="M116" s="41"/>
      <c r="N116" s="87">
        <v>1</v>
      </c>
      <c r="O116" s="88" t="s">
        <v>277</v>
      </c>
      <c r="P116" s="86"/>
      <c r="Q116" s="87">
        <v>2</v>
      </c>
      <c r="R116" s="88" t="s">
        <v>277</v>
      </c>
      <c r="S116" s="86"/>
      <c r="T116" s="87">
        <v>3</v>
      </c>
      <c r="U116" s="88" t="s">
        <v>277</v>
      </c>
      <c r="V116" s="86"/>
      <c r="W116" s="87">
        <v>4</v>
      </c>
      <c r="X116" s="88" t="s">
        <v>277</v>
      </c>
      <c r="Y116" s="86"/>
      <c r="Z116" s="87">
        <v>5</v>
      </c>
      <c r="AA116" s="88" t="s">
        <v>277</v>
      </c>
      <c r="AB116" s="86"/>
      <c r="AC116" s="87">
        <v>6</v>
      </c>
      <c r="AD116" s="88" t="s">
        <v>277</v>
      </c>
      <c r="AE116" s="86"/>
      <c r="AF116" s="87">
        <v>7</v>
      </c>
      <c r="AG116" s="88" t="s">
        <v>277</v>
      </c>
      <c r="AH116" s="86"/>
      <c r="AI116" s="87">
        <v>8</v>
      </c>
      <c r="AJ116" s="92" t="s">
        <v>277</v>
      </c>
      <c r="AK116" s="86"/>
      <c r="AL116" s="87">
        <v>9</v>
      </c>
      <c r="AM116" s="88" t="s">
        <v>277</v>
      </c>
      <c r="AN116" s="86"/>
      <c r="AO116" s="87">
        <v>10</v>
      </c>
      <c r="AP116" s="88" t="s">
        <v>277</v>
      </c>
      <c r="AQ116" s="86"/>
      <c r="AR116" s="87">
        <v>11</v>
      </c>
      <c r="AS116" s="88" t="s">
        <v>277</v>
      </c>
      <c r="AT116" s="86"/>
      <c r="AU116" s="87">
        <v>12</v>
      </c>
      <c r="AV116" s="90" t="s">
        <v>277</v>
      </c>
      <c r="AW116" s="43"/>
      <c r="AX116" s="51"/>
      <c r="AY116" s="71" t="s">
        <v>282</v>
      </c>
      <c r="AZ116" s="77"/>
      <c r="BA116" s="38"/>
      <c r="BO116" s="10"/>
    </row>
    <row r="117" spans="1:70" ht="12" customHeight="1" thickBot="1">
      <c r="A117" s="33"/>
      <c r="B117" s="44" t="s">
        <v>283</v>
      </c>
      <c r="C117" s="45" t="s">
        <v>294</v>
      </c>
      <c r="D117" s="80" t="s">
        <v>276</v>
      </c>
      <c r="E117" s="45">
        <v>43</v>
      </c>
      <c r="F117" s="45">
        <v>24</v>
      </c>
      <c r="G117" s="45">
        <v>24</v>
      </c>
      <c r="H117" s="45" t="s">
        <v>289</v>
      </c>
      <c r="I117" s="45" t="s">
        <v>286</v>
      </c>
      <c r="J117" s="45" t="s">
        <v>294</v>
      </c>
      <c r="K117" s="45"/>
      <c r="L117" s="45">
        <f>COUNTIF(O116:AV117,"x")</f>
        <v>23</v>
      </c>
      <c r="M117" s="45">
        <f>F117-L117</f>
        <v>1</v>
      </c>
      <c r="N117" s="85">
        <v>13</v>
      </c>
      <c r="O117" s="92" t="s">
        <v>277</v>
      </c>
      <c r="P117" s="91"/>
      <c r="Q117" s="85">
        <v>14</v>
      </c>
      <c r="R117" s="92" t="s">
        <v>277</v>
      </c>
      <c r="S117" s="91"/>
      <c r="T117" s="85">
        <v>15</v>
      </c>
      <c r="U117" s="92" t="s">
        <v>277</v>
      </c>
      <c r="V117" s="91"/>
      <c r="W117" s="85">
        <v>16</v>
      </c>
      <c r="X117" s="92" t="s">
        <v>277</v>
      </c>
      <c r="Y117" s="91"/>
      <c r="Z117" s="85">
        <v>17</v>
      </c>
      <c r="AA117" s="92" t="s">
        <v>277</v>
      </c>
      <c r="AB117" s="91"/>
      <c r="AC117" s="85">
        <v>18</v>
      </c>
      <c r="AD117" s="92" t="s">
        <v>277</v>
      </c>
      <c r="AE117" s="91"/>
      <c r="AF117" s="85">
        <v>19</v>
      </c>
      <c r="AG117" s="92" t="s">
        <v>277</v>
      </c>
      <c r="AH117" s="91"/>
      <c r="AI117" s="85">
        <v>20</v>
      </c>
      <c r="AJ117" s="90"/>
      <c r="AK117" s="91"/>
      <c r="AL117" s="85">
        <v>21</v>
      </c>
      <c r="AM117" s="92" t="s">
        <v>277</v>
      </c>
      <c r="AN117" s="91"/>
      <c r="AO117" s="85">
        <v>22</v>
      </c>
      <c r="AP117" s="92" t="s">
        <v>277</v>
      </c>
      <c r="AQ117" s="91"/>
      <c r="AR117" s="85">
        <v>23</v>
      </c>
      <c r="AS117" s="92" t="s">
        <v>277</v>
      </c>
      <c r="AT117" s="91"/>
      <c r="AU117" s="85">
        <v>24</v>
      </c>
      <c r="AV117" s="45" t="s">
        <v>277</v>
      </c>
      <c r="AW117" s="73">
        <f>E117</f>
        <v>43</v>
      </c>
      <c r="AX117" s="51"/>
      <c r="AY117" s="71"/>
      <c r="AZ117" s="54" t="s">
        <v>315</v>
      </c>
      <c r="BA117" s="38"/>
      <c r="BO117" s="10"/>
    </row>
    <row r="118" spans="1:70" ht="12" customHeight="1" thickBot="1">
      <c r="A118" s="33"/>
      <c r="B118" s="40"/>
      <c r="C118" s="41"/>
      <c r="D118" s="41"/>
      <c r="E118" s="41"/>
      <c r="F118" s="41"/>
      <c r="G118" s="41"/>
      <c r="H118" s="41"/>
      <c r="I118" s="41"/>
      <c r="J118" s="41"/>
      <c r="K118" s="41"/>
      <c r="L118" s="41"/>
      <c r="M118" s="41"/>
      <c r="N118" s="87">
        <v>1</v>
      </c>
      <c r="O118" s="88" t="s">
        <v>277</v>
      </c>
      <c r="P118" s="86"/>
      <c r="Q118" s="87">
        <v>2</v>
      </c>
      <c r="R118" s="88" t="s">
        <v>277</v>
      </c>
      <c r="S118" s="86"/>
      <c r="T118" s="87">
        <v>3</v>
      </c>
      <c r="U118" s="88" t="s">
        <v>277</v>
      </c>
      <c r="V118" s="86"/>
      <c r="W118" s="87">
        <v>4</v>
      </c>
      <c r="X118" s="88" t="s">
        <v>277</v>
      </c>
      <c r="Y118" s="86"/>
      <c r="Z118" s="87">
        <v>5</v>
      </c>
      <c r="AA118" s="88" t="s">
        <v>277</v>
      </c>
      <c r="AB118" s="86"/>
      <c r="AC118" s="87">
        <v>6</v>
      </c>
      <c r="AD118" s="88" t="s">
        <v>277</v>
      </c>
      <c r="AE118" s="86"/>
      <c r="AF118" s="87">
        <v>7</v>
      </c>
      <c r="AG118" s="88" t="s">
        <v>277</v>
      </c>
      <c r="AH118" s="86"/>
      <c r="AI118" s="87">
        <v>8</v>
      </c>
      <c r="AJ118" s="88" t="s">
        <v>277</v>
      </c>
      <c r="AK118" s="86"/>
      <c r="AL118" s="87">
        <v>9</v>
      </c>
      <c r="AM118" s="88" t="s">
        <v>277</v>
      </c>
      <c r="AN118" s="86"/>
      <c r="AO118" s="87">
        <v>10</v>
      </c>
      <c r="AP118" s="88" t="s">
        <v>277</v>
      </c>
      <c r="AQ118" s="86"/>
      <c r="AR118" s="87">
        <v>11</v>
      </c>
      <c r="AS118" s="88" t="s">
        <v>277</v>
      </c>
      <c r="AT118" s="86"/>
      <c r="AU118" s="87">
        <v>12</v>
      </c>
      <c r="AV118" s="90" t="s">
        <v>277</v>
      </c>
      <c r="AW118" s="43"/>
      <c r="AX118" s="51"/>
      <c r="AY118" s="71" t="s">
        <v>282</v>
      </c>
      <c r="AZ118" s="77"/>
      <c r="BA118" s="38"/>
      <c r="BO118" s="10"/>
    </row>
    <row r="119" spans="1:70" ht="12" customHeight="1" thickBot="1">
      <c r="A119" s="33"/>
      <c r="B119" s="44" t="s">
        <v>283</v>
      </c>
      <c r="C119" s="45" t="s">
        <v>294</v>
      </c>
      <c r="D119" s="80" t="s">
        <v>276</v>
      </c>
      <c r="E119" s="45">
        <v>42</v>
      </c>
      <c r="F119" s="45">
        <v>24</v>
      </c>
      <c r="G119" s="45">
        <v>24</v>
      </c>
      <c r="H119" s="45" t="s">
        <v>289</v>
      </c>
      <c r="I119" s="45" t="s">
        <v>286</v>
      </c>
      <c r="J119" s="45" t="s">
        <v>294</v>
      </c>
      <c r="K119" s="45"/>
      <c r="L119" s="45">
        <f>COUNTIF(O118:AV119,"x")</f>
        <v>23</v>
      </c>
      <c r="M119" s="45">
        <f>F119-L119</f>
        <v>1</v>
      </c>
      <c r="N119" s="85">
        <v>13</v>
      </c>
      <c r="O119" s="92" t="s">
        <v>277</v>
      </c>
      <c r="P119" s="91"/>
      <c r="Q119" s="85">
        <v>14</v>
      </c>
      <c r="R119" s="92" t="s">
        <v>277</v>
      </c>
      <c r="S119" s="91"/>
      <c r="T119" s="85">
        <v>15</v>
      </c>
      <c r="U119" s="92" t="s">
        <v>277</v>
      </c>
      <c r="V119" s="91"/>
      <c r="W119" s="85">
        <v>16</v>
      </c>
      <c r="X119" s="92" t="s">
        <v>277</v>
      </c>
      <c r="Y119" s="91"/>
      <c r="Z119" s="85">
        <v>17</v>
      </c>
      <c r="AA119" s="92" t="s">
        <v>277</v>
      </c>
      <c r="AB119" s="91"/>
      <c r="AC119" s="85">
        <v>18</v>
      </c>
      <c r="AD119" s="92" t="s">
        <v>277</v>
      </c>
      <c r="AE119" s="91"/>
      <c r="AF119" s="85">
        <v>19</v>
      </c>
      <c r="AG119" s="92" t="s">
        <v>277</v>
      </c>
      <c r="AH119" s="91"/>
      <c r="AI119" s="85">
        <v>20</v>
      </c>
      <c r="AJ119" s="90"/>
      <c r="AK119" s="91"/>
      <c r="AL119" s="85">
        <v>21</v>
      </c>
      <c r="AM119" s="92" t="s">
        <v>277</v>
      </c>
      <c r="AN119" s="91"/>
      <c r="AO119" s="85">
        <v>22</v>
      </c>
      <c r="AP119" s="92" t="s">
        <v>277</v>
      </c>
      <c r="AQ119" s="91"/>
      <c r="AR119" s="85">
        <v>23</v>
      </c>
      <c r="AS119" s="92" t="s">
        <v>277</v>
      </c>
      <c r="AT119" s="91"/>
      <c r="AU119" s="85">
        <v>24</v>
      </c>
      <c r="AV119" s="45" t="s">
        <v>277</v>
      </c>
      <c r="AW119" s="73">
        <f>E119</f>
        <v>42</v>
      </c>
      <c r="AX119" s="51"/>
      <c r="AY119" s="71"/>
      <c r="AZ119" s="54" t="s">
        <v>316</v>
      </c>
      <c r="BA119" s="38"/>
      <c r="BO119" s="10"/>
    </row>
    <row r="120" spans="1:70" ht="12" customHeight="1">
      <c r="A120" s="33"/>
      <c r="B120" s="40"/>
      <c r="C120" s="41"/>
      <c r="D120" s="41"/>
      <c r="E120" s="41"/>
      <c r="F120" s="41"/>
      <c r="G120" s="41"/>
      <c r="H120" s="41"/>
      <c r="I120" s="41"/>
      <c r="J120" s="41"/>
      <c r="K120" s="41"/>
      <c r="L120" s="41"/>
      <c r="M120" s="41"/>
      <c r="N120" s="41"/>
      <c r="O120" s="70">
        <v>1</v>
      </c>
      <c r="P120" s="41"/>
      <c r="Q120" s="41"/>
      <c r="R120" s="70">
        <v>2</v>
      </c>
      <c r="S120" s="41"/>
      <c r="T120" s="41"/>
      <c r="U120" s="70">
        <v>3</v>
      </c>
      <c r="V120" s="41"/>
      <c r="W120" s="41"/>
      <c r="X120" s="70">
        <v>4</v>
      </c>
      <c r="Y120" s="41"/>
      <c r="Z120" s="41"/>
      <c r="AA120" s="70">
        <v>5</v>
      </c>
      <c r="AB120" s="41"/>
      <c r="AC120" s="41"/>
      <c r="AD120" s="70">
        <v>6</v>
      </c>
      <c r="AE120" s="41"/>
      <c r="AF120" s="41"/>
      <c r="AG120" s="70">
        <v>7</v>
      </c>
      <c r="AH120" s="41"/>
      <c r="AI120" s="41"/>
      <c r="AJ120" s="70">
        <v>8</v>
      </c>
      <c r="AK120" s="41"/>
      <c r="AL120" s="41"/>
      <c r="AM120" s="70">
        <v>9</v>
      </c>
      <c r="AN120" s="41"/>
      <c r="AO120" s="41"/>
      <c r="AP120" s="70">
        <v>10</v>
      </c>
      <c r="AQ120" s="41"/>
      <c r="AR120" s="41"/>
      <c r="AS120" s="70">
        <v>11</v>
      </c>
      <c r="AT120" s="41"/>
      <c r="AU120" s="41"/>
      <c r="AV120" s="70">
        <v>12</v>
      </c>
      <c r="AW120" s="43"/>
      <c r="AX120" s="51"/>
      <c r="AY120" s="71" t="s">
        <v>282</v>
      </c>
      <c r="AZ120" s="77"/>
      <c r="BA120" s="38"/>
      <c r="BO120" s="10"/>
    </row>
    <row r="121" spans="1:70" ht="12" customHeight="1" thickBot="1">
      <c r="A121" s="33"/>
      <c r="B121" s="44" t="s">
        <v>283</v>
      </c>
      <c r="C121" s="45" t="s">
        <v>294</v>
      </c>
      <c r="D121" s="80" t="s">
        <v>276</v>
      </c>
      <c r="E121" s="45">
        <v>41</v>
      </c>
      <c r="F121" s="45">
        <v>12</v>
      </c>
      <c r="G121" s="45">
        <v>12</v>
      </c>
      <c r="H121" s="45" t="s">
        <v>285</v>
      </c>
      <c r="I121" s="45" t="s">
        <v>286</v>
      </c>
      <c r="J121" s="45" t="s">
        <v>294</v>
      </c>
      <c r="K121" s="45"/>
      <c r="L121" s="45">
        <f>COUNTIF(O121:AU121,"x")</f>
        <v>11</v>
      </c>
      <c r="M121" s="45">
        <f>F121-L121</f>
        <v>1</v>
      </c>
      <c r="N121" s="50"/>
      <c r="O121" s="81" t="s">
        <v>277</v>
      </c>
      <c r="P121" s="50"/>
      <c r="Q121" s="50"/>
      <c r="R121" s="81" t="s">
        <v>277</v>
      </c>
      <c r="S121" s="50"/>
      <c r="T121" s="50"/>
      <c r="U121" s="81" t="s">
        <v>277</v>
      </c>
      <c r="V121" s="50"/>
      <c r="W121" s="50"/>
      <c r="X121" s="81" t="s">
        <v>277</v>
      </c>
      <c r="Y121" s="50"/>
      <c r="Z121" s="50"/>
      <c r="AA121" s="81" t="s">
        <v>277</v>
      </c>
      <c r="AB121" s="50"/>
      <c r="AC121" s="50"/>
      <c r="AD121" s="81" t="s">
        <v>277</v>
      </c>
      <c r="AE121" s="50"/>
      <c r="AF121" s="50"/>
      <c r="AG121" s="81" t="s">
        <v>277</v>
      </c>
      <c r="AH121" s="50"/>
      <c r="AI121" s="50"/>
      <c r="AJ121" s="81" t="s">
        <v>277</v>
      </c>
      <c r="AK121" s="50"/>
      <c r="AL121" s="50"/>
      <c r="AM121" s="81" t="s">
        <v>277</v>
      </c>
      <c r="AN121" s="50"/>
      <c r="AO121" s="50"/>
      <c r="AP121" s="81" t="s">
        <v>277</v>
      </c>
      <c r="AQ121" s="50"/>
      <c r="AR121" s="50"/>
      <c r="AS121" s="81" t="s">
        <v>277</v>
      </c>
      <c r="AT121" s="50"/>
      <c r="AU121" s="50"/>
      <c r="AV121" s="81" t="s">
        <v>277</v>
      </c>
      <c r="AW121" s="110">
        <f>E121</f>
        <v>41</v>
      </c>
      <c r="AX121" s="51"/>
      <c r="AY121" s="71"/>
      <c r="AZ121" s="54" t="s">
        <v>317</v>
      </c>
      <c r="BA121" s="38"/>
      <c r="BO121" s="10"/>
    </row>
    <row r="122" spans="1:70" ht="12" customHeight="1" thickBot="1">
      <c r="A122" s="33"/>
      <c r="B122" s="40"/>
      <c r="C122" s="41"/>
      <c r="D122" s="41"/>
      <c r="E122" s="41"/>
      <c r="F122" s="41"/>
      <c r="G122" s="41"/>
      <c r="H122" s="41"/>
      <c r="I122" s="41"/>
      <c r="J122" s="41"/>
      <c r="K122" s="41"/>
      <c r="L122" s="41"/>
      <c r="M122" s="41"/>
      <c r="N122" s="41"/>
      <c r="O122" s="97">
        <v>1</v>
      </c>
      <c r="P122" s="97">
        <v>2</v>
      </c>
      <c r="Q122" s="41"/>
      <c r="R122" s="97">
        <v>3</v>
      </c>
      <c r="S122" s="97">
        <v>4</v>
      </c>
      <c r="T122" s="41"/>
      <c r="U122" s="97">
        <v>5</v>
      </c>
      <c r="V122" s="97">
        <v>6</v>
      </c>
      <c r="W122" s="41"/>
      <c r="X122" s="97">
        <v>7</v>
      </c>
      <c r="Y122" s="97">
        <v>8</v>
      </c>
      <c r="Z122" s="41"/>
      <c r="AA122" s="97">
        <v>9</v>
      </c>
      <c r="AB122" s="97">
        <v>10</v>
      </c>
      <c r="AC122" s="41"/>
      <c r="AD122" s="97">
        <v>11</v>
      </c>
      <c r="AE122" s="97">
        <v>12</v>
      </c>
      <c r="AF122" s="97">
        <v>13</v>
      </c>
      <c r="AG122" s="97">
        <v>14</v>
      </c>
      <c r="AH122" s="41"/>
      <c r="AI122" s="97">
        <v>15</v>
      </c>
      <c r="AJ122" s="97">
        <v>16</v>
      </c>
      <c r="AK122" s="41"/>
      <c r="AL122" s="97">
        <v>17</v>
      </c>
      <c r="AM122" s="97">
        <v>18</v>
      </c>
      <c r="AN122" s="41"/>
      <c r="AO122" s="97">
        <v>19</v>
      </c>
      <c r="AP122" s="97">
        <v>20</v>
      </c>
      <c r="AQ122" s="41"/>
      <c r="AR122" s="97">
        <v>21</v>
      </c>
      <c r="AS122" s="97">
        <v>22</v>
      </c>
      <c r="AT122" s="41"/>
      <c r="AU122" s="97">
        <v>23</v>
      </c>
      <c r="AV122" s="97">
        <v>24</v>
      </c>
      <c r="AW122" s="43"/>
      <c r="AX122" s="51"/>
      <c r="AY122" s="71" t="s">
        <v>282</v>
      </c>
      <c r="AZ122" s="77"/>
      <c r="BA122" s="38"/>
      <c r="BO122" s="10"/>
    </row>
    <row r="123" spans="1:70" ht="12" customHeight="1" thickBot="1">
      <c r="A123" s="33"/>
      <c r="B123" s="44" t="s">
        <v>283</v>
      </c>
      <c r="C123" s="45" t="s">
        <v>294</v>
      </c>
      <c r="D123" s="80" t="s">
        <v>276</v>
      </c>
      <c r="E123" s="45">
        <v>40</v>
      </c>
      <c r="F123" s="45">
        <v>24</v>
      </c>
      <c r="G123" s="45">
        <v>24</v>
      </c>
      <c r="H123" s="45" t="s">
        <v>289</v>
      </c>
      <c r="I123" s="45" t="s">
        <v>286</v>
      </c>
      <c r="J123" s="45" t="s">
        <v>318</v>
      </c>
      <c r="K123" s="45"/>
      <c r="L123" s="45">
        <f>COUNTIF(O123:AV123,"x")</f>
        <v>23</v>
      </c>
      <c r="M123" s="45">
        <f>F123-L123</f>
        <v>1</v>
      </c>
      <c r="N123" s="48"/>
      <c r="O123" s="92" t="s">
        <v>277</v>
      </c>
      <c r="P123" s="92" t="s">
        <v>277</v>
      </c>
      <c r="Q123" s="48"/>
      <c r="R123" s="92" t="s">
        <v>277</v>
      </c>
      <c r="S123" s="90"/>
      <c r="T123" s="48"/>
      <c r="U123" s="92" t="s">
        <v>277</v>
      </c>
      <c r="V123" s="92" t="s">
        <v>277</v>
      </c>
      <c r="W123" s="48"/>
      <c r="X123" s="92" t="s">
        <v>277</v>
      </c>
      <c r="Y123" s="92" t="s">
        <v>277</v>
      </c>
      <c r="Z123" s="48"/>
      <c r="AA123" s="92" t="s">
        <v>277</v>
      </c>
      <c r="AB123" s="92" t="s">
        <v>277</v>
      </c>
      <c r="AC123" s="48"/>
      <c r="AD123" s="92" t="s">
        <v>277</v>
      </c>
      <c r="AE123" s="92" t="s">
        <v>277</v>
      </c>
      <c r="AF123" s="92" t="s">
        <v>277</v>
      </c>
      <c r="AG123" s="92" t="s">
        <v>277</v>
      </c>
      <c r="AH123" s="48"/>
      <c r="AI123" s="92" t="s">
        <v>277</v>
      </c>
      <c r="AJ123" s="92" t="s">
        <v>277</v>
      </c>
      <c r="AK123" s="48"/>
      <c r="AL123" s="92" t="s">
        <v>277</v>
      </c>
      <c r="AM123" s="92" t="s">
        <v>277</v>
      </c>
      <c r="AN123" s="48"/>
      <c r="AO123" s="92" t="s">
        <v>277</v>
      </c>
      <c r="AP123" s="92" t="s">
        <v>277</v>
      </c>
      <c r="AQ123" s="48"/>
      <c r="AR123" s="92" t="s">
        <v>277</v>
      </c>
      <c r="AS123" s="92" t="s">
        <v>277</v>
      </c>
      <c r="AT123" s="48"/>
      <c r="AU123" s="92" t="s">
        <v>277</v>
      </c>
      <c r="AV123" s="92" t="s">
        <v>277</v>
      </c>
      <c r="AW123" s="73">
        <f>E123</f>
        <v>40</v>
      </c>
      <c r="AX123" s="51"/>
      <c r="AY123" s="71"/>
      <c r="AZ123" s="54" t="s">
        <v>319</v>
      </c>
      <c r="BA123" s="38"/>
      <c r="BO123" s="10"/>
    </row>
    <row r="124" spans="1:70" ht="12" customHeight="1">
      <c r="A124" s="33"/>
      <c r="B124" s="40"/>
      <c r="C124" s="41"/>
      <c r="D124" s="41"/>
      <c r="E124" s="41"/>
      <c r="F124" s="41"/>
      <c r="G124" s="41"/>
      <c r="H124" s="41"/>
      <c r="I124" s="41"/>
      <c r="J124" s="41"/>
      <c r="K124" s="41"/>
      <c r="L124" s="41"/>
      <c r="M124" s="41"/>
      <c r="N124" s="41"/>
      <c r="O124" s="97">
        <v>25</v>
      </c>
      <c r="P124" s="97">
        <v>26</v>
      </c>
      <c r="Q124" s="41"/>
      <c r="R124" s="97">
        <v>27</v>
      </c>
      <c r="S124" s="97">
        <v>28</v>
      </c>
      <c r="T124" s="41"/>
      <c r="U124" s="97">
        <v>29</v>
      </c>
      <c r="V124" s="97">
        <v>30</v>
      </c>
      <c r="W124" s="41"/>
      <c r="X124" s="97">
        <v>31</v>
      </c>
      <c r="Y124" s="97">
        <v>32</v>
      </c>
      <c r="Z124" s="41"/>
      <c r="AA124" s="97">
        <v>33</v>
      </c>
      <c r="AB124" s="97">
        <v>34</v>
      </c>
      <c r="AC124" s="41"/>
      <c r="AD124" s="97">
        <v>35</v>
      </c>
      <c r="AE124" s="97">
        <v>36</v>
      </c>
      <c r="AF124" s="97">
        <v>37</v>
      </c>
      <c r="AG124" s="97">
        <v>38</v>
      </c>
      <c r="AH124" s="41"/>
      <c r="AI124" s="97">
        <v>39</v>
      </c>
      <c r="AJ124" s="97">
        <v>40</v>
      </c>
      <c r="AK124" s="41"/>
      <c r="AL124" s="97">
        <v>41</v>
      </c>
      <c r="AM124" s="97">
        <v>42</v>
      </c>
      <c r="AN124" s="41"/>
      <c r="AO124" s="97">
        <v>43</v>
      </c>
      <c r="AP124" s="97">
        <v>44</v>
      </c>
      <c r="AQ124" s="41"/>
      <c r="AR124" s="97">
        <v>45</v>
      </c>
      <c r="AS124" s="97">
        <v>46</v>
      </c>
      <c r="AT124" s="41"/>
      <c r="AU124" s="97">
        <v>47</v>
      </c>
      <c r="AV124" s="97">
        <v>48</v>
      </c>
      <c r="AW124" s="43"/>
      <c r="AX124" s="51"/>
      <c r="AY124" s="71" t="s">
        <v>282</v>
      </c>
      <c r="AZ124" s="77"/>
      <c r="BA124" s="38"/>
      <c r="BO124" s="10"/>
    </row>
    <row r="125" spans="1:70" ht="12" customHeight="1" thickBot="1">
      <c r="A125" s="33"/>
      <c r="B125" s="44" t="s">
        <v>283</v>
      </c>
      <c r="C125" s="45" t="s">
        <v>294</v>
      </c>
      <c r="D125" s="80" t="s">
        <v>276</v>
      </c>
      <c r="E125" s="45">
        <v>39</v>
      </c>
      <c r="F125" s="45">
        <v>24</v>
      </c>
      <c r="G125" s="45">
        <v>24</v>
      </c>
      <c r="H125" s="45" t="s">
        <v>289</v>
      </c>
      <c r="I125" s="45" t="s">
        <v>286</v>
      </c>
      <c r="J125" s="45" t="s">
        <v>318</v>
      </c>
      <c r="K125" s="45"/>
      <c r="L125" s="45">
        <f>COUNTIF(O125:AV125,"x")</f>
        <v>24</v>
      </c>
      <c r="M125" s="45">
        <f>F125-L125</f>
        <v>0</v>
      </c>
      <c r="N125" s="48"/>
      <c r="O125" s="92" t="s">
        <v>277</v>
      </c>
      <c r="P125" s="92" t="s">
        <v>277</v>
      </c>
      <c r="Q125" s="48"/>
      <c r="R125" s="92" t="s">
        <v>277</v>
      </c>
      <c r="S125" s="92" t="s">
        <v>277</v>
      </c>
      <c r="T125" s="48"/>
      <c r="U125" s="92" t="s">
        <v>277</v>
      </c>
      <c r="V125" s="92" t="s">
        <v>277</v>
      </c>
      <c r="W125" s="48"/>
      <c r="X125" s="92" t="s">
        <v>277</v>
      </c>
      <c r="Y125" s="92" t="s">
        <v>277</v>
      </c>
      <c r="Z125" s="48"/>
      <c r="AA125" s="92" t="s">
        <v>277</v>
      </c>
      <c r="AB125" s="92" t="s">
        <v>277</v>
      </c>
      <c r="AC125" s="48"/>
      <c r="AD125" s="92" t="s">
        <v>277</v>
      </c>
      <c r="AE125" s="92" t="s">
        <v>277</v>
      </c>
      <c r="AF125" s="92" t="s">
        <v>277</v>
      </c>
      <c r="AG125" s="92" t="s">
        <v>277</v>
      </c>
      <c r="AH125" s="48"/>
      <c r="AI125" s="92" t="s">
        <v>277</v>
      </c>
      <c r="AJ125" s="92" t="s">
        <v>277</v>
      </c>
      <c r="AK125" s="48"/>
      <c r="AL125" s="92" t="s">
        <v>277</v>
      </c>
      <c r="AM125" s="92" t="s">
        <v>277</v>
      </c>
      <c r="AN125" s="48"/>
      <c r="AO125" s="92" t="s">
        <v>277</v>
      </c>
      <c r="AP125" s="92" t="s">
        <v>277</v>
      </c>
      <c r="AQ125" s="48"/>
      <c r="AR125" s="92" t="s">
        <v>277</v>
      </c>
      <c r="AS125" s="92" t="s">
        <v>277</v>
      </c>
      <c r="AT125" s="48"/>
      <c r="AU125" s="92" t="s">
        <v>277</v>
      </c>
      <c r="AV125" s="92" t="s">
        <v>277</v>
      </c>
      <c r="AW125" s="73">
        <f>E125</f>
        <v>39</v>
      </c>
      <c r="AX125" s="51"/>
      <c r="AY125" s="71"/>
      <c r="AZ125" s="54" t="s">
        <v>320</v>
      </c>
      <c r="BA125" s="38"/>
      <c r="BO125" s="10"/>
    </row>
    <row r="126" spans="1:70" ht="12" customHeight="1" thickBot="1">
      <c r="A126" s="33"/>
      <c r="B126" s="39" t="s">
        <v>283</v>
      </c>
      <c r="C126" s="83" t="s">
        <v>294</v>
      </c>
      <c r="D126" s="62" t="s">
        <v>276</v>
      </c>
      <c r="E126" s="99">
        <v>38</v>
      </c>
      <c r="F126" s="57"/>
      <c r="G126" s="57"/>
      <c r="H126" s="57"/>
      <c r="I126" s="57"/>
      <c r="J126" s="57"/>
      <c r="K126" s="57"/>
      <c r="L126" s="57"/>
      <c r="M126" s="57"/>
      <c r="N126" s="57"/>
      <c r="O126" s="57"/>
      <c r="P126" s="100"/>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c r="AO126" s="57"/>
      <c r="AP126" s="57"/>
      <c r="AQ126" s="57"/>
      <c r="AR126" s="57"/>
      <c r="AS126" s="57"/>
      <c r="AT126" s="57"/>
      <c r="AU126" s="57"/>
      <c r="AV126" s="57"/>
      <c r="AW126" s="84">
        <f>E126</f>
        <v>38</v>
      </c>
      <c r="AX126" s="51"/>
      <c r="AY126" s="71" t="s">
        <v>282</v>
      </c>
      <c r="AZ126" s="77"/>
      <c r="BA126" s="38"/>
      <c r="BP126" s="68"/>
      <c r="BQ126" s="68"/>
      <c r="BR126" s="68"/>
    </row>
    <row r="127" spans="1:70" ht="12" customHeight="1" thickBot="1">
      <c r="A127" s="33"/>
      <c r="B127" s="101" t="s">
        <v>283</v>
      </c>
      <c r="C127" s="102" t="s">
        <v>294</v>
      </c>
      <c r="D127" s="103" t="s">
        <v>276</v>
      </c>
      <c r="E127" s="351">
        <v>37</v>
      </c>
      <c r="F127" s="102">
        <v>12</v>
      </c>
      <c r="G127" s="102">
        <v>12</v>
      </c>
      <c r="H127" s="102" t="s">
        <v>289</v>
      </c>
      <c r="I127" s="90" t="s">
        <v>283</v>
      </c>
      <c r="J127" s="102" t="s">
        <v>321</v>
      </c>
      <c r="K127" s="102" t="s">
        <v>298</v>
      </c>
      <c r="L127" s="102">
        <f>COUNTIF(Q128:V129,"x")</f>
        <v>0</v>
      </c>
      <c r="M127" s="102">
        <f>F127-L127</f>
        <v>12</v>
      </c>
      <c r="N127" s="42"/>
      <c r="O127" s="42"/>
      <c r="P127" s="42"/>
      <c r="Q127" s="42">
        <v>7</v>
      </c>
      <c r="R127" s="42">
        <v>8</v>
      </c>
      <c r="S127" s="42">
        <v>9</v>
      </c>
      <c r="T127" s="42">
        <v>10</v>
      </c>
      <c r="U127" s="42">
        <v>11</v>
      </c>
      <c r="V127" s="42">
        <v>12</v>
      </c>
      <c r="W127" s="42"/>
      <c r="X127" s="42"/>
      <c r="Y127" s="42">
        <v>7</v>
      </c>
      <c r="Z127" s="42">
        <v>8</v>
      </c>
      <c r="AA127" s="42">
        <v>9</v>
      </c>
      <c r="AB127" s="42">
        <v>10</v>
      </c>
      <c r="AC127" s="42">
        <v>11</v>
      </c>
      <c r="AD127" s="42">
        <v>12</v>
      </c>
      <c r="AE127" s="42"/>
      <c r="AF127" s="42"/>
      <c r="AG127" s="42">
        <v>7</v>
      </c>
      <c r="AH127" s="42">
        <v>8</v>
      </c>
      <c r="AI127" s="42">
        <v>9</v>
      </c>
      <c r="AJ127" s="42">
        <v>10</v>
      </c>
      <c r="AK127" s="42">
        <v>11</v>
      </c>
      <c r="AL127" s="42">
        <v>12</v>
      </c>
      <c r="AM127" s="42"/>
      <c r="AN127" s="42"/>
      <c r="AO127" s="42">
        <v>7</v>
      </c>
      <c r="AP127" s="42">
        <v>8</v>
      </c>
      <c r="AQ127" s="42">
        <v>9</v>
      </c>
      <c r="AR127" s="42">
        <v>10</v>
      </c>
      <c r="AS127" s="42">
        <v>11</v>
      </c>
      <c r="AT127" s="42">
        <v>12</v>
      </c>
      <c r="AU127" s="42"/>
      <c r="AV127" s="42"/>
      <c r="AW127" s="354">
        <v>37</v>
      </c>
      <c r="AX127" s="139"/>
      <c r="AY127" s="104" t="s">
        <v>299</v>
      </c>
      <c r="AZ127" s="105"/>
    </row>
    <row r="128" spans="1:70" ht="12" customHeight="1">
      <c r="A128" s="33"/>
      <c r="B128" s="56" t="s">
        <v>283</v>
      </c>
      <c r="C128" s="105" t="s">
        <v>294</v>
      </c>
      <c r="D128" s="55" t="s">
        <v>276</v>
      </c>
      <c r="E128" s="352"/>
      <c r="F128" s="105">
        <v>12</v>
      </c>
      <c r="G128" s="105">
        <v>12</v>
      </c>
      <c r="H128" s="105" t="s">
        <v>289</v>
      </c>
      <c r="I128" s="54" t="s">
        <v>283</v>
      </c>
      <c r="J128" s="105" t="s">
        <v>321</v>
      </c>
      <c r="K128" s="105" t="s">
        <v>300</v>
      </c>
      <c r="L128" s="105">
        <f>COUNTIF(Y128:AD129,"x")</f>
        <v>12</v>
      </c>
      <c r="M128" s="105">
        <f>F128-L128</f>
        <v>0</v>
      </c>
      <c r="N128" s="51"/>
      <c r="O128" s="51"/>
      <c r="P128" s="107" t="str">
        <f>J127</f>
        <v>A2</v>
      </c>
      <c r="Q128" s="90"/>
      <c r="R128" s="90"/>
      <c r="S128" s="90"/>
      <c r="T128" s="90"/>
      <c r="U128" s="90"/>
      <c r="V128" s="108"/>
      <c r="W128" s="51"/>
      <c r="X128" s="113" t="str">
        <f>J128</f>
        <v>A2</v>
      </c>
      <c r="Y128" s="90" t="s">
        <v>277</v>
      </c>
      <c r="Z128" s="90" t="s">
        <v>277</v>
      </c>
      <c r="AA128" s="90" t="s">
        <v>277</v>
      </c>
      <c r="AB128" s="90" t="s">
        <v>277</v>
      </c>
      <c r="AC128" s="90" t="s">
        <v>277</v>
      </c>
      <c r="AD128" s="108" t="s">
        <v>277</v>
      </c>
      <c r="AE128" s="51"/>
      <c r="AF128" s="107" t="str">
        <f>J129</f>
        <v>A9</v>
      </c>
      <c r="AG128" s="90" t="s">
        <v>277</v>
      </c>
      <c r="AH128" s="90" t="s">
        <v>277</v>
      </c>
      <c r="AI128" s="90" t="s">
        <v>277</v>
      </c>
      <c r="AJ128" s="90" t="s">
        <v>277</v>
      </c>
      <c r="AK128" s="90" t="s">
        <v>277</v>
      </c>
      <c r="AL128" s="108" t="s">
        <v>277</v>
      </c>
      <c r="AM128" s="51"/>
      <c r="AN128" s="107" t="str">
        <f>J130</f>
        <v>A9</v>
      </c>
      <c r="AO128" s="90" t="s">
        <v>277</v>
      </c>
      <c r="AP128" s="90" t="s">
        <v>277</v>
      </c>
      <c r="AQ128" s="90" t="s">
        <v>277</v>
      </c>
      <c r="AR128" s="90" t="s">
        <v>277</v>
      </c>
      <c r="AS128" s="90" t="s">
        <v>277</v>
      </c>
      <c r="AT128" s="108" t="s">
        <v>277</v>
      </c>
      <c r="AU128" s="51"/>
      <c r="AV128" s="51"/>
      <c r="AW128" s="355"/>
      <c r="AX128" s="139"/>
      <c r="AY128" s="104" t="s">
        <v>299</v>
      </c>
      <c r="AZ128" s="105"/>
    </row>
    <row r="129" spans="1:67" ht="12" customHeight="1" thickBot="1">
      <c r="A129" s="33"/>
      <c r="B129" s="56" t="s">
        <v>283</v>
      </c>
      <c r="C129" s="105" t="s">
        <v>294</v>
      </c>
      <c r="D129" s="55" t="s">
        <v>276</v>
      </c>
      <c r="E129" s="352"/>
      <c r="F129" s="105">
        <v>12</v>
      </c>
      <c r="G129" s="105">
        <v>12</v>
      </c>
      <c r="H129" s="105" t="s">
        <v>289</v>
      </c>
      <c r="I129" s="54" t="s">
        <v>283</v>
      </c>
      <c r="J129" s="105" t="s">
        <v>322</v>
      </c>
      <c r="K129" s="105" t="s">
        <v>298</v>
      </c>
      <c r="L129" s="105">
        <f>COUNTIF(AG128:AL129,"x")</f>
        <v>12</v>
      </c>
      <c r="M129" s="105">
        <f>F129-L129</f>
        <v>0</v>
      </c>
      <c r="N129" s="51"/>
      <c r="O129" s="51"/>
      <c r="P129" s="109" t="str">
        <f>K127</f>
        <v>C1</v>
      </c>
      <c r="Q129" s="162"/>
      <c r="R129" s="162"/>
      <c r="S129" s="162"/>
      <c r="T129" s="162"/>
      <c r="U129" s="162"/>
      <c r="V129" s="110"/>
      <c r="W129" s="51"/>
      <c r="X129" s="117" t="str">
        <f>K128</f>
        <v>C2</v>
      </c>
      <c r="Y129" s="162" t="s">
        <v>277</v>
      </c>
      <c r="Z129" s="162" t="s">
        <v>277</v>
      </c>
      <c r="AA129" s="162" t="s">
        <v>277</v>
      </c>
      <c r="AB129" s="162" t="s">
        <v>277</v>
      </c>
      <c r="AC129" s="162" t="s">
        <v>277</v>
      </c>
      <c r="AD129" s="110" t="s">
        <v>277</v>
      </c>
      <c r="AE129" s="51"/>
      <c r="AF129" s="109" t="str">
        <f>K129</f>
        <v>C1</v>
      </c>
      <c r="AG129" s="162" t="s">
        <v>277</v>
      </c>
      <c r="AH129" s="162" t="s">
        <v>277</v>
      </c>
      <c r="AI129" s="162" t="s">
        <v>277</v>
      </c>
      <c r="AJ129" s="162" t="s">
        <v>277</v>
      </c>
      <c r="AK129" s="162" t="s">
        <v>277</v>
      </c>
      <c r="AL129" s="110" t="s">
        <v>277</v>
      </c>
      <c r="AM129" s="51"/>
      <c r="AN129" s="109" t="str">
        <f>K130</f>
        <v>C2</v>
      </c>
      <c r="AO129" s="162" t="s">
        <v>277</v>
      </c>
      <c r="AP129" s="162" t="s">
        <v>277</v>
      </c>
      <c r="AQ129" s="162" t="s">
        <v>277</v>
      </c>
      <c r="AR129" s="162" t="s">
        <v>277</v>
      </c>
      <c r="AS129" s="162" t="s">
        <v>277</v>
      </c>
      <c r="AT129" s="110" t="s">
        <v>277</v>
      </c>
      <c r="AU129" s="51"/>
      <c r="AV129" s="51"/>
      <c r="AW129" s="355"/>
      <c r="AX129" s="139"/>
      <c r="AY129" s="104" t="s">
        <v>299</v>
      </c>
      <c r="AZ129" s="105"/>
    </row>
    <row r="130" spans="1:67" ht="12" customHeight="1" thickBot="1">
      <c r="A130" s="33"/>
      <c r="B130" s="78" t="s">
        <v>283</v>
      </c>
      <c r="C130" s="79" t="s">
        <v>294</v>
      </c>
      <c r="D130" s="80" t="s">
        <v>276</v>
      </c>
      <c r="E130" s="361"/>
      <c r="F130" s="79">
        <v>12</v>
      </c>
      <c r="G130" s="79">
        <v>12</v>
      </c>
      <c r="H130" s="79" t="s">
        <v>289</v>
      </c>
      <c r="I130" s="81" t="s">
        <v>283</v>
      </c>
      <c r="J130" s="79" t="s">
        <v>322</v>
      </c>
      <c r="K130" s="79" t="s">
        <v>300</v>
      </c>
      <c r="L130" s="79">
        <f>COUNTIF(AO128:AT129,"x")</f>
        <v>12</v>
      </c>
      <c r="M130" s="79">
        <f>F130-L130</f>
        <v>0</v>
      </c>
      <c r="N130" s="47"/>
      <c r="O130" s="47"/>
      <c r="P130" s="47"/>
      <c r="Q130" s="47">
        <v>1</v>
      </c>
      <c r="R130" s="47">
        <v>2</v>
      </c>
      <c r="S130" s="47">
        <v>3</v>
      </c>
      <c r="T130" s="47">
        <v>4</v>
      </c>
      <c r="U130" s="47">
        <v>5</v>
      </c>
      <c r="V130" s="47">
        <v>6</v>
      </c>
      <c r="W130" s="47"/>
      <c r="X130" s="47"/>
      <c r="Y130" s="47">
        <v>1</v>
      </c>
      <c r="Z130" s="47">
        <v>2</v>
      </c>
      <c r="AA130" s="47">
        <v>3</v>
      </c>
      <c r="AB130" s="47">
        <v>4</v>
      </c>
      <c r="AC130" s="47">
        <v>5</v>
      </c>
      <c r="AD130" s="47">
        <v>6</v>
      </c>
      <c r="AE130" s="47"/>
      <c r="AF130" s="47"/>
      <c r="AG130" s="47">
        <v>1</v>
      </c>
      <c r="AH130" s="47">
        <v>2</v>
      </c>
      <c r="AI130" s="47">
        <v>3</v>
      </c>
      <c r="AJ130" s="47">
        <v>4</v>
      </c>
      <c r="AK130" s="47">
        <v>5</v>
      </c>
      <c r="AL130" s="47">
        <v>6</v>
      </c>
      <c r="AM130" s="47"/>
      <c r="AN130" s="47"/>
      <c r="AO130" s="47">
        <v>1</v>
      </c>
      <c r="AP130" s="47">
        <v>2</v>
      </c>
      <c r="AQ130" s="47">
        <v>3</v>
      </c>
      <c r="AR130" s="47">
        <v>4</v>
      </c>
      <c r="AS130" s="47">
        <v>5</v>
      </c>
      <c r="AT130" s="47">
        <v>6</v>
      </c>
      <c r="AU130" s="47"/>
      <c r="AV130" s="47"/>
      <c r="AW130" s="356"/>
      <c r="AX130" s="139"/>
      <c r="AY130" s="104" t="s">
        <v>299</v>
      </c>
      <c r="AZ130" s="105"/>
    </row>
    <row r="131" spans="1:67" ht="12" customHeight="1" thickBot="1">
      <c r="A131" s="33"/>
      <c r="B131" s="39" t="s">
        <v>283</v>
      </c>
      <c r="C131" s="83" t="s">
        <v>294</v>
      </c>
      <c r="D131" s="62" t="s">
        <v>276</v>
      </c>
      <c r="E131" s="99">
        <v>36</v>
      </c>
      <c r="F131" s="57"/>
      <c r="G131" s="57"/>
      <c r="H131" s="57"/>
      <c r="I131" s="57"/>
      <c r="J131" s="57"/>
      <c r="K131" s="57"/>
      <c r="L131" s="57"/>
      <c r="M131" s="57"/>
      <c r="N131" s="57"/>
      <c r="O131" s="57"/>
      <c r="P131" s="100"/>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c r="AO131" s="57"/>
      <c r="AP131" s="57"/>
      <c r="AQ131" s="57"/>
      <c r="AR131" s="57"/>
      <c r="AS131" s="57"/>
      <c r="AT131" s="57"/>
      <c r="AU131" s="57"/>
      <c r="AV131" s="57"/>
      <c r="AW131" s="84">
        <f>E131</f>
        <v>36</v>
      </c>
      <c r="AX131" s="139"/>
      <c r="AY131" s="71" t="s">
        <v>282</v>
      </c>
      <c r="AZ131" s="77"/>
    </row>
    <row r="132" spans="1:67" ht="12" customHeight="1" thickBot="1">
      <c r="A132" s="33"/>
      <c r="B132" s="101" t="s">
        <v>283</v>
      </c>
      <c r="C132" s="102" t="s">
        <v>294</v>
      </c>
      <c r="D132" s="103" t="s">
        <v>276</v>
      </c>
      <c r="E132" s="351">
        <v>35</v>
      </c>
      <c r="F132" s="102">
        <v>12</v>
      </c>
      <c r="G132" s="102">
        <v>12</v>
      </c>
      <c r="H132" s="102" t="s">
        <v>289</v>
      </c>
      <c r="I132" s="90" t="s">
        <v>283</v>
      </c>
      <c r="J132" s="102" t="s">
        <v>312</v>
      </c>
      <c r="K132" s="102" t="s">
        <v>298</v>
      </c>
      <c r="L132" s="102">
        <f>COUNTIF(Q133:V134,"x")</f>
        <v>0</v>
      </c>
      <c r="M132" s="102">
        <f t="shared" ref="M132:M139" si="4">F132-L132</f>
        <v>12</v>
      </c>
      <c r="N132" s="42"/>
      <c r="O132" s="42"/>
      <c r="P132" s="42"/>
      <c r="Q132" s="42">
        <v>7</v>
      </c>
      <c r="R132" s="42">
        <v>8</v>
      </c>
      <c r="S132" s="42">
        <v>9</v>
      </c>
      <c r="T132" s="42">
        <v>10</v>
      </c>
      <c r="U132" s="42">
        <v>11</v>
      </c>
      <c r="V132" s="42">
        <v>12</v>
      </c>
      <c r="W132" s="42"/>
      <c r="X132" s="42"/>
      <c r="Y132" s="42">
        <v>7</v>
      </c>
      <c r="Z132" s="42">
        <v>8</v>
      </c>
      <c r="AA132" s="42">
        <v>9</v>
      </c>
      <c r="AB132" s="42">
        <v>10</v>
      </c>
      <c r="AC132" s="42">
        <v>11</v>
      </c>
      <c r="AD132" s="42">
        <v>12</v>
      </c>
      <c r="AE132" s="42"/>
      <c r="AF132" s="42"/>
      <c r="AG132" s="42">
        <v>7</v>
      </c>
      <c r="AH132" s="42">
        <v>8</v>
      </c>
      <c r="AI132" s="42">
        <v>9</v>
      </c>
      <c r="AJ132" s="42">
        <v>10</v>
      </c>
      <c r="AK132" s="42">
        <v>11</v>
      </c>
      <c r="AL132" s="42">
        <v>12</v>
      </c>
      <c r="AM132" s="42"/>
      <c r="AN132" s="42"/>
      <c r="AO132" s="42">
        <v>7</v>
      </c>
      <c r="AP132" s="42">
        <v>8</v>
      </c>
      <c r="AQ132" s="42">
        <v>9</v>
      </c>
      <c r="AR132" s="42">
        <v>10</v>
      </c>
      <c r="AS132" s="42">
        <v>11</v>
      </c>
      <c r="AT132" s="42">
        <v>12</v>
      </c>
      <c r="AU132" s="42"/>
      <c r="AV132" s="42"/>
      <c r="AW132" s="354">
        <v>35</v>
      </c>
      <c r="AX132" s="139"/>
      <c r="AY132" s="104" t="s">
        <v>299</v>
      </c>
      <c r="AZ132" s="105"/>
    </row>
    <row r="133" spans="1:67" ht="12" customHeight="1">
      <c r="A133" s="33"/>
      <c r="B133" s="56" t="s">
        <v>283</v>
      </c>
      <c r="C133" s="105" t="s">
        <v>294</v>
      </c>
      <c r="D133" s="55" t="s">
        <v>276</v>
      </c>
      <c r="E133" s="352"/>
      <c r="F133" s="105">
        <v>12</v>
      </c>
      <c r="G133" s="105">
        <v>12</v>
      </c>
      <c r="H133" s="105" t="s">
        <v>289</v>
      </c>
      <c r="I133" s="54" t="s">
        <v>283</v>
      </c>
      <c r="J133" s="105" t="s">
        <v>312</v>
      </c>
      <c r="K133" s="105" t="s">
        <v>300</v>
      </c>
      <c r="L133" s="105">
        <f>COUNTIF(Y133:AD134,"x")</f>
        <v>12</v>
      </c>
      <c r="M133" s="105">
        <f t="shared" si="4"/>
        <v>0</v>
      </c>
      <c r="N133" s="51"/>
      <c r="O133" s="51"/>
      <c r="P133" s="107" t="str">
        <f>J132</f>
        <v>A14</v>
      </c>
      <c r="Q133" s="90"/>
      <c r="R133" s="90"/>
      <c r="S133" s="90"/>
      <c r="T133" s="90"/>
      <c r="U133" s="90"/>
      <c r="V133" s="108"/>
      <c r="W133" s="51"/>
      <c r="X133" s="107" t="str">
        <f>J133</f>
        <v>A14</v>
      </c>
      <c r="Y133" s="90" t="s">
        <v>277</v>
      </c>
      <c r="Z133" s="90" t="s">
        <v>277</v>
      </c>
      <c r="AA133" s="90" t="s">
        <v>277</v>
      </c>
      <c r="AB133" s="90" t="s">
        <v>277</v>
      </c>
      <c r="AC133" s="90" t="s">
        <v>277</v>
      </c>
      <c r="AD133" s="108" t="s">
        <v>277</v>
      </c>
      <c r="AE133" s="51"/>
      <c r="AF133" s="107" t="str">
        <f>J134</f>
        <v>B2</v>
      </c>
      <c r="AG133" s="90" t="s">
        <v>277</v>
      </c>
      <c r="AH133" s="90" t="s">
        <v>277</v>
      </c>
      <c r="AI133" s="90" t="s">
        <v>277</v>
      </c>
      <c r="AJ133" s="90" t="s">
        <v>277</v>
      </c>
      <c r="AK133" s="90" t="s">
        <v>277</v>
      </c>
      <c r="AL133" s="108" t="s">
        <v>277</v>
      </c>
      <c r="AM133" s="51"/>
      <c r="AN133" s="107" t="str">
        <f>J135</f>
        <v>B2</v>
      </c>
      <c r="AO133" s="90" t="s">
        <v>277</v>
      </c>
      <c r="AP133" s="90" t="s">
        <v>277</v>
      </c>
      <c r="AQ133" s="90" t="s">
        <v>277</v>
      </c>
      <c r="AR133" s="90" t="s">
        <v>277</v>
      </c>
      <c r="AS133" s="90" t="s">
        <v>277</v>
      </c>
      <c r="AT133" s="108" t="s">
        <v>277</v>
      </c>
      <c r="AU133" s="51"/>
      <c r="AV133" s="51"/>
      <c r="AW133" s="355"/>
      <c r="AX133" s="139"/>
      <c r="AY133" s="104" t="s">
        <v>299</v>
      </c>
      <c r="AZ133" s="105"/>
    </row>
    <row r="134" spans="1:67" ht="12" customHeight="1" thickBot="1">
      <c r="A134" s="33"/>
      <c r="B134" s="56" t="s">
        <v>283</v>
      </c>
      <c r="C134" s="105" t="s">
        <v>294</v>
      </c>
      <c r="D134" s="55" t="s">
        <v>276</v>
      </c>
      <c r="E134" s="352"/>
      <c r="F134" s="105">
        <v>12</v>
      </c>
      <c r="G134" s="105">
        <v>12</v>
      </c>
      <c r="H134" s="105" t="s">
        <v>289</v>
      </c>
      <c r="I134" s="54" t="s">
        <v>283</v>
      </c>
      <c r="J134" s="105" t="s">
        <v>305</v>
      </c>
      <c r="K134" s="105" t="s">
        <v>298</v>
      </c>
      <c r="L134" s="105">
        <f>COUNTIF(AG133:AL134,"x")</f>
        <v>12</v>
      </c>
      <c r="M134" s="105">
        <f t="shared" si="4"/>
        <v>0</v>
      </c>
      <c r="N134" s="51"/>
      <c r="O134" s="51"/>
      <c r="P134" s="109" t="str">
        <f>K132</f>
        <v>C1</v>
      </c>
      <c r="Q134" s="162"/>
      <c r="R134" s="162"/>
      <c r="S134" s="162"/>
      <c r="T134" s="162"/>
      <c r="U134" s="162"/>
      <c r="V134" s="110"/>
      <c r="W134" s="51"/>
      <c r="X134" s="109" t="str">
        <f>K133</f>
        <v>C2</v>
      </c>
      <c r="Y134" s="162" t="s">
        <v>277</v>
      </c>
      <c r="Z134" s="162" t="s">
        <v>277</v>
      </c>
      <c r="AA134" s="162" t="s">
        <v>277</v>
      </c>
      <c r="AB134" s="162" t="s">
        <v>277</v>
      </c>
      <c r="AC134" s="162" t="s">
        <v>277</v>
      </c>
      <c r="AD134" s="110" t="s">
        <v>277</v>
      </c>
      <c r="AE134" s="51"/>
      <c r="AF134" s="109" t="str">
        <f>K134</f>
        <v>C1</v>
      </c>
      <c r="AG134" s="45" t="s">
        <v>277</v>
      </c>
      <c r="AH134" s="45" t="s">
        <v>277</v>
      </c>
      <c r="AI134" s="45" t="s">
        <v>277</v>
      </c>
      <c r="AJ134" s="45" t="s">
        <v>277</v>
      </c>
      <c r="AK134" s="45" t="s">
        <v>277</v>
      </c>
      <c r="AL134" s="110" t="s">
        <v>277</v>
      </c>
      <c r="AM134" s="51"/>
      <c r="AN134" s="109" t="str">
        <f>K135</f>
        <v>C2</v>
      </c>
      <c r="AO134" s="45" t="s">
        <v>277</v>
      </c>
      <c r="AP134" s="45" t="s">
        <v>277</v>
      </c>
      <c r="AQ134" s="45" t="s">
        <v>277</v>
      </c>
      <c r="AR134" s="45" t="s">
        <v>277</v>
      </c>
      <c r="AS134" s="45" t="s">
        <v>277</v>
      </c>
      <c r="AT134" s="110" t="s">
        <v>277</v>
      </c>
      <c r="AU134" s="51"/>
      <c r="AV134" s="51"/>
      <c r="AW134" s="355"/>
      <c r="AX134" s="139"/>
      <c r="AY134" s="104" t="s">
        <v>299</v>
      </c>
      <c r="AZ134" s="105"/>
    </row>
    <row r="135" spans="1:67" ht="12" customHeight="1" thickBot="1">
      <c r="A135" s="33"/>
      <c r="B135" s="78" t="s">
        <v>283</v>
      </c>
      <c r="C135" s="79" t="s">
        <v>294</v>
      </c>
      <c r="D135" s="80" t="s">
        <v>276</v>
      </c>
      <c r="E135" s="361"/>
      <c r="F135" s="79">
        <v>12</v>
      </c>
      <c r="G135" s="79">
        <v>12</v>
      </c>
      <c r="H135" s="79" t="s">
        <v>289</v>
      </c>
      <c r="I135" s="81" t="s">
        <v>283</v>
      </c>
      <c r="J135" s="79" t="s">
        <v>305</v>
      </c>
      <c r="K135" s="79" t="s">
        <v>300</v>
      </c>
      <c r="L135" s="79">
        <f>COUNTIF(AO133:AT134,"x")</f>
        <v>12</v>
      </c>
      <c r="M135" s="79">
        <f t="shared" si="4"/>
        <v>0</v>
      </c>
      <c r="N135" s="47"/>
      <c r="O135" s="47"/>
      <c r="P135" s="47"/>
      <c r="Q135" s="47">
        <v>1</v>
      </c>
      <c r="R135" s="47">
        <v>2</v>
      </c>
      <c r="S135" s="47">
        <v>3</v>
      </c>
      <c r="T135" s="47">
        <v>4</v>
      </c>
      <c r="U135" s="47">
        <v>5</v>
      </c>
      <c r="V135" s="47">
        <v>6</v>
      </c>
      <c r="W135" s="47"/>
      <c r="X135" s="47"/>
      <c r="Y135" s="47">
        <v>1</v>
      </c>
      <c r="Z135" s="47">
        <v>2</v>
      </c>
      <c r="AA135" s="47">
        <v>3</v>
      </c>
      <c r="AB135" s="47">
        <v>4</v>
      </c>
      <c r="AC135" s="47">
        <v>5</v>
      </c>
      <c r="AD135" s="47">
        <v>6</v>
      </c>
      <c r="AE135" s="47"/>
      <c r="AF135" s="47"/>
      <c r="AG135" s="47">
        <v>1</v>
      </c>
      <c r="AH135" s="47">
        <v>2</v>
      </c>
      <c r="AI135" s="47">
        <v>3</v>
      </c>
      <c r="AJ135" s="47">
        <v>4</v>
      </c>
      <c r="AK135" s="47">
        <v>5</v>
      </c>
      <c r="AL135" s="47">
        <v>6</v>
      </c>
      <c r="AM135" s="47"/>
      <c r="AN135" s="47"/>
      <c r="AO135" s="47">
        <v>1</v>
      </c>
      <c r="AP135" s="47">
        <v>2</v>
      </c>
      <c r="AQ135" s="47">
        <v>3</v>
      </c>
      <c r="AR135" s="47">
        <v>4</v>
      </c>
      <c r="AS135" s="47">
        <v>5</v>
      </c>
      <c r="AT135" s="47">
        <v>6</v>
      </c>
      <c r="AU135" s="47"/>
      <c r="AV135" s="47"/>
      <c r="AW135" s="356"/>
      <c r="AX135" s="139"/>
      <c r="AY135" s="104" t="s">
        <v>299</v>
      </c>
      <c r="AZ135" s="105"/>
    </row>
    <row r="136" spans="1:67" ht="12" customHeight="1" thickBot="1">
      <c r="A136" s="33"/>
      <c r="B136" s="101" t="s">
        <v>283</v>
      </c>
      <c r="C136" s="102" t="s">
        <v>294</v>
      </c>
      <c r="D136" s="103" t="s">
        <v>276</v>
      </c>
      <c r="E136" s="351">
        <v>34</v>
      </c>
      <c r="F136" s="102">
        <v>12</v>
      </c>
      <c r="G136" s="102">
        <v>12</v>
      </c>
      <c r="H136" s="102" t="s">
        <v>289</v>
      </c>
      <c r="I136" s="90" t="s">
        <v>283</v>
      </c>
      <c r="J136" s="102" t="s">
        <v>323</v>
      </c>
      <c r="K136" s="102" t="s">
        <v>298</v>
      </c>
      <c r="L136" s="102">
        <f>COUNTIF(Q137:V138,"x")</f>
        <v>0</v>
      </c>
      <c r="M136" s="102">
        <f t="shared" si="4"/>
        <v>12</v>
      </c>
      <c r="N136" s="42"/>
      <c r="O136" s="42"/>
      <c r="P136" s="42"/>
      <c r="Q136" s="42">
        <v>7</v>
      </c>
      <c r="R136" s="42">
        <v>8</v>
      </c>
      <c r="S136" s="42">
        <v>9</v>
      </c>
      <c r="T136" s="42">
        <v>10</v>
      </c>
      <c r="U136" s="42">
        <v>11</v>
      </c>
      <c r="V136" s="42">
        <v>12</v>
      </c>
      <c r="W136" s="42"/>
      <c r="X136" s="42"/>
      <c r="Y136" s="42">
        <v>7</v>
      </c>
      <c r="Z136" s="42">
        <v>8</v>
      </c>
      <c r="AA136" s="42">
        <v>9</v>
      </c>
      <c r="AB136" s="42">
        <v>10</v>
      </c>
      <c r="AC136" s="42">
        <v>11</v>
      </c>
      <c r="AD136" s="42">
        <v>12</v>
      </c>
      <c r="AE136" s="42"/>
      <c r="AF136" s="42"/>
      <c r="AG136" s="42">
        <v>7</v>
      </c>
      <c r="AH136" s="42">
        <v>8</v>
      </c>
      <c r="AI136" s="42">
        <v>9</v>
      </c>
      <c r="AJ136" s="42">
        <v>10</v>
      </c>
      <c r="AK136" s="42">
        <v>11</v>
      </c>
      <c r="AL136" s="42">
        <v>12</v>
      </c>
      <c r="AM136" s="42"/>
      <c r="AN136" s="42"/>
      <c r="AO136" s="42">
        <v>7</v>
      </c>
      <c r="AP136" s="42">
        <v>8</v>
      </c>
      <c r="AQ136" s="42">
        <v>9</v>
      </c>
      <c r="AR136" s="42">
        <v>10</v>
      </c>
      <c r="AS136" s="42">
        <v>11</v>
      </c>
      <c r="AT136" s="42">
        <v>12</v>
      </c>
      <c r="AU136" s="42"/>
      <c r="AV136" s="42"/>
      <c r="AW136" s="354">
        <v>34</v>
      </c>
      <c r="AX136" s="139"/>
      <c r="AY136" s="104" t="s">
        <v>299</v>
      </c>
      <c r="AZ136" s="105"/>
    </row>
    <row r="137" spans="1:67" ht="12" customHeight="1">
      <c r="A137" s="33"/>
      <c r="B137" s="56" t="s">
        <v>283</v>
      </c>
      <c r="C137" s="105" t="s">
        <v>294</v>
      </c>
      <c r="D137" s="55" t="s">
        <v>276</v>
      </c>
      <c r="E137" s="352"/>
      <c r="F137" s="105">
        <v>12</v>
      </c>
      <c r="G137" s="105">
        <v>12</v>
      </c>
      <c r="H137" s="105" t="s">
        <v>289</v>
      </c>
      <c r="I137" s="54" t="s">
        <v>283</v>
      </c>
      <c r="J137" s="105" t="s">
        <v>323</v>
      </c>
      <c r="K137" s="105" t="s">
        <v>300</v>
      </c>
      <c r="L137" s="105">
        <f>COUNTIF(Y137:AD138,"x")</f>
        <v>12</v>
      </c>
      <c r="M137" s="105">
        <f t="shared" si="4"/>
        <v>0</v>
      </c>
      <c r="N137" s="51"/>
      <c r="O137" s="51"/>
      <c r="P137" s="107" t="str">
        <f>J136</f>
        <v>B9</v>
      </c>
      <c r="Q137" s="90"/>
      <c r="R137" s="90"/>
      <c r="S137" s="90"/>
      <c r="T137" s="90"/>
      <c r="U137" s="90"/>
      <c r="V137" s="108"/>
      <c r="W137" s="51"/>
      <c r="X137" s="107" t="str">
        <f>J137</f>
        <v>B9</v>
      </c>
      <c r="Y137" s="90" t="s">
        <v>277</v>
      </c>
      <c r="Z137" s="90" t="s">
        <v>277</v>
      </c>
      <c r="AA137" s="90" t="s">
        <v>277</v>
      </c>
      <c r="AB137" s="90" t="s">
        <v>277</v>
      </c>
      <c r="AC137" s="90" t="s">
        <v>277</v>
      </c>
      <c r="AD137" s="108" t="s">
        <v>277</v>
      </c>
      <c r="AE137" s="51"/>
      <c r="AF137" s="107" t="str">
        <f>J138</f>
        <v>B14</v>
      </c>
      <c r="AG137" s="90" t="s">
        <v>277</v>
      </c>
      <c r="AH137" s="90" t="s">
        <v>277</v>
      </c>
      <c r="AI137" s="90" t="s">
        <v>277</v>
      </c>
      <c r="AJ137" s="90" t="s">
        <v>277</v>
      </c>
      <c r="AK137" s="90" t="s">
        <v>277</v>
      </c>
      <c r="AL137" s="108" t="s">
        <v>277</v>
      </c>
      <c r="AM137" s="51"/>
      <c r="AN137" s="107" t="str">
        <f>J139</f>
        <v>B14</v>
      </c>
      <c r="AO137" s="90" t="s">
        <v>277</v>
      </c>
      <c r="AP137" s="90" t="s">
        <v>277</v>
      </c>
      <c r="AQ137" s="90" t="s">
        <v>277</v>
      </c>
      <c r="AR137" s="90" t="s">
        <v>277</v>
      </c>
      <c r="AS137" s="90" t="s">
        <v>277</v>
      </c>
      <c r="AT137" s="108" t="s">
        <v>277</v>
      </c>
      <c r="AU137" s="51"/>
      <c r="AV137" s="51"/>
      <c r="AW137" s="355"/>
      <c r="AX137" s="139"/>
      <c r="AY137" s="104" t="s">
        <v>299</v>
      </c>
      <c r="AZ137" s="105"/>
      <c r="BA137" s="10"/>
      <c r="BB137" s="10"/>
      <c r="BC137" s="10"/>
      <c r="BD137" s="10"/>
      <c r="BE137" s="10"/>
      <c r="BF137" s="10"/>
      <c r="BG137" s="10"/>
      <c r="BH137" s="10"/>
      <c r="BI137" s="10"/>
      <c r="BJ137" s="10"/>
      <c r="BK137" s="10"/>
      <c r="BL137" s="10"/>
      <c r="BM137" s="10"/>
      <c r="BN137" s="10"/>
      <c r="BO137" s="10"/>
    </row>
    <row r="138" spans="1:67" ht="12" customHeight="1" thickBot="1">
      <c r="A138" s="33"/>
      <c r="B138" s="56" t="s">
        <v>283</v>
      </c>
      <c r="C138" s="105" t="s">
        <v>294</v>
      </c>
      <c r="D138" s="55" t="s">
        <v>276</v>
      </c>
      <c r="E138" s="352"/>
      <c r="F138" s="105">
        <v>12</v>
      </c>
      <c r="G138" s="105">
        <v>12</v>
      </c>
      <c r="H138" s="105" t="s">
        <v>289</v>
      </c>
      <c r="I138" s="54" t="s">
        <v>283</v>
      </c>
      <c r="J138" s="105" t="s">
        <v>324</v>
      </c>
      <c r="K138" s="105" t="s">
        <v>298</v>
      </c>
      <c r="L138" s="105">
        <f>COUNTIF(AG137:AL138,"x")</f>
        <v>12</v>
      </c>
      <c r="M138" s="105">
        <f t="shared" si="4"/>
        <v>0</v>
      </c>
      <c r="N138" s="51"/>
      <c r="O138" s="51"/>
      <c r="P138" s="109" t="str">
        <f>K136</f>
        <v>C1</v>
      </c>
      <c r="Q138" s="162"/>
      <c r="R138" s="162"/>
      <c r="S138" s="162"/>
      <c r="T138" s="162"/>
      <c r="U138" s="162"/>
      <c r="V138" s="110"/>
      <c r="W138" s="51"/>
      <c r="X138" s="109" t="str">
        <f>K137</f>
        <v>C2</v>
      </c>
      <c r="Y138" s="45" t="s">
        <v>277</v>
      </c>
      <c r="Z138" s="45" t="s">
        <v>277</v>
      </c>
      <c r="AA138" s="45" t="s">
        <v>277</v>
      </c>
      <c r="AB138" s="45" t="s">
        <v>277</v>
      </c>
      <c r="AC138" s="45" t="s">
        <v>277</v>
      </c>
      <c r="AD138" s="110" t="s">
        <v>277</v>
      </c>
      <c r="AE138" s="51"/>
      <c r="AF138" s="109" t="str">
        <f>K138</f>
        <v>C1</v>
      </c>
      <c r="AG138" s="162" t="s">
        <v>277</v>
      </c>
      <c r="AH138" s="162" t="s">
        <v>277</v>
      </c>
      <c r="AI138" s="162" t="s">
        <v>277</v>
      </c>
      <c r="AJ138" s="162" t="s">
        <v>277</v>
      </c>
      <c r="AK138" s="162" t="s">
        <v>277</v>
      </c>
      <c r="AL138" s="110" t="s">
        <v>277</v>
      </c>
      <c r="AM138" s="51"/>
      <c r="AN138" s="109" t="str">
        <f>K139</f>
        <v>C2</v>
      </c>
      <c r="AO138" s="162" t="s">
        <v>277</v>
      </c>
      <c r="AP138" s="162" t="s">
        <v>277</v>
      </c>
      <c r="AQ138" s="162" t="s">
        <v>277</v>
      </c>
      <c r="AR138" s="162" t="s">
        <v>277</v>
      </c>
      <c r="AS138" s="162" t="s">
        <v>277</v>
      </c>
      <c r="AT138" s="110" t="s">
        <v>277</v>
      </c>
      <c r="AU138" s="51"/>
      <c r="AV138" s="51"/>
      <c r="AW138" s="355"/>
      <c r="AX138" s="139"/>
      <c r="AY138" s="104" t="s">
        <v>299</v>
      </c>
      <c r="AZ138" s="105"/>
      <c r="BA138" s="10"/>
      <c r="BB138" s="10"/>
      <c r="BC138" s="10"/>
      <c r="BD138" s="10"/>
      <c r="BE138" s="10"/>
      <c r="BF138" s="10"/>
      <c r="BG138" s="10"/>
      <c r="BH138" s="10"/>
      <c r="BI138" s="10"/>
      <c r="BJ138" s="10"/>
      <c r="BK138" s="10"/>
      <c r="BL138" s="10"/>
      <c r="BM138" s="10"/>
      <c r="BN138" s="10"/>
      <c r="BO138" s="10"/>
    </row>
    <row r="139" spans="1:67" ht="12" customHeight="1" thickBot="1">
      <c r="A139" s="33"/>
      <c r="B139" s="78" t="s">
        <v>283</v>
      </c>
      <c r="C139" s="79" t="s">
        <v>294</v>
      </c>
      <c r="D139" s="80" t="s">
        <v>276</v>
      </c>
      <c r="E139" s="361"/>
      <c r="F139" s="79">
        <v>12</v>
      </c>
      <c r="G139" s="79">
        <v>12</v>
      </c>
      <c r="H139" s="79" t="s">
        <v>289</v>
      </c>
      <c r="I139" s="81" t="s">
        <v>283</v>
      </c>
      <c r="J139" s="79" t="s">
        <v>324</v>
      </c>
      <c r="K139" s="79" t="s">
        <v>300</v>
      </c>
      <c r="L139" s="79">
        <f>COUNTIF(AO137:AT138,"x")</f>
        <v>12</v>
      </c>
      <c r="M139" s="79">
        <f t="shared" si="4"/>
        <v>0</v>
      </c>
      <c r="N139" s="47"/>
      <c r="O139" s="47"/>
      <c r="P139" s="47"/>
      <c r="Q139" s="47">
        <v>1</v>
      </c>
      <c r="R139" s="47">
        <v>2</v>
      </c>
      <c r="S139" s="47">
        <v>3</v>
      </c>
      <c r="T139" s="47">
        <v>4</v>
      </c>
      <c r="U139" s="47">
        <v>5</v>
      </c>
      <c r="V139" s="47">
        <v>6</v>
      </c>
      <c r="W139" s="47"/>
      <c r="X139" s="47"/>
      <c r="Y139" s="47">
        <v>1</v>
      </c>
      <c r="Z139" s="47">
        <v>2</v>
      </c>
      <c r="AA139" s="47">
        <v>3</v>
      </c>
      <c r="AB139" s="47">
        <v>4</v>
      </c>
      <c r="AC139" s="47">
        <v>5</v>
      </c>
      <c r="AD139" s="47">
        <v>6</v>
      </c>
      <c r="AE139" s="47"/>
      <c r="AF139" s="47"/>
      <c r="AG139" s="47">
        <v>1</v>
      </c>
      <c r="AH139" s="47">
        <v>2</v>
      </c>
      <c r="AI139" s="47">
        <v>3</v>
      </c>
      <c r="AJ139" s="47">
        <v>4</v>
      </c>
      <c r="AK139" s="47">
        <v>5</v>
      </c>
      <c r="AL139" s="47">
        <v>6</v>
      </c>
      <c r="AM139" s="47"/>
      <c r="AN139" s="47"/>
      <c r="AO139" s="47">
        <v>1</v>
      </c>
      <c r="AP139" s="47">
        <v>2</v>
      </c>
      <c r="AQ139" s="47">
        <v>3</v>
      </c>
      <c r="AR139" s="47">
        <v>4</v>
      </c>
      <c r="AS139" s="47">
        <v>5</v>
      </c>
      <c r="AT139" s="47">
        <v>6</v>
      </c>
      <c r="AU139" s="47"/>
      <c r="AV139" s="47"/>
      <c r="AW139" s="356"/>
      <c r="AX139" s="139"/>
      <c r="AY139" s="104" t="s">
        <v>299</v>
      </c>
      <c r="AZ139" s="105"/>
      <c r="BA139" s="10"/>
      <c r="BB139" s="10"/>
      <c r="BC139" s="10"/>
      <c r="BD139" s="10"/>
      <c r="BE139" s="10"/>
      <c r="BF139" s="10"/>
      <c r="BG139" s="10"/>
      <c r="BH139" s="10"/>
      <c r="BI139" s="10"/>
      <c r="BJ139" s="10"/>
      <c r="BK139" s="10"/>
      <c r="BL139" s="10"/>
      <c r="BM139" s="10"/>
      <c r="BN139" s="10"/>
      <c r="BO139" s="10"/>
    </row>
    <row r="140" spans="1:67" ht="12" customHeight="1" thickBot="1">
      <c r="A140" s="33"/>
      <c r="B140" s="39" t="s">
        <v>283</v>
      </c>
      <c r="C140" s="83" t="s">
        <v>294</v>
      </c>
      <c r="D140" s="62" t="s">
        <v>276</v>
      </c>
      <c r="E140" s="99">
        <v>33</v>
      </c>
      <c r="F140" s="57"/>
      <c r="G140" s="57"/>
      <c r="H140" s="57"/>
      <c r="I140" s="57"/>
      <c r="J140" s="57"/>
      <c r="K140" s="57"/>
      <c r="L140" s="57"/>
      <c r="M140" s="57"/>
      <c r="N140" s="57"/>
      <c r="O140" s="57"/>
      <c r="P140" s="100"/>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c r="AN140" s="57"/>
      <c r="AO140" s="57"/>
      <c r="AP140" s="57"/>
      <c r="AQ140" s="57"/>
      <c r="AR140" s="57"/>
      <c r="AS140" s="57"/>
      <c r="AT140" s="57"/>
      <c r="AU140" s="57"/>
      <c r="AV140" s="57"/>
      <c r="AW140" s="84">
        <f>E140</f>
        <v>33</v>
      </c>
      <c r="AX140" s="139"/>
      <c r="AY140" s="71" t="s">
        <v>282</v>
      </c>
      <c r="AZ140" s="77"/>
      <c r="BA140" s="10"/>
      <c r="BB140" s="10"/>
      <c r="BC140" s="10"/>
      <c r="BD140" s="10"/>
      <c r="BE140" s="10"/>
      <c r="BF140" s="10"/>
      <c r="BG140" s="10"/>
      <c r="BH140" s="10"/>
      <c r="BI140" s="10"/>
      <c r="BJ140" s="10"/>
      <c r="BK140" s="10"/>
      <c r="BL140" s="10"/>
      <c r="BM140" s="10"/>
      <c r="BN140" s="10"/>
      <c r="BO140" s="10"/>
    </row>
    <row r="141" spans="1:67" ht="12" customHeight="1" thickBot="1">
      <c r="A141" s="33"/>
      <c r="B141" s="101" t="s">
        <v>283</v>
      </c>
      <c r="C141" s="102" t="s">
        <v>294</v>
      </c>
      <c r="D141" s="103" t="s">
        <v>276</v>
      </c>
      <c r="E141" s="351">
        <v>32</v>
      </c>
      <c r="F141" s="102">
        <v>12</v>
      </c>
      <c r="G141" s="102">
        <v>12</v>
      </c>
      <c r="H141" s="102" t="s">
        <v>289</v>
      </c>
      <c r="I141" s="90" t="s">
        <v>283</v>
      </c>
      <c r="J141" s="102" t="s">
        <v>300</v>
      </c>
      <c r="K141" s="102" t="s">
        <v>298</v>
      </c>
      <c r="L141" s="102">
        <f>COUNTIF(Q142:V143,"x")</f>
        <v>0</v>
      </c>
      <c r="M141" s="102">
        <f t="shared" ref="M141:M148" si="5">F141-L141</f>
        <v>12</v>
      </c>
      <c r="N141" s="42"/>
      <c r="O141" s="42"/>
      <c r="P141" s="42"/>
      <c r="Q141" s="42">
        <v>7</v>
      </c>
      <c r="R141" s="42">
        <v>8</v>
      </c>
      <c r="S141" s="42">
        <v>9</v>
      </c>
      <c r="T141" s="42">
        <v>10</v>
      </c>
      <c r="U141" s="42">
        <v>11</v>
      </c>
      <c r="V141" s="42">
        <v>12</v>
      </c>
      <c r="W141" s="42"/>
      <c r="X141" s="42"/>
      <c r="Y141" s="42">
        <v>7</v>
      </c>
      <c r="Z141" s="42">
        <v>8</v>
      </c>
      <c r="AA141" s="42">
        <v>9</v>
      </c>
      <c r="AB141" s="42">
        <v>10</v>
      </c>
      <c r="AC141" s="42">
        <v>11</v>
      </c>
      <c r="AD141" s="42">
        <v>12</v>
      </c>
      <c r="AE141" s="42"/>
      <c r="AF141" s="42"/>
      <c r="AG141" s="42">
        <v>7</v>
      </c>
      <c r="AH141" s="42">
        <v>8</v>
      </c>
      <c r="AI141" s="42">
        <v>9</v>
      </c>
      <c r="AJ141" s="42">
        <v>10</v>
      </c>
      <c r="AK141" s="42">
        <v>11</v>
      </c>
      <c r="AL141" s="42">
        <v>12</v>
      </c>
      <c r="AM141" s="42"/>
      <c r="AN141" s="42"/>
      <c r="AO141" s="42">
        <v>7</v>
      </c>
      <c r="AP141" s="42">
        <v>8</v>
      </c>
      <c r="AQ141" s="42">
        <v>9</v>
      </c>
      <c r="AR141" s="42">
        <v>10</v>
      </c>
      <c r="AS141" s="42">
        <v>11</v>
      </c>
      <c r="AT141" s="42">
        <v>12</v>
      </c>
      <c r="AU141" s="42"/>
      <c r="AV141" s="42"/>
      <c r="AW141" s="354">
        <v>32</v>
      </c>
      <c r="AX141" s="139"/>
      <c r="AY141" s="104" t="s">
        <v>299</v>
      </c>
      <c r="AZ141" s="105"/>
      <c r="BA141" s="10"/>
      <c r="BB141" s="10"/>
      <c r="BC141" s="10"/>
      <c r="BD141" s="10"/>
      <c r="BE141" s="10"/>
      <c r="BF141" s="10"/>
      <c r="BG141" s="10"/>
      <c r="BH141" s="10"/>
      <c r="BI141" s="10"/>
      <c r="BJ141" s="10"/>
      <c r="BK141" s="10"/>
      <c r="BL141" s="10"/>
      <c r="BM141" s="10"/>
      <c r="BN141" s="10"/>
      <c r="BO141" s="10"/>
    </row>
    <row r="142" spans="1:67" ht="12" customHeight="1">
      <c r="A142" s="33"/>
      <c r="B142" s="56" t="s">
        <v>283</v>
      </c>
      <c r="C142" s="105" t="s">
        <v>294</v>
      </c>
      <c r="D142" s="55" t="s">
        <v>276</v>
      </c>
      <c r="E142" s="352"/>
      <c r="F142" s="105">
        <v>12</v>
      </c>
      <c r="G142" s="105">
        <v>12</v>
      </c>
      <c r="H142" s="105" t="s">
        <v>289</v>
      </c>
      <c r="I142" s="54" t="s">
        <v>283</v>
      </c>
      <c r="J142" s="105" t="s">
        <v>300</v>
      </c>
      <c r="K142" s="105" t="s">
        <v>300</v>
      </c>
      <c r="L142" s="105">
        <f>COUNTIF(Y142:AD143,"x")</f>
        <v>12</v>
      </c>
      <c r="M142" s="105">
        <f t="shared" si="5"/>
        <v>0</v>
      </c>
      <c r="N142" s="51"/>
      <c r="O142" s="51"/>
      <c r="P142" s="107" t="str">
        <f>J141</f>
        <v>C2</v>
      </c>
      <c r="Q142" s="90"/>
      <c r="R142" s="90"/>
      <c r="S142" s="90"/>
      <c r="T142" s="90"/>
      <c r="U142" s="90"/>
      <c r="V142" s="108"/>
      <c r="W142" s="51"/>
      <c r="X142" s="107" t="str">
        <f>J142</f>
        <v>C2</v>
      </c>
      <c r="Y142" s="90" t="s">
        <v>277</v>
      </c>
      <c r="Z142" s="90" t="s">
        <v>277</v>
      </c>
      <c r="AA142" s="90" t="s">
        <v>277</v>
      </c>
      <c r="AB142" s="90" t="s">
        <v>277</v>
      </c>
      <c r="AC142" s="90" t="s">
        <v>277</v>
      </c>
      <c r="AD142" s="108" t="s">
        <v>277</v>
      </c>
      <c r="AE142" s="51"/>
      <c r="AF142" s="107" t="str">
        <f>J143</f>
        <v>C9</v>
      </c>
      <c r="AG142" s="90" t="s">
        <v>277</v>
      </c>
      <c r="AH142" s="90" t="s">
        <v>277</v>
      </c>
      <c r="AI142" s="90" t="s">
        <v>277</v>
      </c>
      <c r="AJ142" s="90" t="s">
        <v>277</v>
      </c>
      <c r="AK142" s="90" t="s">
        <v>277</v>
      </c>
      <c r="AL142" s="108" t="s">
        <v>277</v>
      </c>
      <c r="AM142" s="51"/>
      <c r="AN142" s="107" t="str">
        <f>J144</f>
        <v>C9</v>
      </c>
      <c r="AO142" s="90" t="s">
        <v>277</v>
      </c>
      <c r="AP142" s="90" t="s">
        <v>277</v>
      </c>
      <c r="AQ142" s="90" t="s">
        <v>277</v>
      </c>
      <c r="AR142" s="90" t="s">
        <v>277</v>
      </c>
      <c r="AS142" s="90" t="s">
        <v>277</v>
      </c>
      <c r="AT142" s="108" t="s">
        <v>277</v>
      </c>
      <c r="AU142" s="51"/>
      <c r="AV142" s="51"/>
      <c r="AW142" s="355"/>
      <c r="AX142" s="139"/>
      <c r="AY142" s="104" t="s">
        <v>299</v>
      </c>
      <c r="AZ142" s="105"/>
      <c r="BA142" s="10"/>
      <c r="BB142" s="10"/>
      <c r="BC142" s="10"/>
      <c r="BD142" s="10"/>
      <c r="BE142" s="10"/>
      <c r="BF142" s="10"/>
      <c r="BG142" s="10"/>
      <c r="BH142" s="10"/>
      <c r="BI142" s="10"/>
      <c r="BJ142" s="10"/>
      <c r="BK142" s="10"/>
      <c r="BL142" s="10"/>
      <c r="BM142" s="10"/>
      <c r="BN142" s="10"/>
      <c r="BO142" s="10"/>
    </row>
    <row r="143" spans="1:67" ht="12" customHeight="1" thickBot="1">
      <c r="A143" s="33"/>
      <c r="B143" s="56" t="s">
        <v>283</v>
      </c>
      <c r="C143" s="105" t="s">
        <v>294</v>
      </c>
      <c r="D143" s="55" t="s">
        <v>276</v>
      </c>
      <c r="E143" s="352"/>
      <c r="F143" s="105">
        <v>12</v>
      </c>
      <c r="G143" s="105">
        <v>12</v>
      </c>
      <c r="H143" s="105" t="s">
        <v>289</v>
      </c>
      <c r="I143" s="54" t="s">
        <v>283</v>
      </c>
      <c r="J143" s="105" t="s">
        <v>325</v>
      </c>
      <c r="K143" s="105" t="s">
        <v>298</v>
      </c>
      <c r="L143" s="105">
        <f>COUNTIF(AG142:AL143,"x")</f>
        <v>12</v>
      </c>
      <c r="M143" s="105">
        <f t="shared" si="5"/>
        <v>0</v>
      </c>
      <c r="N143" s="51"/>
      <c r="O143" s="51"/>
      <c r="P143" s="109" t="str">
        <f>K141</f>
        <v>C1</v>
      </c>
      <c r="Q143" s="162"/>
      <c r="R143" s="162"/>
      <c r="S143" s="162"/>
      <c r="T143" s="162"/>
      <c r="U143" s="162"/>
      <c r="V143" s="110"/>
      <c r="W143" s="51"/>
      <c r="X143" s="109" t="str">
        <f>K142</f>
        <v>C2</v>
      </c>
      <c r="Y143" s="45" t="s">
        <v>277</v>
      </c>
      <c r="Z143" s="45" t="s">
        <v>277</v>
      </c>
      <c r="AA143" s="45" t="s">
        <v>277</v>
      </c>
      <c r="AB143" s="45" t="s">
        <v>277</v>
      </c>
      <c r="AC143" s="45" t="s">
        <v>277</v>
      </c>
      <c r="AD143" s="110" t="s">
        <v>277</v>
      </c>
      <c r="AE143" s="51"/>
      <c r="AF143" s="109" t="str">
        <f>K143</f>
        <v>C1</v>
      </c>
      <c r="AG143" s="45" t="s">
        <v>277</v>
      </c>
      <c r="AH143" s="45" t="s">
        <v>277</v>
      </c>
      <c r="AI143" s="45" t="s">
        <v>277</v>
      </c>
      <c r="AJ143" s="45" t="s">
        <v>277</v>
      </c>
      <c r="AK143" s="45" t="s">
        <v>277</v>
      </c>
      <c r="AL143" s="110" t="s">
        <v>277</v>
      </c>
      <c r="AM143" s="51"/>
      <c r="AN143" s="109" t="str">
        <f>K144</f>
        <v>C2</v>
      </c>
      <c r="AO143" s="45" t="s">
        <v>277</v>
      </c>
      <c r="AP143" s="45" t="s">
        <v>277</v>
      </c>
      <c r="AQ143" s="45" t="s">
        <v>277</v>
      </c>
      <c r="AR143" s="45" t="s">
        <v>277</v>
      </c>
      <c r="AS143" s="45" t="s">
        <v>277</v>
      </c>
      <c r="AT143" s="110" t="s">
        <v>277</v>
      </c>
      <c r="AU143" s="51"/>
      <c r="AV143" s="51"/>
      <c r="AW143" s="355"/>
      <c r="AX143" s="139"/>
      <c r="AY143" s="104" t="s">
        <v>299</v>
      </c>
      <c r="AZ143" s="105"/>
      <c r="BA143" s="10"/>
      <c r="BB143" s="10"/>
      <c r="BC143" s="10"/>
      <c r="BD143" s="10"/>
      <c r="BE143" s="10"/>
      <c r="BF143" s="10"/>
      <c r="BG143" s="10"/>
      <c r="BH143" s="10"/>
      <c r="BI143" s="10"/>
      <c r="BJ143" s="10"/>
      <c r="BK143" s="10"/>
      <c r="BL143" s="10"/>
      <c r="BM143" s="10"/>
      <c r="BN143" s="10"/>
      <c r="BO143" s="10"/>
    </row>
    <row r="144" spans="1:67" ht="12" customHeight="1" thickBot="1">
      <c r="A144" s="33"/>
      <c r="B144" s="78" t="s">
        <v>283</v>
      </c>
      <c r="C144" s="79" t="s">
        <v>294</v>
      </c>
      <c r="D144" s="80" t="s">
        <v>276</v>
      </c>
      <c r="E144" s="361"/>
      <c r="F144" s="79">
        <v>12</v>
      </c>
      <c r="G144" s="79">
        <v>12</v>
      </c>
      <c r="H144" s="79" t="s">
        <v>289</v>
      </c>
      <c r="I144" s="81" t="s">
        <v>283</v>
      </c>
      <c r="J144" s="79" t="s">
        <v>325</v>
      </c>
      <c r="K144" s="79" t="s">
        <v>300</v>
      </c>
      <c r="L144" s="79">
        <f>COUNTIF(AO142:AT143,"x")</f>
        <v>12</v>
      </c>
      <c r="M144" s="79">
        <f t="shared" si="5"/>
        <v>0</v>
      </c>
      <c r="N144" s="47"/>
      <c r="O144" s="47"/>
      <c r="P144" s="47"/>
      <c r="Q144" s="47">
        <v>1</v>
      </c>
      <c r="R144" s="47">
        <v>2</v>
      </c>
      <c r="S144" s="47">
        <v>3</v>
      </c>
      <c r="T144" s="47">
        <v>4</v>
      </c>
      <c r="U144" s="47">
        <v>5</v>
      </c>
      <c r="V144" s="47">
        <v>6</v>
      </c>
      <c r="W144" s="47"/>
      <c r="X144" s="47"/>
      <c r="Y144" s="47">
        <v>1</v>
      </c>
      <c r="Z144" s="47">
        <v>2</v>
      </c>
      <c r="AA144" s="47">
        <v>3</v>
      </c>
      <c r="AB144" s="47">
        <v>4</v>
      </c>
      <c r="AC144" s="47">
        <v>5</v>
      </c>
      <c r="AD144" s="47">
        <v>6</v>
      </c>
      <c r="AE144" s="47"/>
      <c r="AF144" s="47"/>
      <c r="AG144" s="47">
        <v>1</v>
      </c>
      <c r="AH144" s="47">
        <v>2</v>
      </c>
      <c r="AI144" s="47">
        <v>3</v>
      </c>
      <c r="AJ144" s="47">
        <v>4</v>
      </c>
      <c r="AK144" s="47">
        <v>5</v>
      </c>
      <c r="AL144" s="47">
        <v>6</v>
      </c>
      <c r="AM144" s="47"/>
      <c r="AN144" s="47"/>
      <c r="AO144" s="47">
        <v>1</v>
      </c>
      <c r="AP144" s="47">
        <v>2</v>
      </c>
      <c r="AQ144" s="47">
        <v>3</v>
      </c>
      <c r="AR144" s="47">
        <v>4</v>
      </c>
      <c r="AS144" s="47">
        <v>5</v>
      </c>
      <c r="AT144" s="47">
        <v>6</v>
      </c>
      <c r="AU144" s="47"/>
      <c r="AV144" s="47"/>
      <c r="AW144" s="356"/>
      <c r="AX144" s="139"/>
      <c r="AY144" s="104" t="s">
        <v>299</v>
      </c>
      <c r="AZ144" s="105"/>
      <c r="BA144" s="10"/>
      <c r="BB144" s="10"/>
      <c r="BC144" s="10"/>
      <c r="BD144" s="10"/>
      <c r="BE144" s="10"/>
      <c r="BF144" s="10"/>
      <c r="BG144" s="10"/>
      <c r="BH144" s="10"/>
      <c r="BI144" s="10"/>
      <c r="BJ144" s="10"/>
      <c r="BK144" s="10"/>
      <c r="BL144" s="10"/>
      <c r="BM144" s="10"/>
      <c r="BN144" s="10"/>
      <c r="BO144" s="10"/>
    </row>
    <row r="145" spans="1:67" ht="12" customHeight="1" thickBot="1">
      <c r="A145" s="33"/>
      <c r="B145" s="101" t="s">
        <v>283</v>
      </c>
      <c r="C145" s="102" t="s">
        <v>294</v>
      </c>
      <c r="D145" s="103" t="s">
        <v>276</v>
      </c>
      <c r="E145" s="351">
        <v>31</v>
      </c>
      <c r="F145" s="102">
        <v>12</v>
      </c>
      <c r="G145" s="102">
        <v>12</v>
      </c>
      <c r="H145" s="102" t="s">
        <v>289</v>
      </c>
      <c r="I145" s="90" t="s">
        <v>283</v>
      </c>
      <c r="J145" s="102" t="s">
        <v>326</v>
      </c>
      <c r="K145" s="102" t="s">
        <v>298</v>
      </c>
      <c r="L145" s="102">
        <f>COUNTIF(Q146:V147,"x")</f>
        <v>0</v>
      </c>
      <c r="M145" s="102">
        <f t="shared" si="5"/>
        <v>12</v>
      </c>
      <c r="N145" s="42"/>
      <c r="O145" s="42"/>
      <c r="P145" s="42"/>
      <c r="Q145" s="42">
        <v>7</v>
      </c>
      <c r="R145" s="42">
        <v>8</v>
      </c>
      <c r="S145" s="42">
        <v>9</v>
      </c>
      <c r="T145" s="42">
        <v>10</v>
      </c>
      <c r="U145" s="42">
        <v>11</v>
      </c>
      <c r="V145" s="42">
        <v>12</v>
      </c>
      <c r="W145" s="42"/>
      <c r="X145" s="42"/>
      <c r="Y145" s="42">
        <v>7</v>
      </c>
      <c r="Z145" s="42">
        <v>8</v>
      </c>
      <c r="AA145" s="42">
        <v>9</v>
      </c>
      <c r="AB145" s="42">
        <v>10</v>
      </c>
      <c r="AC145" s="42">
        <v>11</v>
      </c>
      <c r="AD145" s="42">
        <v>12</v>
      </c>
      <c r="AE145" s="42"/>
      <c r="AF145" s="42"/>
      <c r="AG145" s="42">
        <v>7</v>
      </c>
      <c r="AH145" s="42">
        <v>8</v>
      </c>
      <c r="AI145" s="42">
        <v>9</v>
      </c>
      <c r="AJ145" s="42">
        <v>10</v>
      </c>
      <c r="AK145" s="42">
        <v>11</v>
      </c>
      <c r="AL145" s="42">
        <v>12</v>
      </c>
      <c r="AM145" s="42"/>
      <c r="AN145" s="42"/>
      <c r="AO145" s="42">
        <v>7</v>
      </c>
      <c r="AP145" s="42">
        <v>8</v>
      </c>
      <c r="AQ145" s="42">
        <v>9</v>
      </c>
      <c r="AR145" s="42">
        <v>10</v>
      </c>
      <c r="AS145" s="42">
        <v>11</v>
      </c>
      <c r="AT145" s="42">
        <v>12</v>
      </c>
      <c r="AU145" s="42"/>
      <c r="AV145" s="42"/>
      <c r="AW145" s="354">
        <v>31</v>
      </c>
      <c r="AX145" s="139"/>
      <c r="AY145" s="104" t="s">
        <v>299</v>
      </c>
      <c r="AZ145" s="105"/>
      <c r="BA145" s="10"/>
      <c r="BB145" s="10"/>
      <c r="BC145" s="10"/>
      <c r="BD145" s="10"/>
      <c r="BE145" s="10"/>
      <c r="BF145" s="10"/>
      <c r="BG145" s="10"/>
      <c r="BH145" s="10"/>
      <c r="BI145" s="10"/>
      <c r="BJ145" s="10"/>
      <c r="BK145" s="10"/>
      <c r="BL145" s="10"/>
      <c r="BM145" s="10"/>
      <c r="BN145" s="10"/>
      <c r="BO145" s="10"/>
    </row>
    <row r="146" spans="1:67" ht="12" customHeight="1">
      <c r="A146" s="33"/>
      <c r="B146" s="56" t="s">
        <v>283</v>
      </c>
      <c r="C146" s="105" t="s">
        <v>294</v>
      </c>
      <c r="D146" s="55" t="s">
        <v>276</v>
      </c>
      <c r="E146" s="352"/>
      <c r="F146" s="105">
        <v>12</v>
      </c>
      <c r="G146" s="105">
        <v>12</v>
      </c>
      <c r="H146" s="105" t="s">
        <v>289</v>
      </c>
      <c r="I146" s="54" t="s">
        <v>283</v>
      </c>
      <c r="J146" s="105" t="s">
        <v>326</v>
      </c>
      <c r="K146" s="105" t="s">
        <v>300</v>
      </c>
      <c r="L146" s="105">
        <f>COUNTIF(Y146:AD147,"x")</f>
        <v>12</v>
      </c>
      <c r="M146" s="105">
        <f t="shared" si="5"/>
        <v>0</v>
      </c>
      <c r="N146" s="51"/>
      <c r="O146" s="51"/>
      <c r="P146" s="113" t="str">
        <f>J145</f>
        <v>C14</v>
      </c>
      <c r="Q146" s="90"/>
      <c r="R146" s="90"/>
      <c r="S146" s="90"/>
      <c r="T146" s="90"/>
      <c r="U146" s="90"/>
      <c r="V146" s="108"/>
      <c r="W146" s="51"/>
      <c r="X146" s="107" t="str">
        <f>J146</f>
        <v>C14</v>
      </c>
      <c r="Y146" s="90" t="s">
        <v>277</v>
      </c>
      <c r="Z146" s="90" t="s">
        <v>277</v>
      </c>
      <c r="AA146" s="90" t="s">
        <v>277</v>
      </c>
      <c r="AB146" s="90" t="s">
        <v>277</v>
      </c>
      <c r="AC146" s="90" t="s">
        <v>277</v>
      </c>
      <c r="AD146" s="108" t="s">
        <v>277</v>
      </c>
      <c r="AE146" s="51"/>
      <c r="AF146" s="107" t="str">
        <f>J147</f>
        <v>D3</v>
      </c>
      <c r="AG146" s="90" t="s">
        <v>277</v>
      </c>
      <c r="AH146" s="90" t="s">
        <v>277</v>
      </c>
      <c r="AI146" s="90" t="s">
        <v>277</v>
      </c>
      <c r="AJ146" s="90" t="s">
        <v>277</v>
      </c>
      <c r="AK146" s="90" t="s">
        <v>277</v>
      </c>
      <c r="AL146" s="108" t="s">
        <v>277</v>
      </c>
      <c r="AM146" s="51"/>
      <c r="AN146" s="107" t="str">
        <f>J148</f>
        <v>D3</v>
      </c>
      <c r="AO146" s="90" t="s">
        <v>277</v>
      </c>
      <c r="AP146" s="90" t="s">
        <v>277</v>
      </c>
      <c r="AQ146" s="90" t="s">
        <v>277</v>
      </c>
      <c r="AR146" s="90" t="s">
        <v>277</v>
      </c>
      <c r="AS146" s="90" t="s">
        <v>277</v>
      </c>
      <c r="AT146" s="108" t="s">
        <v>277</v>
      </c>
      <c r="AU146" s="51"/>
      <c r="AV146" s="51"/>
      <c r="AW146" s="355"/>
      <c r="AX146" s="139"/>
      <c r="AY146" s="104" t="s">
        <v>299</v>
      </c>
      <c r="AZ146" s="105"/>
      <c r="BA146" s="10"/>
      <c r="BB146" s="10"/>
      <c r="BC146" s="10"/>
      <c r="BD146" s="10"/>
      <c r="BE146" s="10"/>
      <c r="BF146" s="10"/>
      <c r="BG146" s="10"/>
      <c r="BH146" s="10"/>
      <c r="BI146" s="10"/>
      <c r="BJ146" s="10"/>
      <c r="BK146" s="10"/>
      <c r="BL146" s="10"/>
      <c r="BM146" s="10"/>
      <c r="BN146" s="10"/>
      <c r="BO146" s="10"/>
    </row>
    <row r="147" spans="1:67" ht="12" customHeight="1" thickBot="1">
      <c r="A147" s="33"/>
      <c r="B147" s="56" t="s">
        <v>283</v>
      </c>
      <c r="C147" s="105" t="s">
        <v>294</v>
      </c>
      <c r="D147" s="55" t="s">
        <v>276</v>
      </c>
      <c r="E147" s="352"/>
      <c r="F147" s="105">
        <v>12</v>
      </c>
      <c r="G147" s="105">
        <v>12</v>
      </c>
      <c r="H147" s="105" t="s">
        <v>289</v>
      </c>
      <c r="I147" s="54" t="s">
        <v>283</v>
      </c>
      <c r="J147" s="105" t="s">
        <v>327</v>
      </c>
      <c r="K147" s="105" t="s">
        <v>298</v>
      </c>
      <c r="L147" s="105">
        <f>COUNTIF(AG146:AL147,"x")</f>
        <v>12</v>
      </c>
      <c r="M147" s="105">
        <f t="shared" si="5"/>
        <v>0</v>
      </c>
      <c r="N147" s="51"/>
      <c r="O147" s="51"/>
      <c r="P147" s="117" t="str">
        <f>K145</f>
        <v>C1</v>
      </c>
      <c r="Q147" s="162"/>
      <c r="R147" s="162"/>
      <c r="S147" s="162"/>
      <c r="T147" s="162"/>
      <c r="U147" s="162"/>
      <c r="V147" s="110"/>
      <c r="W147" s="51"/>
      <c r="X147" s="109" t="str">
        <f>K146</f>
        <v>C2</v>
      </c>
      <c r="Y147" s="45" t="s">
        <v>277</v>
      </c>
      <c r="Z147" s="45" t="s">
        <v>277</v>
      </c>
      <c r="AA147" s="45" t="s">
        <v>277</v>
      </c>
      <c r="AB147" s="45" t="s">
        <v>277</v>
      </c>
      <c r="AC147" s="45" t="s">
        <v>277</v>
      </c>
      <c r="AD147" s="110" t="s">
        <v>277</v>
      </c>
      <c r="AE147" s="51"/>
      <c r="AF147" s="109" t="str">
        <f>K147</f>
        <v>C1</v>
      </c>
      <c r="AG147" s="162" t="s">
        <v>277</v>
      </c>
      <c r="AH147" s="162" t="s">
        <v>277</v>
      </c>
      <c r="AI147" s="162" t="s">
        <v>277</v>
      </c>
      <c r="AJ147" s="162" t="s">
        <v>277</v>
      </c>
      <c r="AK147" s="162" t="s">
        <v>277</v>
      </c>
      <c r="AL147" s="110" t="s">
        <v>277</v>
      </c>
      <c r="AM147" s="51"/>
      <c r="AN147" s="109" t="str">
        <f>K148</f>
        <v>C2</v>
      </c>
      <c r="AO147" s="45" t="s">
        <v>277</v>
      </c>
      <c r="AP147" s="45" t="s">
        <v>277</v>
      </c>
      <c r="AQ147" s="45" t="s">
        <v>277</v>
      </c>
      <c r="AR147" s="45" t="s">
        <v>277</v>
      </c>
      <c r="AS147" s="45" t="s">
        <v>277</v>
      </c>
      <c r="AT147" s="110" t="s">
        <v>277</v>
      </c>
      <c r="AU147" s="51"/>
      <c r="AV147" s="51"/>
      <c r="AW147" s="355"/>
      <c r="AX147" s="139"/>
      <c r="AY147" s="104" t="s">
        <v>299</v>
      </c>
      <c r="AZ147" s="105"/>
      <c r="BA147" s="10"/>
      <c r="BB147" s="10"/>
      <c r="BC147" s="10"/>
      <c r="BD147" s="10"/>
      <c r="BE147" s="10"/>
      <c r="BF147" s="10"/>
      <c r="BG147" s="10"/>
      <c r="BH147" s="10"/>
      <c r="BI147" s="10"/>
      <c r="BJ147" s="10"/>
      <c r="BK147" s="10"/>
      <c r="BL147" s="10"/>
      <c r="BM147" s="10"/>
      <c r="BN147" s="10"/>
      <c r="BO147" s="10"/>
    </row>
    <row r="148" spans="1:67" ht="12" customHeight="1" thickBot="1">
      <c r="A148" s="33"/>
      <c r="B148" s="78" t="s">
        <v>283</v>
      </c>
      <c r="C148" s="79" t="s">
        <v>294</v>
      </c>
      <c r="D148" s="80" t="s">
        <v>276</v>
      </c>
      <c r="E148" s="361"/>
      <c r="F148" s="79">
        <v>12</v>
      </c>
      <c r="G148" s="79">
        <v>12</v>
      </c>
      <c r="H148" s="79" t="s">
        <v>289</v>
      </c>
      <c r="I148" s="81" t="s">
        <v>283</v>
      </c>
      <c r="J148" s="79" t="s">
        <v>327</v>
      </c>
      <c r="K148" s="79" t="s">
        <v>300</v>
      </c>
      <c r="L148" s="79">
        <f>COUNTIF(AO146:AT147,"x")</f>
        <v>12</v>
      </c>
      <c r="M148" s="79">
        <f t="shared" si="5"/>
        <v>0</v>
      </c>
      <c r="N148" s="47"/>
      <c r="O148" s="47"/>
      <c r="P148" s="47"/>
      <c r="Q148" s="47">
        <v>1</v>
      </c>
      <c r="R148" s="47">
        <v>2</v>
      </c>
      <c r="S148" s="47">
        <v>3</v>
      </c>
      <c r="T148" s="47">
        <v>4</v>
      </c>
      <c r="U148" s="47">
        <v>5</v>
      </c>
      <c r="V148" s="47">
        <v>6</v>
      </c>
      <c r="W148" s="47"/>
      <c r="X148" s="47"/>
      <c r="Y148" s="47">
        <v>1</v>
      </c>
      <c r="Z148" s="47">
        <v>2</v>
      </c>
      <c r="AA148" s="47">
        <v>3</v>
      </c>
      <c r="AB148" s="47">
        <v>4</v>
      </c>
      <c r="AC148" s="47">
        <v>5</v>
      </c>
      <c r="AD148" s="47">
        <v>6</v>
      </c>
      <c r="AE148" s="47"/>
      <c r="AF148" s="47"/>
      <c r="AG148" s="47">
        <v>1</v>
      </c>
      <c r="AH148" s="47">
        <v>2</v>
      </c>
      <c r="AI148" s="47">
        <v>3</v>
      </c>
      <c r="AJ148" s="47">
        <v>4</v>
      </c>
      <c r="AK148" s="47">
        <v>5</v>
      </c>
      <c r="AL148" s="47">
        <v>6</v>
      </c>
      <c r="AM148" s="47"/>
      <c r="AN148" s="47"/>
      <c r="AO148" s="47">
        <v>1</v>
      </c>
      <c r="AP148" s="47">
        <v>2</v>
      </c>
      <c r="AQ148" s="47">
        <v>3</v>
      </c>
      <c r="AR148" s="47">
        <v>4</v>
      </c>
      <c r="AS148" s="47">
        <v>5</v>
      </c>
      <c r="AT148" s="47">
        <v>6</v>
      </c>
      <c r="AU148" s="47"/>
      <c r="AV148" s="47"/>
      <c r="AW148" s="356"/>
      <c r="AX148" s="139"/>
      <c r="AY148" s="104" t="s">
        <v>299</v>
      </c>
      <c r="AZ148" s="105"/>
      <c r="BA148" s="10"/>
      <c r="BB148" s="10"/>
      <c r="BC148" s="10"/>
      <c r="BD148" s="10"/>
      <c r="BE148" s="10"/>
      <c r="BF148" s="10"/>
      <c r="BG148" s="10"/>
      <c r="BH148" s="10"/>
      <c r="BI148" s="10"/>
      <c r="BJ148" s="10"/>
      <c r="BK148" s="10"/>
      <c r="BL148" s="10"/>
      <c r="BM148" s="10"/>
      <c r="BN148" s="10"/>
      <c r="BO148" s="10"/>
    </row>
    <row r="149" spans="1:67" ht="12" customHeight="1" thickBot="1">
      <c r="A149" s="33"/>
      <c r="B149" s="39" t="s">
        <v>283</v>
      </c>
      <c r="C149" s="83" t="s">
        <v>294</v>
      </c>
      <c r="D149" s="62" t="s">
        <v>276</v>
      </c>
      <c r="E149" s="99">
        <v>30</v>
      </c>
      <c r="F149" s="57"/>
      <c r="G149" s="57"/>
      <c r="H149" s="57"/>
      <c r="I149" s="57"/>
      <c r="J149" s="57"/>
      <c r="K149" s="57"/>
      <c r="L149" s="57"/>
      <c r="M149" s="57"/>
      <c r="N149" s="57"/>
      <c r="O149" s="57"/>
      <c r="P149" s="100"/>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c r="AN149" s="57"/>
      <c r="AO149" s="57"/>
      <c r="AP149" s="57"/>
      <c r="AQ149" s="57"/>
      <c r="AR149" s="57"/>
      <c r="AS149" s="57"/>
      <c r="AT149" s="57"/>
      <c r="AU149" s="57"/>
      <c r="AV149" s="57"/>
      <c r="AW149" s="84">
        <f>E149</f>
        <v>30</v>
      </c>
      <c r="AX149" s="139"/>
      <c r="AY149" s="71" t="s">
        <v>282</v>
      </c>
      <c r="AZ149" s="77"/>
      <c r="BA149" s="10"/>
      <c r="BB149" s="10"/>
      <c r="BC149" s="10"/>
      <c r="BD149" s="10"/>
      <c r="BE149" s="10"/>
      <c r="BF149" s="10"/>
      <c r="BG149" s="10"/>
      <c r="BH149" s="10"/>
      <c r="BI149" s="10"/>
      <c r="BJ149" s="10"/>
      <c r="BK149" s="10"/>
      <c r="BL149" s="10"/>
      <c r="BM149" s="10"/>
      <c r="BN149" s="10"/>
      <c r="BO149" s="10"/>
    </row>
    <row r="150" spans="1:67" ht="12" customHeight="1" thickBot="1">
      <c r="A150" s="33"/>
      <c r="B150" s="101" t="s">
        <v>283</v>
      </c>
      <c r="C150" s="102" t="s">
        <v>294</v>
      </c>
      <c r="D150" s="103" t="s">
        <v>276</v>
      </c>
      <c r="E150" s="351">
        <v>29</v>
      </c>
      <c r="F150" s="102">
        <v>12</v>
      </c>
      <c r="G150" s="102">
        <v>12</v>
      </c>
      <c r="H150" s="102" t="s">
        <v>289</v>
      </c>
      <c r="I150" s="90" t="s">
        <v>283</v>
      </c>
      <c r="J150" s="102" t="s">
        <v>328</v>
      </c>
      <c r="K150" s="102" t="s">
        <v>298</v>
      </c>
      <c r="L150" s="102">
        <f>COUNTIF(Q151:V152,"x")</f>
        <v>0</v>
      </c>
      <c r="M150" s="102">
        <f t="shared" ref="M150:M157" si="6">F150-L150</f>
        <v>12</v>
      </c>
      <c r="N150" s="42"/>
      <c r="O150" s="42"/>
      <c r="P150" s="42"/>
      <c r="Q150" s="42">
        <v>7</v>
      </c>
      <c r="R150" s="42">
        <v>8</v>
      </c>
      <c r="S150" s="42">
        <v>9</v>
      </c>
      <c r="T150" s="42">
        <v>10</v>
      </c>
      <c r="U150" s="42">
        <v>11</v>
      </c>
      <c r="V150" s="42">
        <v>12</v>
      </c>
      <c r="W150" s="42"/>
      <c r="X150" s="42"/>
      <c r="Y150" s="42">
        <v>7</v>
      </c>
      <c r="Z150" s="42">
        <v>8</v>
      </c>
      <c r="AA150" s="42">
        <v>9</v>
      </c>
      <c r="AB150" s="42">
        <v>10</v>
      </c>
      <c r="AC150" s="42">
        <v>11</v>
      </c>
      <c r="AD150" s="42">
        <v>12</v>
      </c>
      <c r="AE150" s="42"/>
      <c r="AF150" s="42"/>
      <c r="AG150" s="42">
        <v>7</v>
      </c>
      <c r="AH150" s="42">
        <v>8</v>
      </c>
      <c r="AI150" s="42">
        <v>9</v>
      </c>
      <c r="AJ150" s="42">
        <v>10</v>
      </c>
      <c r="AK150" s="42">
        <v>11</v>
      </c>
      <c r="AL150" s="42">
        <v>12</v>
      </c>
      <c r="AM150" s="42"/>
      <c r="AN150" s="42"/>
      <c r="AO150" s="42">
        <v>7</v>
      </c>
      <c r="AP150" s="42">
        <v>8</v>
      </c>
      <c r="AQ150" s="42">
        <v>9</v>
      </c>
      <c r="AR150" s="42">
        <v>10</v>
      </c>
      <c r="AS150" s="42">
        <v>11</v>
      </c>
      <c r="AT150" s="42">
        <v>12</v>
      </c>
      <c r="AU150" s="42"/>
      <c r="AV150" s="42"/>
      <c r="AW150" s="354">
        <v>29</v>
      </c>
      <c r="AX150" s="139"/>
      <c r="AY150" s="104" t="s">
        <v>299</v>
      </c>
      <c r="AZ150" s="105"/>
      <c r="BA150" s="10"/>
      <c r="BB150" s="10"/>
      <c r="BC150" s="10"/>
      <c r="BD150" s="10"/>
      <c r="BE150" s="10"/>
      <c r="BF150" s="10"/>
      <c r="BG150" s="10"/>
      <c r="BH150" s="10"/>
      <c r="BI150" s="10"/>
      <c r="BJ150" s="10"/>
      <c r="BK150" s="10"/>
      <c r="BL150" s="10"/>
      <c r="BM150" s="10"/>
      <c r="BN150" s="10"/>
      <c r="BO150" s="10"/>
    </row>
    <row r="151" spans="1:67" ht="12" customHeight="1">
      <c r="A151" s="33"/>
      <c r="B151" s="56" t="s">
        <v>283</v>
      </c>
      <c r="C151" s="105" t="s">
        <v>294</v>
      </c>
      <c r="D151" s="55" t="s">
        <v>276</v>
      </c>
      <c r="E151" s="352"/>
      <c r="F151" s="105">
        <v>12</v>
      </c>
      <c r="G151" s="105">
        <v>12</v>
      </c>
      <c r="H151" s="105" t="s">
        <v>289</v>
      </c>
      <c r="I151" s="54" t="s">
        <v>283</v>
      </c>
      <c r="J151" s="105" t="s">
        <v>328</v>
      </c>
      <c r="K151" s="105" t="s">
        <v>300</v>
      </c>
      <c r="L151" s="105">
        <f>COUNTIF(Y151:AD152,"x")</f>
        <v>12</v>
      </c>
      <c r="M151" s="105">
        <f t="shared" si="6"/>
        <v>0</v>
      </c>
      <c r="N151" s="51"/>
      <c r="O151" s="51"/>
      <c r="P151" s="107" t="str">
        <f>J150</f>
        <v>D9</v>
      </c>
      <c r="Q151" s="90"/>
      <c r="R151" s="90"/>
      <c r="S151" s="90"/>
      <c r="T151" s="90"/>
      <c r="U151" s="90"/>
      <c r="V151" s="108"/>
      <c r="W151" s="51"/>
      <c r="X151" s="107" t="str">
        <f>J151</f>
        <v>D9</v>
      </c>
      <c r="Y151" s="90" t="s">
        <v>277</v>
      </c>
      <c r="Z151" s="90" t="s">
        <v>277</v>
      </c>
      <c r="AA151" s="90" t="s">
        <v>277</v>
      </c>
      <c r="AB151" s="90" t="s">
        <v>277</v>
      </c>
      <c r="AC151" s="90" t="s">
        <v>277</v>
      </c>
      <c r="AD151" s="108" t="s">
        <v>277</v>
      </c>
      <c r="AE151" s="51"/>
      <c r="AF151" s="107" t="str">
        <f>J152</f>
        <v>F2</v>
      </c>
      <c r="AG151" s="90" t="s">
        <v>277</v>
      </c>
      <c r="AH151" s="90" t="s">
        <v>277</v>
      </c>
      <c r="AI151" s="90" t="s">
        <v>277</v>
      </c>
      <c r="AJ151" s="90" t="s">
        <v>277</v>
      </c>
      <c r="AK151" s="90" t="s">
        <v>277</v>
      </c>
      <c r="AL151" s="108" t="s">
        <v>277</v>
      </c>
      <c r="AM151" s="51"/>
      <c r="AN151" s="107" t="str">
        <f>J153</f>
        <v>F2</v>
      </c>
      <c r="AO151" s="90" t="s">
        <v>277</v>
      </c>
      <c r="AP151" s="90" t="s">
        <v>277</v>
      </c>
      <c r="AQ151" s="90" t="s">
        <v>277</v>
      </c>
      <c r="AR151" s="90" t="s">
        <v>277</v>
      </c>
      <c r="AS151" s="90" t="s">
        <v>277</v>
      </c>
      <c r="AT151" s="108" t="s">
        <v>277</v>
      </c>
      <c r="AU151" s="51"/>
      <c r="AV151" s="51"/>
      <c r="AW151" s="355"/>
      <c r="AX151" s="139"/>
      <c r="AY151" s="104" t="s">
        <v>299</v>
      </c>
      <c r="AZ151" s="105"/>
      <c r="BA151" s="10"/>
      <c r="BB151" s="10"/>
      <c r="BC151" s="10"/>
      <c r="BD151" s="10"/>
      <c r="BE151" s="10"/>
      <c r="BF151" s="10"/>
      <c r="BG151" s="10"/>
      <c r="BH151" s="10"/>
      <c r="BI151" s="10"/>
      <c r="BJ151" s="10"/>
      <c r="BK151" s="10"/>
      <c r="BL151" s="10"/>
      <c r="BM151" s="10"/>
      <c r="BN151" s="10"/>
      <c r="BO151" s="10"/>
    </row>
    <row r="152" spans="1:67" ht="12" customHeight="1" thickBot="1">
      <c r="A152" s="33"/>
      <c r="B152" s="56" t="s">
        <v>283</v>
      </c>
      <c r="C152" s="105" t="s">
        <v>294</v>
      </c>
      <c r="D152" s="55" t="s">
        <v>276</v>
      </c>
      <c r="E152" s="352"/>
      <c r="F152" s="105">
        <v>12</v>
      </c>
      <c r="G152" s="105">
        <v>12</v>
      </c>
      <c r="H152" s="105" t="s">
        <v>289</v>
      </c>
      <c r="I152" s="54" t="s">
        <v>283</v>
      </c>
      <c r="J152" s="105" t="s">
        <v>304</v>
      </c>
      <c r="K152" s="105" t="s">
        <v>298</v>
      </c>
      <c r="L152" s="105">
        <f>COUNTIF(AG151:AL152,"x")</f>
        <v>12</v>
      </c>
      <c r="M152" s="105">
        <f t="shared" si="6"/>
        <v>0</v>
      </c>
      <c r="N152" s="51"/>
      <c r="O152" s="51"/>
      <c r="P152" s="109" t="str">
        <f>K150</f>
        <v>C1</v>
      </c>
      <c r="Q152" s="162"/>
      <c r="R152" s="162"/>
      <c r="S152" s="162"/>
      <c r="T152" s="162"/>
      <c r="U152" s="162"/>
      <c r="V152" s="110"/>
      <c r="W152" s="51"/>
      <c r="X152" s="109" t="str">
        <f>K151</f>
        <v>C2</v>
      </c>
      <c r="Y152" s="45" t="s">
        <v>277</v>
      </c>
      <c r="Z152" s="45" t="s">
        <v>277</v>
      </c>
      <c r="AA152" s="45" t="s">
        <v>277</v>
      </c>
      <c r="AB152" s="45" t="s">
        <v>277</v>
      </c>
      <c r="AC152" s="45" t="s">
        <v>277</v>
      </c>
      <c r="AD152" s="110" t="s">
        <v>277</v>
      </c>
      <c r="AE152" s="51"/>
      <c r="AF152" s="109" t="str">
        <f>K152</f>
        <v>C1</v>
      </c>
      <c r="AG152" s="45" t="s">
        <v>277</v>
      </c>
      <c r="AH152" s="45" t="s">
        <v>277</v>
      </c>
      <c r="AI152" s="45" t="s">
        <v>277</v>
      </c>
      <c r="AJ152" s="45" t="s">
        <v>277</v>
      </c>
      <c r="AK152" s="45" t="s">
        <v>277</v>
      </c>
      <c r="AL152" s="110" t="s">
        <v>277</v>
      </c>
      <c r="AM152" s="51"/>
      <c r="AN152" s="109" t="str">
        <f>K153</f>
        <v>C2</v>
      </c>
      <c r="AO152" s="45" t="s">
        <v>277</v>
      </c>
      <c r="AP152" s="45" t="s">
        <v>277</v>
      </c>
      <c r="AQ152" s="45" t="s">
        <v>277</v>
      </c>
      <c r="AR152" s="45" t="s">
        <v>277</v>
      </c>
      <c r="AS152" s="45" t="s">
        <v>277</v>
      </c>
      <c r="AT152" s="110" t="s">
        <v>277</v>
      </c>
      <c r="AU152" s="51"/>
      <c r="AV152" s="51"/>
      <c r="AW152" s="355"/>
      <c r="AX152" s="139"/>
      <c r="AY152" s="104" t="s">
        <v>299</v>
      </c>
      <c r="AZ152" s="105"/>
      <c r="BA152" s="10"/>
      <c r="BB152" s="10"/>
      <c r="BC152" s="10"/>
      <c r="BD152" s="10"/>
      <c r="BE152" s="10"/>
      <c r="BF152" s="10"/>
      <c r="BG152" s="10"/>
      <c r="BH152" s="10"/>
      <c r="BI152" s="10"/>
      <c r="BJ152" s="10"/>
      <c r="BK152" s="10"/>
      <c r="BL152" s="10"/>
      <c r="BM152" s="10"/>
      <c r="BN152" s="10"/>
      <c r="BO152" s="10"/>
    </row>
    <row r="153" spans="1:67" ht="12" customHeight="1" thickBot="1">
      <c r="A153" s="33"/>
      <c r="B153" s="78" t="s">
        <v>283</v>
      </c>
      <c r="C153" s="79" t="s">
        <v>294</v>
      </c>
      <c r="D153" s="80" t="s">
        <v>276</v>
      </c>
      <c r="E153" s="361"/>
      <c r="F153" s="79">
        <v>12</v>
      </c>
      <c r="G153" s="79">
        <v>12</v>
      </c>
      <c r="H153" s="79" t="s">
        <v>289</v>
      </c>
      <c r="I153" s="81" t="s">
        <v>283</v>
      </c>
      <c r="J153" s="79" t="s">
        <v>304</v>
      </c>
      <c r="K153" s="79" t="s">
        <v>300</v>
      </c>
      <c r="L153" s="79">
        <f>COUNTIF(AO151:AT152,"x")</f>
        <v>12</v>
      </c>
      <c r="M153" s="79">
        <f t="shared" si="6"/>
        <v>0</v>
      </c>
      <c r="N153" s="47"/>
      <c r="O153" s="47"/>
      <c r="P153" s="47"/>
      <c r="Q153" s="47">
        <v>1</v>
      </c>
      <c r="R153" s="47">
        <v>2</v>
      </c>
      <c r="S153" s="47">
        <v>3</v>
      </c>
      <c r="T153" s="47">
        <v>4</v>
      </c>
      <c r="U153" s="47">
        <v>5</v>
      </c>
      <c r="V153" s="47">
        <v>6</v>
      </c>
      <c r="W153" s="47"/>
      <c r="X153" s="47"/>
      <c r="Y153" s="47">
        <v>1</v>
      </c>
      <c r="Z153" s="47">
        <v>2</v>
      </c>
      <c r="AA153" s="47">
        <v>3</v>
      </c>
      <c r="AB153" s="47">
        <v>4</v>
      </c>
      <c r="AC153" s="47">
        <v>5</v>
      </c>
      <c r="AD153" s="47">
        <v>6</v>
      </c>
      <c r="AE153" s="47"/>
      <c r="AF153" s="47"/>
      <c r="AG153" s="47">
        <v>1</v>
      </c>
      <c r="AH153" s="47">
        <v>2</v>
      </c>
      <c r="AI153" s="47">
        <v>3</v>
      </c>
      <c r="AJ153" s="47">
        <v>4</v>
      </c>
      <c r="AK153" s="47">
        <v>5</v>
      </c>
      <c r="AL153" s="47">
        <v>6</v>
      </c>
      <c r="AM153" s="47"/>
      <c r="AN153" s="47"/>
      <c r="AO153" s="47">
        <v>1</v>
      </c>
      <c r="AP153" s="47">
        <v>2</v>
      </c>
      <c r="AQ153" s="47">
        <v>3</v>
      </c>
      <c r="AR153" s="47">
        <v>4</v>
      </c>
      <c r="AS153" s="47">
        <v>5</v>
      </c>
      <c r="AT153" s="47">
        <v>6</v>
      </c>
      <c r="AU153" s="47"/>
      <c r="AV153" s="47"/>
      <c r="AW153" s="356"/>
      <c r="AX153" s="139"/>
      <c r="AY153" s="104" t="s">
        <v>299</v>
      </c>
      <c r="AZ153" s="105"/>
      <c r="BA153" s="10"/>
      <c r="BB153" s="10"/>
      <c r="BC153" s="10"/>
      <c r="BD153" s="10"/>
      <c r="BE153" s="10"/>
      <c r="BF153" s="10"/>
      <c r="BG153" s="10"/>
      <c r="BH153" s="10"/>
      <c r="BI153" s="10"/>
      <c r="BJ153" s="10"/>
      <c r="BK153" s="10"/>
      <c r="BL153" s="10"/>
      <c r="BM153" s="10"/>
      <c r="BN153" s="10"/>
      <c r="BO153" s="10"/>
    </row>
    <row r="154" spans="1:67" ht="12" customHeight="1" thickBot="1">
      <c r="A154" s="33"/>
      <c r="B154" s="101" t="s">
        <v>283</v>
      </c>
      <c r="C154" s="102" t="s">
        <v>294</v>
      </c>
      <c r="D154" s="103" t="s">
        <v>276</v>
      </c>
      <c r="E154" s="351">
        <v>28</v>
      </c>
      <c r="F154" s="102">
        <v>12</v>
      </c>
      <c r="G154" s="102">
        <v>12</v>
      </c>
      <c r="H154" s="102" t="s">
        <v>289</v>
      </c>
      <c r="I154" s="90" t="s">
        <v>283</v>
      </c>
      <c r="J154" s="102" t="s">
        <v>329</v>
      </c>
      <c r="K154" s="102" t="s">
        <v>298</v>
      </c>
      <c r="L154" s="102">
        <f>COUNTIF(Q155:V156,"x")</f>
        <v>0</v>
      </c>
      <c r="M154" s="102">
        <f t="shared" si="6"/>
        <v>12</v>
      </c>
      <c r="N154" s="42"/>
      <c r="O154" s="42"/>
      <c r="P154" s="42"/>
      <c r="Q154" s="42">
        <v>7</v>
      </c>
      <c r="R154" s="42">
        <v>8</v>
      </c>
      <c r="S154" s="42">
        <v>9</v>
      </c>
      <c r="T154" s="42">
        <v>10</v>
      </c>
      <c r="U154" s="42">
        <v>11</v>
      </c>
      <c r="V154" s="42">
        <v>12</v>
      </c>
      <c r="W154" s="42"/>
      <c r="X154" s="42"/>
      <c r="Y154" s="42">
        <v>7</v>
      </c>
      <c r="Z154" s="42">
        <v>8</v>
      </c>
      <c r="AA154" s="42">
        <v>9</v>
      </c>
      <c r="AB154" s="42">
        <v>10</v>
      </c>
      <c r="AC154" s="42">
        <v>11</v>
      </c>
      <c r="AD154" s="42">
        <v>12</v>
      </c>
      <c r="AE154" s="42"/>
      <c r="AF154" s="42"/>
      <c r="AG154" s="42">
        <v>7</v>
      </c>
      <c r="AH154" s="42">
        <v>8</v>
      </c>
      <c r="AI154" s="42">
        <v>9</v>
      </c>
      <c r="AJ154" s="42">
        <v>10</v>
      </c>
      <c r="AK154" s="42">
        <v>11</v>
      </c>
      <c r="AL154" s="42">
        <v>12</v>
      </c>
      <c r="AM154" s="42"/>
      <c r="AN154" s="42"/>
      <c r="AO154" s="42">
        <v>7</v>
      </c>
      <c r="AP154" s="42">
        <v>8</v>
      </c>
      <c r="AQ154" s="42">
        <v>9</v>
      </c>
      <c r="AR154" s="42">
        <v>10</v>
      </c>
      <c r="AS154" s="42">
        <v>11</v>
      </c>
      <c r="AT154" s="42">
        <v>12</v>
      </c>
      <c r="AU154" s="42"/>
      <c r="AV154" s="42"/>
      <c r="AW154" s="354">
        <v>28</v>
      </c>
      <c r="AX154" s="139"/>
      <c r="AY154" s="104" t="s">
        <v>299</v>
      </c>
      <c r="AZ154" s="105"/>
      <c r="BA154" s="10"/>
      <c r="BB154" s="10"/>
      <c r="BC154" s="10"/>
      <c r="BD154" s="10"/>
      <c r="BE154" s="10"/>
      <c r="BF154" s="10"/>
      <c r="BG154" s="10"/>
      <c r="BH154" s="10"/>
      <c r="BI154" s="10"/>
      <c r="BJ154" s="10"/>
      <c r="BK154" s="10"/>
      <c r="BL154" s="10"/>
      <c r="BM154" s="10"/>
      <c r="BN154" s="10"/>
      <c r="BO154" s="10"/>
    </row>
    <row r="155" spans="1:67" ht="12" customHeight="1">
      <c r="A155" s="33"/>
      <c r="B155" s="56" t="s">
        <v>283</v>
      </c>
      <c r="C155" s="105" t="s">
        <v>294</v>
      </c>
      <c r="D155" s="55" t="s">
        <v>276</v>
      </c>
      <c r="E155" s="352"/>
      <c r="F155" s="105">
        <v>12</v>
      </c>
      <c r="G155" s="105">
        <v>12</v>
      </c>
      <c r="H155" s="105" t="s">
        <v>289</v>
      </c>
      <c r="I155" s="54" t="s">
        <v>283</v>
      </c>
      <c r="J155" s="105" t="s">
        <v>329</v>
      </c>
      <c r="K155" s="105" t="s">
        <v>300</v>
      </c>
      <c r="L155" s="105">
        <f>COUNTIF(Y155:AD156,"x")</f>
        <v>12</v>
      </c>
      <c r="M155" s="105">
        <f t="shared" si="6"/>
        <v>0</v>
      </c>
      <c r="N155" s="51"/>
      <c r="O155" s="51"/>
      <c r="P155" s="107" t="str">
        <f>J154</f>
        <v>F9</v>
      </c>
      <c r="Q155" s="90"/>
      <c r="R155" s="90"/>
      <c r="S155" s="90"/>
      <c r="T155" s="90"/>
      <c r="U155" s="90"/>
      <c r="V155" s="108"/>
      <c r="W155" s="51"/>
      <c r="X155" s="107" t="str">
        <f>J155</f>
        <v>F9</v>
      </c>
      <c r="Y155" s="90" t="s">
        <v>277</v>
      </c>
      <c r="Z155" s="90" t="s">
        <v>277</v>
      </c>
      <c r="AA155" s="90" t="s">
        <v>277</v>
      </c>
      <c r="AB155" s="90" t="s">
        <v>277</v>
      </c>
      <c r="AC155" s="90" t="s">
        <v>277</v>
      </c>
      <c r="AD155" s="108" t="s">
        <v>277</v>
      </c>
      <c r="AE155" s="51"/>
      <c r="AF155" s="107" t="str">
        <f>J156</f>
        <v>F14</v>
      </c>
      <c r="AG155" s="90" t="s">
        <v>277</v>
      </c>
      <c r="AH155" s="90" t="s">
        <v>277</v>
      </c>
      <c r="AI155" s="90" t="s">
        <v>277</v>
      </c>
      <c r="AJ155" s="90" t="s">
        <v>277</v>
      </c>
      <c r="AK155" s="90" t="s">
        <v>277</v>
      </c>
      <c r="AL155" s="108" t="s">
        <v>277</v>
      </c>
      <c r="AM155" s="51"/>
      <c r="AN155" s="107" t="str">
        <f>J157</f>
        <v>F14</v>
      </c>
      <c r="AO155" s="90" t="s">
        <v>277</v>
      </c>
      <c r="AP155" s="90" t="s">
        <v>277</v>
      </c>
      <c r="AQ155" s="90" t="s">
        <v>277</v>
      </c>
      <c r="AR155" s="90" t="s">
        <v>277</v>
      </c>
      <c r="AS155" s="90" t="s">
        <v>277</v>
      </c>
      <c r="AT155" s="108" t="s">
        <v>277</v>
      </c>
      <c r="AU155" s="51"/>
      <c r="AV155" s="51"/>
      <c r="AW155" s="355"/>
      <c r="AX155" s="139"/>
      <c r="AY155" s="104" t="s">
        <v>299</v>
      </c>
      <c r="AZ155" s="105"/>
      <c r="BA155" s="10"/>
      <c r="BB155" s="10"/>
      <c r="BC155" s="10"/>
      <c r="BD155" s="10"/>
      <c r="BE155" s="10"/>
      <c r="BF155" s="10"/>
      <c r="BG155" s="10"/>
      <c r="BH155" s="10"/>
      <c r="BI155" s="10"/>
      <c r="BJ155" s="10"/>
      <c r="BK155" s="10"/>
      <c r="BL155" s="10"/>
      <c r="BM155" s="10"/>
      <c r="BN155" s="10"/>
      <c r="BO155" s="10"/>
    </row>
    <row r="156" spans="1:67" ht="12" customHeight="1" thickBot="1">
      <c r="A156" s="33"/>
      <c r="B156" s="56" t="s">
        <v>283</v>
      </c>
      <c r="C156" s="105" t="s">
        <v>294</v>
      </c>
      <c r="D156" s="55" t="s">
        <v>276</v>
      </c>
      <c r="E156" s="352"/>
      <c r="F156" s="105">
        <v>12</v>
      </c>
      <c r="G156" s="105">
        <v>12</v>
      </c>
      <c r="H156" s="105" t="s">
        <v>289</v>
      </c>
      <c r="I156" s="54" t="s">
        <v>283</v>
      </c>
      <c r="J156" s="105" t="s">
        <v>330</v>
      </c>
      <c r="K156" s="105" t="s">
        <v>298</v>
      </c>
      <c r="L156" s="105">
        <f>COUNTIF(AG155:AL156,"x")</f>
        <v>12</v>
      </c>
      <c r="M156" s="105">
        <f t="shared" si="6"/>
        <v>0</v>
      </c>
      <c r="N156" s="51"/>
      <c r="O156" s="51"/>
      <c r="P156" s="109" t="str">
        <f>K154</f>
        <v>C1</v>
      </c>
      <c r="Q156" s="162"/>
      <c r="R156" s="162"/>
      <c r="S156" s="162"/>
      <c r="T156" s="162"/>
      <c r="U156" s="162"/>
      <c r="V156" s="110"/>
      <c r="W156" s="51"/>
      <c r="X156" s="109" t="str">
        <f>K155</f>
        <v>C2</v>
      </c>
      <c r="Y156" s="45" t="s">
        <v>277</v>
      </c>
      <c r="Z156" s="45" t="s">
        <v>277</v>
      </c>
      <c r="AA156" s="45" t="s">
        <v>277</v>
      </c>
      <c r="AB156" s="45" t="s">
        <v>277</v>
      </c>
      <c r="AC156" s="45" t="s">
        <v>277</v>
      </c>
      <c r="AD156" s="110" t="s">
        <v>277</v>
      </c>
      <c r="AE156" s="51"/>
      <c r="AF156" s="109" t="str">
        <f>K156</f>
        <v>C1</v>
      </c>
      <c r="AG156" s="162" t="s">
        <v>277</v>
      </c>
      <c r="AH156" s="162" t="s">
        <v>277</v>
      </c>
      <c r="AI156" s="162" t="s">
        <v>277</v>
      </c>
      <c r="AJ156" s="162" t="s">
        <v>277</v>
      </c>
      <c r="AK156" s="162" t="s">
        <v>277</v>
      </c>
      <c r="AL156" s="110" t="s">
        <v>277</v>
      </c>
      <c r="AM156" s="51"/>
      <c r="AN156" s="109" t="str">
        <f>K157</f>
        <v>C2</v>
      </c>
      <c r="AO156" s="162" t="s">
        <v>277</v>
      </c>
      <c r="AP156" s="162" t="s">
        <v>277</v>
      </c>
      <c r="AQ156" s="162" t="s">
        <v>277</v>
      </c>
      <c r="AR156" s="162" t="s">
        <v>277</v>
      </c>
      <c r="AS156" s="162" t="s">
        <v>277</v>
      </c>
      <c r="AT156" s="110" t="s">
        <v>277</v>
      </c>
      <c r="AU156" s="51"/>
      <c r="AV156" s="51"/>
      <c r="AW156" s="355"/>
      <c r="AX156" s="139"/>
      <c r="AY156" s="104" t="s">
        <v>299</v>
      </c>
      <c r="AZ156" s="105"/>
      <c r="BA156" s="10"/>
      <c r="BB156" s="10"/>
      <c r="BC156" s="10"/>
      <c r="BD156" s="10"/>
      <c r="BE156" s="10"/>
      <c r="BF156" s="10"/>
      <c r="BG156" s="10"/>
      <c r="BH156" s="10"/>
      <c r="BI156" s="10"/>
      <c r="BJ156" s="10"/>
      <c r="BK156" s="10"/>
      <c r="BL156" s="10"/>
      <c r="BM156" s="10"/>
      <c r="BN156" s="10"/>
      <c r="BO156" s="10"/>
    </row>
    <row r="157" spans="1:67" ht="12" customHeight="1" thickBot="1">
      <c r="A157" s="33"/>
      <c r="B157" s="78" t="s">
        <v>283</v>
      </c>
      <c r="C157" s="79" t="s">
        <v>294</v>
      </c>
      <c r="D157" s="80" t="s">
        <v>276</v>
      </c>
      <c r="E157" s="361"/>
      <c r="F157" s="79">
        <v>12</v>
      </c>
      <c r="G157" s="79">
        <v>12</v>
      </c>
      <c r="H157" s="79" t="s">
        <v>289</v>
      </c>
      <c r="I157" s="81" t="s">
        <v>283</v>
      </c>
      <c r="J157" s="79" t="s">
        <v>330</v>
      </c>
      <c r="K157" s="79" t="s">
        <v>300</v>
      </c>
      <c r="L157" s="79">
        <f>COUNTIF(AO155:AT156,"x")</f>
        <v>12</v>
      </c>
      <c r="M157" s="79">
        <f t="shared" si="6"/>
        <v>0</v>
      </c>
      <c r="N157" s="47"/>
      <c r="O157" s="47"/>
      <c r="P157" s="47"/>
      <c r="Q157" s="47">
        <v>1</v>
      </c>
      <c r="R157" s="47">
        <v>2</v>
      </c>
      <c r="S157" s="47">
        <v>3</v>
      </c>
      <c r="T157" s="47">
        <v>4</v>
      </c>
      <c r="U157" s="47">
        <v>5</v>
      </c>
      <c r="V157" s="47">
        <v>6</v>
      </c>
      <c r="W157" s="47"/>
      <c r="X157" s="47"/>
      <c r="Y157" s="47">
        <v>1</v>
      </c>
      <c r="Z157" s="47">
        <v>2</v>
      </c>
      <c r="AA157" s="47">
        <v>3</v>
      </c>
      <c r="AB157" s="47">
        <v>4</v>
      </c>
      <c r="AC157" s="47">
        <v>5</v>
      </c>
      <c r="AD157" s="47">
        <v>6</v>
      </c>
      <c r="AE157" s="47"/>
      <c r="AF157" s="47"/>
      <c r="AG157" s="47">
        <v>1</v>
      </c>
      <c r="AH157" s="47">
        <v>2</v>
      </c>
      <c r="AI157" s="47">
        <v>3</v>
      </c>
      <c r="AJ157" s="47">
        <v>4</v>
      </c>
      <c r="AK157" s="47">
        <v>5</v>
      </c>
      <c r="AL157" s="47">
        <v>6</v>
      </c>
      <c r="AM157" s="47"/>
      <c r="AN157" s="47"/>
      <c r="AO157" s="47">
        <v>1</v>
      </c>
      <c r="AP157" s="47">
        <v>2</v>
      </c>
      <c r="AQ157" s="47">
        <v>3</v>
      </c>
      <c r="AR157" s="47">
        <v>4</v>
      </c>
      <c r="AS157" s="47">
        <v>5</v>
      </c>
      <c r="AT157" s="47">
        <v>6</v>
      </c>
      <c r="AU157" s="47"/>
      <c r="AV157" s="47"/>
      <c r="AW157" s="356"/>
      <c r="AX157" s="139"/>
      <c r="AY157" s="104" t="s">
        <v>299</v>
      </c>
      <c r="AZ157" s="105"/>
      <c r="BA157" s="10"/>
      <c r="BB157" s="10"/>
      <c r="BC157" s="10"/>
      <c r="BD157" s="10"/>
      <c r="BE157" s="10"/>
      <c r="BF157" s="10"/>
      <c r="BG157" s="10"/>
      <c r="BH157" s="10"/>
      <c r="BI157" s="10"/>
      <c r="BJ157" s="10"/>
      <c r="BK157" s="10"/>
      <c r="BL157" s="10"/>
      <c r="BM157" s="10"/>
      <c r="BN157" s="10"/>
      <c r="BO157" s="10"/>
    </row>
    <row r="158" spans="1:67" ht="12" customHeight="1" thickBot="1">
      <c r="A158" s="33"/>
      <c r="B158" s="39" t="s">
        <v>283</v>
      </c>
      <c r="C158" s="83" t="s">
        <v>294</v>
      </c>
      <c r="D158" s="62" t="s">
        <v>276</v>
      </c>
      <c r="E158" s="99">
        <v>27</v>
      </c>
      <c r="F158" s="57"/>
      <c r="G158" s="57"/>
      <c r="H158" s="57"/>
      <c r="I158" s="57"/>
      <c r="J158" s="57"/>
      <c r="K158" s="57"/>
      <c r="L158" s="57"/>
      <c r="M158" s="57"/>
      <c r="N158" s="57"/>
      <c r="O158" s="57"/>
      <c r="P158" s="100"/>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c r="AO158" s="57"/>
      <c r="AP158" s="57"/>
      <c r="AQ158" s="57"/>
      <c r="AR158" s="57"/>
      <c r="AS158" s="57"/>
      <c r="AT158" s="57"/>
      <c r="AU158" s="57"/>
      <c r="AV158" s="57"/>
      <c r="AW158" s="84">
        <f>E158</f>
        <v>27</v>
      </c>
      <c r="AX158" s="139"/>
      <c r="AY158" s="71" t="s">
        <v>282</v>
      </c>
      <c r="AZ158" s="77"/>
      <c r="BA158" s="10"/>
      <c r="BB158" s="10"/>
      <c r="BC158" s="10"/>
      <c r="BD158" s="10"/>
      <c r="BE158" s="10"/>
      <c r="BF158" s="10"/>
      <c r="BG158" s="10"/>
      <c r="BH158" s="10"/>
      <c r="BI158" s="10"/>
      <c r="BJ158" s="10"/>
      <c r="BK158" s="10"/>
      <c r="BL158" s="10"/>
      <c r="BM158" s="10"/>
      <c r="BN158" s="10"/>
      <c r="BO158" s="10"/>
    </row>
    <row r="159" spans="1:67" ht="12" customHeight="1" thickBot="1">
      <c r="A159" s="33"/>
      <c r="B159" s="101" t="s">
        <v>283</v>
      </c>
      <c r="C159" s="102" t="s">
        <v>294</v>
      </c>
      <c r="D159" s="103" t="s">
        <v>276</v>
      </c>
      <c r="E159" s="351">
        <v>26</v>
      </c>
      <c r="F159" s="102">
        <v>12</v>
      </c>
      <c r="G159" s="102">
        <v>12</v>
      </c>
      <c r="H159" s="102" t="s">
        <v>289</v>
      </c>
      <c r="I159" s="90" t="s">
        <v>283</v>
      </c>
      <c r="J159" s="102" t="s">
        <v>307</v>
      </c>
      <c r="K159" s="102" t="s">
        <v>298</v>
      </c>
      <c r="L159" s="102">
        <f>COUNTIF(Q160:V161,"x")</f>
        <v>0</v>
      </c>
      <c r="M159" s="102">
        <f t="shared" ref="M159:M166" si="7">F159-L159</f>
        <v>12</v>
      </c>
      <c r="N159" s="42"/>
      <c r="O159" s="42"/>
      <c r="P159" s="42"/>
      <c r="Q159" s="42">
        <v>7</v>
      </c>
      <c r="R159" s="42">
        <v>8</v>
      </c>
      <c r="S159" s="42">
        <v>9</v>
      </c>
      <c r="T159" s="42">
        <v>10</v>
      </c>
      <c r="U159" s="42">
        <v>11</v>
      </c>
      <c r="V159" s="42">
        <v>12</v>
      </c>
      <c r="W159" s="42"/>
      <c r="X159" s="42"/>
      <c r="Y159" s="42">
        <v>7</v>
      </c>
      <c r="Z159" s="42">
        <v>8</v>
      </c>
      <c r="AA159" s="42">
        <v>9</v>
      </c>
      <c r="AB159" s="42">
        <v>10</v>
      </c>
      <c r="AC159" s="42">
        <v>11</v>
      </c>
      <c r="AD159" s="42">
        <v>12</v>
      </c>
      <c r="AE159" s="42"/>
      <c r="AF159" s="42"/>
      <c r="AG159" s="42">
        <v>7</v>
      </c>
      <c r="AH159" s="42">
        <v>8</v>
      </c>
      <c r="AI159" s="42">
        <v>9</v>
      </c>
      <c r="AJ159" s="42">
        <v>10</v>
      </c>
      <c r="AK159" s="42">
        <v>11</v>
      </c>
      <c r="AL159" s="42">
        <v>12</v>
      </c>
      <c r="AM159" s="42"/>
      <c r="AN159" s="42"/>
      <c r="AO159" s="42">
        <v>7</v>
      </c>
      <c r="AP159" s="42">
        <v>8</v>
      </c>
      <c r="AQ159" s="42">
        <v>9</v>
      </c>
      <c r="AR159" s="42">
        <v>10</v>
      </c>
      <c r="AS159" s="42">
        <v>11</v>
      </c>
      <c r="AT159" s="42">
        <v>12</v>
      </c>
      <c r="AU159" s="42"/>
      <c r="AV159" s="42"/>
      <c r="AW159" s="354">
        <v>26</v>
      </c>
      <c r="AX159" s="139"/>
      <c r="AY159" s="104" t="s">
        <v>299</v>
      </c>
      <c r="AZ159" s="105"/>
      <c r="BA159" s="10"/>
      <c r="BB159" s="10"/>
      <c r="BC159" s="10"/>
      <c r="BD159" s="10"/>
      <c r="BE159" s="10"/>
      <c r="BF159" s="10"/>
      <c r="BG159" s="10"/>
      <c r="BH159" s="10"/>
      <c r="BI159" s="10"/>
      <c r="BJ159" s="10"/>
      <c r="BK159" s="10"/>
      <c r="BL159" s="10"/>
      <c r="BM159" s="10"/>
      <c r="BN159" s="10"/>
      <c r="BO159" s="10"/>
    </row>
    <row r="160" spans="1:67" ht="12" customHeight="1">
      <c r="A160" s="33"/>
      <c r="B160" s="56" t="s">
        <v>283</v>
      </c>
      <c r="C160" s="105" t="s">
        <v>294</v>
      </c>
      <c r="D160" s="55" t="s">
        <v>276</v>
      </c>
      <c r="E160" s="352"/>
      <c r="F160" s="105">
        <v>12</v>
      </c>
      <c r="G160" s="105">
        <v>12</v>
      </c>
      <c r="H160" s="105" t="s">
        <v>289</v>
      </c>
      <c r="I160" s="54" t="s">
        <v>283</v>
      </c>
      <c r="J160" s="105" t="s">
        <v>307</v>
      </c>
      <c r="K160" s="105" t="s">
        <v>300</v>
      </c>
      <c r="L160" s="105">
        <f>COUNTIF(Y160:AD161,"x")</f>
        <v>12</v>
      </c>
      <c r="M160" s="105">
        <f t="shared" si="7"/>
        <v>0</v>
      </c>
      <c r="N160" s="51"/>
      <c r="O160" s="51"/>
      <c r="P160" s="107" t="str">
        <f>J159</f>
        <v>G2</v>
      </c>
      <c r="Q160" s="90"/>
      <c r="R160" s="90"/>
      <c r="S160" s="90"/>
      <c r="T160" s="90"/>
      <c r="U160" s="90"/>
      <c r="V160" s="108"/>
      <c r="W160" s="51"/>
      <c r="X160" s="107" t="str">
        <f>J160</f>
        <v>G2</v>
      </c>
      <c r="Y160" s="90" t="s">
        <v>277</v>
      </c>
      <c r="Z160" s="90" t="s">
        <v>277</v>
      </c>
      <c r="AA160" s="90" t="s">
        <v>277</v>
      </c>
      <c r="AB160" s="90" t="s">
        <v>277</v>
      </c>
      <c r="AC160" s="90" t="s">
        <v>277</v>
      </c>
      <c r="AD160" s="108" t="s">
        <v>277</v>
      </c>
      <c r="AE160" s="51"/>
      <c r="AF160" s="107" t="str">
        <f>J161</f>
        <v>G9</v>
      </c>
      <c r="AG160" s="90" t="s">
        <v>277</v>
      </c>
      <c r="AH160" s="90" t="s">
        <v>277</v>
      </c>
      <c r="AI160" s="90" t="s">
        <v>277</v>
      </c>
      <c r="AJ160" s="90" t="s">
        <v>277</v>
      </c>
      <c r="AK160" s="90" t="s">
        <v>277</v>
      </c>
      <c r="AL160" s="108" t="s">
        <v>277</v>
      </c>
      <c r="AM160" s="51"/>
      <c r="AN160" s="107" t="str">
        <f>J162</f>
        <v>G9</v>
      </c>
      <c r="AO160" s="90" t="s">
        <v>277</v>
      </c>
      <c r="AP160" s="90" t="s">
        <v>277</v>
      </c>
      <c r="AQ160" s="90" t="s">
        <v>277</v>
      </c>
      <c r="AR160" s="90" t="s">
        <v>277</v>
      </c>
      <c r="AS160" s="90" t="s">
        <v>277</v>
      </c>
      <c r="AT160" s="108" t="s">
        <v>277</v>
      </c>
      <c r="AU160" s="51"/>
      <c r="AV160" s="51"/>
      <c r="AW160" s="355"/>
      <c r="AX160" s="139"/>
      <c r="AY160" s="104" t="s">
        <v>299</v>
      </c>
      <c r="AZ160" s="105"/>
      <c r="BA160" s="10"/>
      <c r="BB160" s="10"/>
      <c r="BC160" s="10"/>
      <c r="BD160" s="10"/>
      <c r="BE160" s="10"/>
      <c r="BF160" s="10"/>
      <c r="BG160" s="10"/>
      <c r="BH160" s="10"/>
      <c r="BI160" s="10"/>
      <c r="BJ160" s="10"/>
      <c r="BK160" s="10"/>
      <c r="BL160" s="10"/>
      <c r="BM160" s="10"/>
      <c r="BN160" s="10"/>
      <c r="BO160" s="10"/>
    </row>
    <row r="161" spans="1:67" ht="12" customHeight="1" thickBot="1">
      <c r="A161" s="33"/>
      <c r="B161" s="56" t="s">
        <v>283</v>
      </c>
      <c r="C161" s="105" t="s">
        <v>294</v>
      </c>
      <c r="D161" s="55" t="s">
        <v>276</v>
      </c>
      <c r="E161" s="352"/>
      <c r="F161" s="105">
        <v>12</v>
      </c>
      <c r="G161" s="105">
        <v>12</v>
      </c>
      <c r="H161" s="105" t="s">
        <v>289</v>
      </c>
      <c r="I161" s="54" t="s">
        <v>283</v>
      </c>
      <c r="J161" s="105" t="s">
        <v>331</v>
      </c>
      <c r="K161" s="105" t="s">
        <v>298</v>
      </c>
      <c r="L161" s="105">
        <f>COUNTIF(AG160:AL161,"x")</f>
        <v>12</v>
      </c>
      <c r="M161" s="105">
        <f t="shared" si="7"/>
        <v>0</v>
      </c>
      <c r="N161" s="51"/>
      <c r="O161" s="51"/>
      <c r="P161" s="109" t="str">
        <f>K159</f>
        <v>C1</v>
      </c>
      <c r="Q161" s="162"/>
      <c r="R161" s="162"/>
      <c r="S161" s="162"/>
      <c r="T161" s="162"/>
      <c r="U161" s="162"/>
      <c r="V161" s="110"/>
      <c r="W161" s="51"/>
      <c r="X161" s="109" t="str">
        <f>K160</f>
        <v>C2</v>
      </c>
      <c r="Y161" s="45" t="s">
        <v>277</v>
      </c>
      <c r="Z161" s="45" t="s">
        <v>277</v>
      </c>
      <c r="AA161" s="45" t="s">
        <v>277</v>
      </c>
      <c r="AB161" s="45" t="s">
        <v>277</v>
      </c>
      <c r="AC161" s="45" t="s">
        <v>277</v>
      </c>
      <c r="AD161" s="110" t="s">
        <v>277</v>
      </c>
      <c r="AE161" s="51"/>
      <c r="AF161" s="109" t="str">
        <f>K161</f>
        <v>C1</v>
      </c>
      <c r="AG161" s="45" t="s">
        <v>277</v>
      </c>
      <c r="AH161" s="45" t="s">
        <v>277</v>
      </c>
      <c r="AI161" s="45" t="s">
        <v>277</v>
      </c>
      <c r="AJ161" s="45" t="s">
        <v>277</v>
      </c>
      <c r="AK161" s="45" t="s">
        <v>277</v>
      </c>
      <c r="AL161" s="110" t="s">
        <v>277</v>
      </c>
      <c r="AM161" s="51"/>
      <c r="AN161" s="109" t="str">
        <f>K162</f>
        <v>C2</v>
      </c>
      <c r="AO161" s="45" t="s">
        <v>277</v>
      </c>
      <c r="AP161" s="45" t="s">
        <v>277</v>
      </c>
      <c r="AQ161" s="45" t="s">
        <v>277</v>
      </c>
      <c r="AR161" s="45" t="s">
        <v>277</v>
      </c>
      <c r="AS161" s="45" t="s">
        <v>277</v>
      </c>
      <c r="AT161" s="110" t="s">
        <v>277</v>
      </c>
      <c r="AU161" s="51"/>
      <c r="AV161" s="51"/>
      <c r="AW161" s="355"/>
      <c r="AX161" s="139"/>
      <c r="AY161" s="104" t="s">
        <v>299</v>
      </c>
      <c r="AZ161" s="105"/>
      <c r="BA161" s="10"/>
      <c r="BB161" s="10"/>
      <c r="BC161" s="10"/>
      <c r="BD161" s="10"/>
      <c r="BE161" s="10"/>
      <c r="BF161" s="10"/>
      <c r="BG161" s="10"/>
      <c r="BH161" s="10"/>
      <c r="BI161" s="10"/>
      <c r="BJ161" s="10"/>
      <c r="BK161" s="10"/>
      <c r="BL161" s="10"/>
      <c r="BM161" s="10"/>
      <c r="BN161" s="10"/>
      <c r="BO161" s="10"/>
    </row>
    <row r="162" spans="1:67" ht="12" customHeight="1" thickBot="1">
      <c r="A162" s="33"/>
      <c r="B162" s="78" t="s">
        <v>283</v>
      </c>
      <c r="C162" s="79" t="s">
        <v>294</v>
      </c>
      <c r="D162" s="80" t="s">
        <v>276</v>
      </c>
      <c r="E162" s="361"/>
      <c r="F162" s="79">
        <v>12</v>
      </c>
      <c r="G162" s="79">
        <v>12</v>
      </c>
      <c r="H162" s="79" t="s">
        <v>289</v>
      </c>
      <c r="I162" s="81" t="s">
        <v>283</v>
      </c>
      <c r="J162" s="79" t="s">
        <v>331</v>
      </c>
      <c r="K162" s="79" t="s">
        <v>300</v>
      </c>
      <c r="L162" s="79">
        <f>COUNTIF(AO160:AT161,"x")</f>
        <v>12</v>
      </c>
      <c r="M162" s="79">
        <f t="shared" si="7"/>
        <v>0</v>
      </c>
      <c r="N162" s="47"/>
      <c r="O162" s="47"/>
      <c r="P162" s="47"/>
      <c r="Q162" s="47">
        <v>1</v>
      </c>
      <c r="R162" s="47">
        <v>2</v>
      </c>
      <c r="S162" s="47">
        <v>3</v>
      </c>
      <c r="T162" s="47">
        <v>4</v>
      </c>
      <c r="U162" s="47">
        <v>5</v>
      </c>
      <c r="V162" s="47">
        <v>6</v>
      </c>
      <c r="W162" s="47"/>
      <c r="X162" s="47"/>
      <c r="Y162" s="47">
        <v>1</v>
      </c>
      <c r="Z162" s="47">
        <v>2</v>
      </c>
      <c r="AA162" s="47">
        <v>3</v>
      </c>
      <c r="AB162" s="47">
        <v>4</v>
      </c>
      <c r="AC162" s="47">
        <v>5</v>
      </c>
      <c r="AD162" s="47">
        <v>6</v>
      </c>
      <c r="AE162" s="47"/>
      <c r="AF162" s="47"/>
      <c r="AG162" s="47">
        <v>1</v>
      </c>
      <c r="AH162" s="47">
        <v>2</v>
      </c>
      <c r="AI162" s="47">
        <v>3</v>
      </c>
      <c r="AJ162" s="47">
        <v>4</v>
      </c>
      <c r="AK162" s="47">
        <v>5</v>
      </c>
      <c r="AL162" s="47">
        <v>6</v>
      </c>
      <c r="AM162" s="47"/>
      <c r="AN162" s="47"/>
      <c r="AO162" s="47">
        <v>1</v>
      </c>
      <c r="AP162" s="47">
        <v>2</v>
      </c>
      <c r="AQ162" s="47">
        <v>3</v>
      </c>
      <c r="AR162" s="47">
        <v>4</v>
      </c>
      <c r="AS162" s="47">
        <v>5</v>
      </c>
      <c r="AT162" s="47">
        <v>6</v>
      </c>
      <c r="AU162" s="47"/>
      <c r="AV162" s="47"/>
      <c r="AW162" s="356"/>
      <c r="AX162" s="139"/>
      <c r="AY162" s="104" t="s">
        <v>299</v>
      </c>
      <c r="AZ162" s="105"/>
      <c r="BA162" s="10"/>
      <c r="BB162" s="10"/>
      <c r="BC162" s="10"/>
      <c r="BD162" s="10"/>
      <c r="BE162" s="10"/>
      <c r="BF162" s="10"/>
      <c r="BG162" s="10"/>
      <c r="BH162" s="10"/>
      <c r="BI162" s="10"/>
      <c r="BJ162" s="10"/>
      <c r="BK162" s="10"/>
      <c r="BL162" s="10"/>
      <c r="BM162" s="10"/>
      <c r="BN162" s="10"/>
      <c r="BO162" s="10"/>
    </row>
    <row r="163" spans="1:67" ht="12" customHeight="1" thickBot="1">
      <c r="A163" s="33"/>
      <c r="B163" s="101" t="s">
        <v>283</v>
      </c>
      <c r="C163" s="102" t="s">
        <v>294</v>
      </c>
      <c r="D163" s="103" t="s">
        <v>276</v>
      </c>
      <c r="E163" s="351">
        <v>25</v>
      </c>
      <c r="F163" s="102">
        <v>12</v>
      </c>
      <c r="G163" s="102">
        <v>12</v>
      </c>
      <c r="H163" s="102" t="s">
        <v>289</v>
      </c>
      <c r="I163" s="90" t="s">
        <v>283</v>
      </c>
      <c r="J163" s="102" t="s">
        <v>332</v>
      </c>
      <c r="K163" s="102" t="s">
        <v>298</v>
      </c>
      <c r="L163" s="102">
        <f>COUNTIF(Q164:V165,"x")</f>
        <v>0</v>
      </c>
      <c r="M163" s="102">
        <f t="shared" si="7"/>
        <v>12</v>
      </c>
      <c r="N163" s="42"/>
      <c r="O163" s="42"/>
      <c r="P163" s="42"/>
      <c r="Q163" s="42">
        <v>7</v>
      </c>
      <c r="R163" s="42">
        <v>8</v>
      </c>
      <c r="S163" s="42">
        <v>9</v>
      </c>
      <c r="T163" s="42">
        <v>10</v>
      </c>
      <c r="U163" s="42">
        <v>11</v>
      </c>
      <c r="V163" s="42">
        <v>12</v>
      </c>
      <c r="W163" s="42"/>
      <c r="X163" s="42"/>
      <c r="Y163" s="42">
        <v>7</v>
      </c>
      <c r="Z163" s="42">
        <v>8</v>
      </c>
      <c r="AA163" s="42">
        <v>9</v>
      </c>
      <c r="AB163" s="42">
        <v>10</v>
      </c>
      <c r="AC163" s="42">
        <v>11</v>
      </c>
      <c r="AD163" s="42">
        <v>12</v>
      </c>
      <c r="AE163" s="42"/>
      <c r="AF163" s="42"/>
      <c r="AG163" s="42">
        <v>7</v>
      </c>
      <c r="AH163" s="42">
        <v>8</v>
      </c>
      <c r="AI163" s="42">
        <v>9</v>
      </c>
      <c r="AJ163" s="42">
        <v>10</v>
      </c>
      <c r="AK163" s="42">
        <v>11</v>
      </c>
      <c r="AL163" s="42">
        <v>12</v>
      </c>
      <c r="AM163" s="42"/>
      <c r="AN163" s="42"/>
      <c r="AO163" s="42">
        <v>7</v>
      </c>
      <c r="AP163" s="42">
        <v>8</v>
      </c>
      <c r="AQ163" s="42">
        <v>9</v>
      </c>
      <c r="AR163" s="42">
        <v>10</v>
      </c>
      <c r="AS163" s="42">
        <v>11</v>
      </c>
      <c r="AT163" s="42">
        <v>12</v>
      </c>
      <c r="AU163" s="42"/>
      <c r="AV163" s="42"/>
      <c r="AW163" s="354">
        <v>25</v>
      </c>
      <c r="AX163" s="139"/>
      <c r="AY163" s="104" t="s">
        <v>299</v>
      </c>
      <c r="AZ163" s="105"/>
      <c r="BA163" s="10"/>
      <c r="BB163" s="10"/>
      <c r="BC163" s="10"/>
      <c r="BD163" s="10"/>
      <c r="BE163" s="10"/>
      <c r="BF163" s="10"/>
      <c r="BG163" s="10"/>
      <c r="BH163" s="10"/>
      <c r="BI163" s="10"/>
      <c r="BJ163" s="10"/>
      <c r="BK163" s="10"/>
      <c r="BL163" s="10"/>
      <c r="BM163" s="10"/>
      <c r="BN163" s="10"/>
      <c r="BO163" s="10"/>
    </row>
    <row r="164" spans="1:67" ht="12" customHeight="1">
      <c r="A164" s="33"/>
      <c r="B164" s="56" t="s">
        <v>283</v>
      </c>
      <c r="C164" s="105" t="s">
        <v>294</v>
      </c>
      <c r="D164" s="55" t="s">
        <v>276</v>
      </c>
      <c r="E164" s="352"/>
      <c r="F164" s="105">
        <v>12</v>
      </c>
      <c r="G164" s="105">
        <v>12</v>
      </c>
      <c r="H164" s="105" t="s">
        <v>289</v>
      </c>
      <c r="I164" s="54" t="s">
        <v>283</v>
      </c>
      <c r="J164" s="105" t="s">
        <v>332</v>
      </c>
      <c r="K164" s="105" t="s">
        <v>300</v>
      </c>
      <c r="L164" s="105">
        <f>COUNTIF(Y164:AD165,"x")</f>
        <v>12</v>
      </c>
      <c r="M164" s="105">
        <f t="shared" si="7"/>
        <v>0</v>
      </c>
      <c r="N164" s="51"/>
      <c r="O164" s="51"/>
      <c r="P164" s="107" t="str">
        <f>J163</f>
        <v>G14</v>
      </c>
      <c r="Q164" s="90"/>
      <c r="R164" s="90"/>
      <c r="S164" s="90"/>
      <c r="T164" s="90"/>
      <c r="U164" s="90"/>
      <c r="V164" s="108"/>
      <c r="W164" s="51"/>
      <c r="X164" s="107" t="str">
        <f>J164</f>
        <v>G14</v>
      </c>
      <c r="Y164" s="90" t="s">
        <v>277</v>
      </c>
      <c r="Z164" s="90" t="s">
        <v>277</v>
      </c>
      <c r="AA164" s="90" t="s">
        <v>277</v>
      </c>
      <c r="AB164" s="90" t="s">
        <v>277</v>
      </c>
      <c r="AC164" s="90" t="s">
        <v>277</v>
      </c>
      <c r="AD164" s="108" t="s">
        <v>277</v>
      </c>
      <c r="AE164" s="51"/>
      <c r="AF164" s="107" t="str">
        <f>J165</f>
        <v>H2</v>
      </c>
      <c r="AG164" s="90" t="s">
        <v>277</v>
      </c>
      <c r="AH164" s="90" t="s">
        <v>277</v>
      </c>
      <c r="AI164" s="90" t="s">
        <v>277</v>
      </c>
      <c r="AJ164" s="90" t="s">
        <v>277</v>
      </c>
      <c r="AK164" s="90" t="s">
        <v>277</v>
      </c>
      <c r="AL164" s="108" t="s">
        <v>277</v>
      </c>
      <c r="AM164" s="51"/>
      <c r="AN164" s="107" t="str">
        <f>J166</f>
        <v>H2</v>
      </c>
      <c r="AO164" s="90" t="s">
        <v>277</v>
      </c>
      <c r="AP164" s="90" t="s">
        <v>277</v>
      </c>
      <c r="AQ164" s="90" t="s">
        <v>277</v>
      </c>
      <c r="AR164" s="90" t="s">
        <v>277</v>
      </c>
      <c r="AS164" s="90" t="s">
        <v>277</v>
      </c>
      <c r="AT164" s="108" t="s">
        <v>277</v>
      </c>
      <c r="AU164" s="51"/>
      <c r="AV164" s="51"/>
      <c r="AW164" s="355"/>
      <c r="AX164" s="139"/>
      <c r="AY164" s="104" t="s">
        <v>299</v>
      </c>
      <c r="AZ164" s="105"/>
      <c r="BA164" s="10"/>
      <c r="BB164" s="10"/>
      <c r="BC164" s="10"/>
      <c r="BD164" s="10"/>
      <c r="BE164" s="10"/>
      <c r="BF164" s="10"/>
      <c r="BG164" s="10"/>
      <c r="BH164" s="10"/>
      <c r="BI164" s="10"/>
      <c r="BJ164" s="10"/>
      <c r="BK164" s="10"/>
      <c r="BL164" s="10"/>
      <c r="BM164" s="10"/>
      <c r="BN164" s="10"/>
      <c r="BO164" s="10"/>
    </row>
    <row r="165" spans="1:67" ht="12" customHeight="1" thickBot="1">
      <c r="A165" s="33"/>
      <c r="B165" s="56" t="s">
        <v>283</v>
      </c>
      <c r="C165" s="105" t="s">
        <v>294</v>
      </c>
      <c r="D165" s="55" t="s">
        <v>276</v>
      </c>
      <c r="E165" s="352"/>
      <c r="F165" s="105">
        <v>12</v>
      </c>
      <c r="G165" s="105">
        <v>12</v>
      </c>
      <c r="H165" s="105" t="s">
        <v>289</v>
      </c>
      <c r="I165" s="54" t="s">
        <v>283</v>
      </c>
      <c r="J165" s="105" t="s">
        <v>333</v>
      </c>
      <c r="K165" s="105" t="s">
        <v>298</v>
      </c>
      <c r="L165" s="105">
        <f>COUNTIF(AG164:AL165,"x")</f>
        <v>12</v>
      </c>
      <c r="M165" s="105">
        <f t="shared" si="7"/>
        <v>0</v>
      </c>
      <c r="N165" s="51"/>
      <c r="O165" s="51"/>
      <c r="P165" s="109" t="str">
        <f>K163</f>
        <v>C1</v>
      </c>
      <c r="Q165" s="162"/>
      <c r="R165" s="162"/>
      <c r="S165" s="162"/>
      <c r="T165" s="162"/>
      <c r="U165" s="162"/>
      <c r="V165" s="110"/>
      <c r="W165" s="51"/>
      <c r="X165" s="109" t="str">
        <f>K164</f>
        <v>C2</v>
      </c>
      <c r="Y165" s="162" t="s">
        <v>277</v>
      </c>
      <c r="Z165" s="162" t="s">
        <v>277</v>
      </c>
      <c r="AA165" s="162" t="s">
        <v>277</v>
      </c>
      <c r="AB165" s="162" t="s">
        <v>277</v>
      </c>
      <c r="AC165" s="162" t="s">
        <v>277</v>
      </c>
      <c r="AD165" s="110" t="s">
        <v>277</v>
      </c>
      <c r="AE165" s="51"/>
      <c r="AF165" s="109" t="str">
        <f>K165</f>
        <v>C1</v>
      </c>
      <c r="AG165" s="45" t="s">
        <v>277</v>
      </c>
      <c r="AH165" s="45" t="s">
        <v>277</v>
      </c>
      <c r="AI165" s="45" t="s">
        <v>277</v>
      </c>
      <c r="AJ165" s="45" t="s">
        <v>277</v>
      </c>
      <c r="AK165" s="45" t="s">
        <v>277</v>
      </c>
      <c r="AL165" s="110" t="s">
        <v>277</v>
      </c>
      <c r="AM165" s="51"/>
      <c r="AN165" s="109" t="str">
        <f>K166</f>
        <v>C2</v>
      </c>
      <c r="AO165" s="45" t="s">
        <v>277</v>
      </c>
      <c r="AP165" s="45" t="s">
        <v>277</v>
      </c>
      <c r="AQ165" s="45" t="s">
        <v>277</v>
      </c>
      <c r="AR165" s="45" t="s">
        <v>277</v>
      </c>
      <c r="AS165" s="45" t="s">
        <v>277</v>
      </c>
      <c r="AT165" s="110" t="s">
        <v>277</v>
      </c>
      <c r="AU165" s="51"/>
      <c r="AV165" s="51"/>
      <c r="AW165" s="355"/>
      <c r="AX165" s="139"/>
      <c r="AY165" s="104" t="s">
        <v>299</v>
      </c>
      <c r="AZ165" s="105"/>
      <c r="BA165" s="10"/>
      <c r="BB165" s="10"/>
      <c r="BC165" s="10"/>
      <c r="BD165" s="10"/>
      <c r="BE165" s="10"/>
      <c r="BF165" s="10"/>
      <c r="BG165" s="10"/>
      <c r="BH165" s="10"/>
      <c r="BI165" s="10"/>
      <c r="BJ165" s="10"/>
      <c r="BK165" s="10"/>
      <c r="BL165" s="10"/>
      <c r="BM165" s="10"/>
      <c r="BN165" s="10"/>
      <c r="BO165" s="10"/>
    </row>
    <row r="166" spans="1:67" ht="12" customHeight="1" thickBot="1">
      <c r="A166" s="33"/>
      <c r="B166" s="78" t="s">
        <v>283</v>
      </c>
      <c r="C166" s="79" t="s">
        <v>294</v>
      </c>
      <c r="D166" s="80" t="s">
        <v>276</v>
      </c>
      <c r="E166" s="361"/>
      <c r="F166" s="79">
        <v>12</v>
      </c>
      <c r="G166" s="79">
        <v>12</v>
      </c>
      <c r="H166" s="79" t="s">
        <v>289</v>
      </c>
      <c r="I166" s="81" t="s">
        <v>283</v>
      </c>
      <c r="J166" s="79" t="s">
        <v>333</v>
      </c>
      <c r="K166" s="79" t="s">
        <v>300</v>
      </c>
      <c r="L166" s="79">
        <f>COUNTIF(AO164:AT165,"x")</f>
        <v>12</v>
      </c>
      <c r="M166" s="79">
        <f t="shared" si="7"/>
        <v>0</v>
      </c>
      <c r="N166" s="47"/>
      <c r="O166" s="47"/>
      <c r="P166" s="47"/>
      <c r="Q166" s="47">
        <v>1</v>
      </c>
      <c r="R166" s="47">
        <v>2</v>
      </c>
      <c r="S166" s="47">
        <v>3</v>
      </c>
      <c r="T166" s="47">
        <v>4</v>
      </c>
      <c r="U166" s="47">
        <v>5</v>
      </c>
      <c r="V166" s="47">
        <v>6</v>
      </c>
      <c r="W166" s="47"/>
      <c r="X166" s="47"/>
      <c r="Y166" s="47">
        <v>1</v>
      </c>
      <c r="Z166" s="47">
        <v>2</v>
      </c>
      <c r="AA166" s="47">
        <v>3</v>
      </c>
      <c r="AB166" s="47">
        <v>4</v>
      </c>
      <c r="AC166" s="47">
        <v>5</v>
      </c>
      <c r="AD166" s="47">
        <v>6</v>
      </c>
      <c r="AE166" s="47"/>
      <c r="AF166" s="47"/>
      <c r="AG166" s="47">
        <v>1</v>
      </c>
      <c r="AH166" s="47">
        <v>2</v>
      </c>
      <c r="AI166" s="47">
        <v>3</v>
      </c>
      <c r="AJ166" s="47">
        <v>4</v>
      </c>
      <c r="AK166" s="47">
        <v>5</v>
      </c>
      <c r="AL166" s="47">
        <v>6</v>
      </c>
      <c r="AM166" s="47"/>
      <c r="AN166" s="47"/>
      <c r="AO166" s="47">
        <v>1</v>
      </c>
      <c r="AP166" s="47">
        <v>2</v>
      </c>
      <c r="AQ166" s="47">
        <v>3</v>
      </c>
      <c r="AR166" s="47">
        <v>4</v>
      </c>
      <c r="AS166" s="47">
        <v>5</v>
      </c>
      <c r="AT166" s="47">
        <v>6</v>
      </c>
      <c r="AU166" s="47"/>
      <c r="AV166" s="47"/>
      <c r="AW166" s="356"/>
      <c r="AX166" s="139"/>
      <c r="AY166" s="104" t="s">
        <v>299</v>
      </c>
      <c r="AZ166" s="105"/>
      <c r="BA166" s="10"/>
      <c r="BB166" s="10"/>
      <c r="BC166" s="10"/>
      <c r="BD166" s="10"/>
      <c r="BE166" s="10"/>
      <c r="BF166" s="10"/>
      <c r="BG166" s="10"/>
      <c r="BH166" s="10"/>
      <c r="BI166" s="10"/>
      <c r="BJ166" s="10"/>
      <c r="BK166" s="10"/>
      <c r="BL166" s="10"/>
      <c r="BM166" s="10"/>
      <c r="BN166" s="10"/>
      <c r="BO166" s="10"/>
    </row>
    <row r="167" spans="1:67" ht="12" customHeight="1" thickBot="1">
      <c r="A167" s="33"/>
      <c r="B167" s="39"/>
      <c r="C167" s="83"/>
      <c r="D167" s="62"/>
      <c r="E167" s="99"/>
      <c r="F167" s="57"/>
      <c r="G167" s="57"/>
      <c r="H167" s="57"/>
      <c r="I167" s="57"/>
      <c r="J167" s="57"/>
      <c r="K167" s="57"/>
      <c r="L167" s="57"/>
      <c r="M167" s="57"/>
      <c r="N167" s="57"/>
      <c r="O167" s="57"/>
      <c r="P167" s="100"/>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c r="AN167" s="57"/>
      <c r="AO167" s="57"/>
      <c r="AP167" s="57"/>
      <c r="AQ167" s="57"/>
      <c r="AR167" s="57"/>
      <c r="AS167" s="57"/>
      <c r="AT167" s="57"/>
      <c r="AU167" s="57"/>
      <c r="AV167" s="57"/>
      <c r="AW167" s="84"/>
      <c r="AX167" s="139"/>
      <c r="AY167" s="71"/>
      <c r="AZ167" s="77"/>
      <c r="BA167" s="10"/>
      <c r="BB167" s="10"/>
      <c r="BC167" s="10"/>
      <c r="BD167" s="10"/>
      <c r="BE167" s="10"/>
      <c r="BF167" s="10"/>
      <c r="BG167" s="10"/>
      <c r="BH167" s="10"/>
      <c r="BI167" s="10"/>
      <c r="BJ167" s="10"/>
      <c r="BK167" s="10"/>
      <c r="BL167" s="10"/>
      <c r="BM167" s="10"/>
      <c r="BN167" s="10"/>
      <c r="BO167" s="10"/>
    </row>
    <row r="168" spans="1:67" ht="12" customHeight="1" thickBot="1">
      <c r="A168" s="33"/>
      <c r="B168" s="101" t="s">
        <v>283</v>
      </c>
      <c r="C168" s="102" t="s">
        <v>294</v>
      </c>
      <c r="D168" s="103" t="s">
        <v>276</v>
      </c>
      <c r="E168" s="351">
        <v>20</v>
      </c>
      <c r="F168" s="102">
        <v>12</v>
      </c>
      <c r="G168" s="102">
        <v>12</v>
      </c>
      <c r="H168" s="102" t="s">
        <v>289</v>
      </c>
      <c r="I168" s="90" t="s">
        <v>283</v>
      </c>
      <c r="J168" s="102" t="s">
        <v>334</v>
      </c>
      <c r="K168" s="102" t="s">
        <v>302</v>
      </c>
      <c r="L168" s="102">
        <f>COUNTIF(Q169:V170,"x")</f>
        <v>0</v>
      </c>
      <c r="M168" s="102">
        <f>F168-L168</f>
        <v>12</v>
      </c>
      <c r="N168" s="42"/>
      <c r="O168" s="42"/>
      <c r="P168" s="42"/>
      <c r="Q168" s="42">
        <v>7</v>
      </c>
      <c r="R168" s="42">
        <v>8</v>
      </c>
      <c r="S168" s="42">
        <v>9</v>
      </c>
      <c r="T168" s="42">
        <v>10</v>
      </c>
      <c r="U168" s="42">
        <v>11</v>
      </c>
      <c r="V168" s="42">
        <v>12</v>
      </c>
      <c r="W168" s="42"/>
      <c r="X168" s="42"/>
      <c r="Y168" s="42">
        <v>7</v>
      </c>
      <c r="Z168" s="42">
        <v>8</v>
      </c>
      <c r="AA168" s="42">
        <v>9</v>
      </c>
      <c r="AB168" s="42">
        <v>10</v>
      </c>
      <c r="AC168" s="42">
        <v>11</v>
      </c>
      <c r="AD168" s="42">
        <v>12</v>
      </c>
      <c r="AE168" s="42"/>
      <c r="AF168" s="42"/>
      <c r="AG168" s="42">
        <v>7</v>
      </c>
      <c r="AH168" s="42">
        <v>8</v>
      </c>
      <c r="AI168" s="42">
        <v>9</v>
      </c>
      <c r="AJ168" s="42">
        <v>10</v>
      </c>
      <c r="AK168" s="42">
        <v>11</v>
      </c>
      <c r="AL168" s="42">
        <v>12</v>
      </c>
      <c r="AM168" s="42"/>
      <c r="AN168" s="42"/>
      <c r="AO168" s="42">
        <v>7</v>
      </c>
      <c r="AP168" s="42">
        <v>8</v>
      </c>
      <c r="AQ168" s="42">
        <v>9</v>
      </c>
      <c r="AR168" s="42">
        <v>10</v>
      </c>
      <c r="AS168" s="42">
        <v>11</v>
      </c>
      <c r="AT168" s="42">
        <v>12</v>
      </c>
      <c r="AU168" s="42"/>
      <c r="AV168" s="42"/>
      <c r="AW168" s="354">
        <v>20</v>
      </c>
      <c r="AX168" s="139"/>
      <c r="AY168" s="104" t="s">
        <v>299</v>
      </c>
      <c r="AZ168" s="105"/>
      <c r="BA168" s="10"/>
      <c r="BB168" s="10"/>
      <c r="BC168" s="10"/>
      <c r="BD168" s="10"/>
      <c r="BE168" s="10"/>
      <c r="BF168" s="10"/>
      <c r="BG168" s="10"/>
      <c r="BH168" s="10"/>
      <c r="BI168" s="10"/>
      <c r="BJ168" s="10"/>
      <c r="BK168" s="10"/>
      <c r="BL168" s="10"/>
      <c r="BM168" s="10"/>
      <c r="BN168" s="10"/>
      <c r="BO168" s="10"/>
    </row>
    <row r="169" spans="1:67" ht="12" customHeight="1">
      <c r="A169" s="33"/>
      <c r="B169" s="56" t="s">
        <v>283</v>
      </c>
      <c r="C169" s="105" t="s">
        <v>294</v>
      </c>
      <c r="D169" s="55" t="s">
        <v>276</v>
      </c>
      <c r="E169" s="352"/>
      <c r="F169" s="105">
        <v>12</v>
      </c>
      <c r="G169" s="105">
        <v>12</v>
      </c>
      <c r="H169" s="105" t="s">
        <v>289</v>
      </c>
      <c r="I169" s="54" t="s">
        <v>283</v>
      </c>
      <c r="J169" s="105" t="s">
        <v>335</v>
      </c>
      <c r="K169" s="105" t="s">
        <v>300</v>
      </c>
      <c r="L169" s="105">
        <f>COUNTIF(Y169:AD170,"x")</f>
        <v>12</v>
      </c>
      <c r="M169" s="105">
        <f>F169-L169</f>
        <v>0</v>
      </c>
      <c r="N169" s="51"/>
      <c r="O169" s="51"/>
      <c r="P169" s="107" t="str">
        <f>J168</f>
        <v>C7</v>
      </c>
      <c r="Q169" s="90"/>
      <c r="R169" s="90"/>
      <c r="S169" s="90"/>
      <c r="T169" s="90"/>
      <c r="U169" s="90"/>
      <c r="V169" s="108"/>
      <c r="W169" s="51"/>
      <c r="X169" s="107" t="str">
        <f>J169</f>
        <v>H5</v>
      </c>
      <c r="Y169" s="90" t="s">
        <v>277</v>
      </c>
      <c r="Z169" s="90" t="s">
        <v>277</v>
      </c>
      <c r="AA169" s="90" t="s">
        <v>277</v>
      </c>
      <c r="AB169" s="90" t="s">
        <v>277</v>
      </c>
      <c r="AC169" s="90" t="s">
        <v>277</v>
      </c>
      <c r="AD169" s="108" t="s">
        <v>277</v>
      </c>
      <c r="AE169" s="51"/>
      <c r="AF169" s="107" t="str">
        <f>J170</f>
        <v>F1</v>
      </c>
      <c r="AG169" s="90" t="s">
        <v>277</v>
      </c>
      <c r="AH169" s="90" t="s">
        <v>277</v>
      </c>
      <c r="AI169" s="90" t="s">
        <v>277</v>
      </c>
      <c r="AJ169" s="90" t="s">
        <v>277</v>
      </c>
      <c r="AK169" s="90" t="s">
        <v>277</v>
      </c>
      <c r="AL169" s="108" t="s">
        <v>277</v>
      </c>
      <c r="AM169" s="51"/>
      <c r="AN169" s="107" t="str">
        <f>J171</f>
        <v>F1</v>
      </c>
      <c r="AO169" s="90" t="s">
        <v>277</v>
      </c>
      <c r="AP169" s="90" t="s">
        <v>277</v>
      </c>
      <c r="AQ169" s="90" t="s">
        <v>277</v>
      </c>
      <c r="AR169" s="90" t="s">
        <v>277</v>
      </c>
      <c r="AS169" s="90" t="s">
        <v>277</v>
      </c>
      <c r="AT169" s="108" t="s">
        <v>277</v>
      </c>
      <c r="AU169" s="51"/>
      <c r="AV169" s="51"/>
      <c r="AW169" s="355"/>
      <c r="AX169" s="139"/>
      <c r="AY169" s="104" t="s">
        <v>299</v>
      </c>
      <c r="AZ169" s="105"/>
      <c r="BA169" s="10"/>
      <c r="BB169" s="10"/>
      <c r="BC169" s="10"/>
      <c r="BD169" s="10"/>
      <c r="BE169" s="10"/>
      <c r="BF169" s="10"/>
      <c r="BG169" s="10"/>
      <c r="BH169" s="10"/>
      <c r="BI169" s="10"/>
      <c r="BJ169" s="10"/>
      <c r="BK169" s="10"/>
      <c r="BL169" s="10"/>
      <c r="BM169" s="10"/>
      <c r="BN169" s="10"/>
      <c r="BO169" s="10"/>
    </row>
    <row r="170" spans="1:67" ht="12" customHeight="1" thickBot="1">
      <c r="A170" s="33"/>
      <c r="B170" s="56" t="s">
        <v>283</v>
      </c>
      <c r="C170" s="105" t="s">
        <v>294</v>
      </c>
      <c r="D170" s="55" t="s">
        <v>276</v>
      </c>
      <c r="E170" s="352"/>
      <c r="F170" s="105">
        <v>12</v>
      </c>
      <c r="G170" s="105">
        <v>12</v>
      </c>
      <c r="H170" s="105" t="s">
        <v>289</v>
      </c>
      <c r="I170" s="54" t="s">
        <v>283</v>
      </c>
      <c r="J170" s="105" t="s">
        <v>336</v>
      </c>
      <c r="K170" s="105" t="s">
        <v>298</v>
      </c>
      <c r="L170" s="105">
        <f>COUNTIF(AG169:AL170,"x")</f>
        <v>12</v>
      </c>
      <c r="M170" s="105">
        <f>F170-L170</f>
        <v>0</v>
      </c>
      <c r="N170" s="51"/>
      <c r="O170" s="51"/>
      <c r="P170" s="109" t="str">
        <f>K168</f>
        <v>C4</v>
      </c>
      <c r="Q170" s="162"/>
      <c r="R170" s="162"/>
      <c r="S170" s="162"/>
      <c r="T170" s="162"/>
      <c r="U170" s="162"/>
      <c r="V170" s="110"/>
      <c r="W170" s="51"/>
      <c r="X170" s="109" t="str">
        <f>K169</f>
        <v>C2</v>
      </c>
      <c r="Y170" s="162" t="s">
        <v>277</v>
      </c>
      <c r="Z170" s="162" t="s">
        <v>277</v>
      </c>
      <c r="AA170" s="162" t="s">
        <v>277</v>
      </c>
      <c r="AB170" s="162" t="s">
        <v>277</v>
      </c>
      <c r="AC170" s="162" t="s">
        <v>277</v>
      </c>
      <c r="AD170" s="110" t="s">
        <v>277</v>
      </c>
      <c r="AE170" s="51"/>
      <c r="AF170" s="109" t="str">
        <f>K170</f>
        <v>C1</v>
      </c>
      <c r="AG170" s="45" t="s">
        <v>277</v>
      </c>
      <c r="AH170" s="45" t="s">
        <v>277</v>
      </c>
      <c r="AI170" s="45" t="s">
        <v>277</v>
      </c>
      <c r="AJ170" s="45" t="s">
        <v>277</v>
      </c>
      <c r="AK170" s="45" t="s">
        <v>277</v>
      </c>
      <c r="AL170" s="110" t="s">
        <v>277</v>
      </c>
      <c r="AM170" s="51"/>
      <c r="AN170" s="109" t="str">
        <f>K171</f>
        <v>C2</v>
      </c>
      <c r="AO170" s="162" t="s">
        <v>277</v>
      </c>
      <c r="AP170" s="162" t="s">
        <v>277</v>
      </c>
      <c r="AQ170" s="162" t="s">
        <v>277</v>
      </c>
      <c r="AR170" s="162" t="s">
        <v>277</v>
      </c>
      <c r="AS170" s="162" t="s">
        <v>277</v>
      </c>
      <c r="AT170" s="110" t="s">
        <v>277</v>
      </c>
      <c r="AU170" s="51"/>
      <c r="AV170" s="51"/>
      <c r="AW170" s="355"/>
      <c r="AX170" s="139"/>
      <c r="AY170" s="104" t="s">
        <v>299</v>
      </c>
      <c r="AZ170" s="105"/>
      <c r="BA170" s="10"/>
      <c r="BB170" s="10"/>
      <c r="BC170" s="10"/>
      <c r="BD170" s="10"/>
      <c r="BE170" s="10"/>
      <c r="BF170" s="10"/>
      <c r="BG170" s="10"/>
      <c r="BH170" s="10"/>
      <c r="BI170" s="10"/>
      <c r="BJ170" s="10"/>
      <c r="BK170" s="10"/>
      <c r="BL170" s="10"/>
      <c r="BM170" s="10"/>
      <c r="BN170" s="10"/>
      <c r="BO170" s="10"/>
    </row>
    <row r="171" spans="1:67" ht="12" customHeight="1" thickBot="1">
      <c r="A171" s="33"/>
      <c r="B171" s="78" t="s">
        <v>283</v>
      </c>
      <c r="C171" s="79" t="s">
        <v>294</v>
      </c>
      <c r="D171" s="80" t="s">
        <v>276</v>
      </c>
      <c r="E171" s="361"/>
      <c r="F171" s="79">
        <v>12</v>
      </c>
      <c r="G171" s="79">
        <v>12</v>
      </c>
      <c r="H171" s="79" t="s">
        <v>289</v>
      </c>
      <c r="I171" s="81" t="s">
        <v>283</v>
      </c>
      <c r="J171" s="79" t="s">
        <v>336</v>
      </c>
      <c r="K171" s="79" t="s">
        <v>300</v>
      </c>
      <c r="L171" s="79">
        <f>COUNTIF(AO169:AT170,"x")</f>
        <v>12</v>
      </c>
      <c r="M171" s="79">
        <f>F171-L171</f>
        <v>0</v>
      </c>
      <c r="N171" s="47"/>
      <c r="O171" s="47"/>
      <c r="P171" s="47"/>
      <c r="Q171" s="47">
        <v>1</v>
      </c>
      <c r="R171" s="47">
        <v>2</v>
      </c>
      <c r="S171" s="47">
        <v>3</v>
      </c>
      <c r="T171" s="47">
        <v>4</v>
      </c>
      <c r="U171" s="47">
        <v>5</v>
      </c>
      <c r="V171" s="47">
        <v>6</v>
      </c>
      <c r="W171" s="47"/>
      <c r="X171" s="47"/>
      <c r="Y171" s="47">
        <v>1</v>
      </c>
      <c r="Z171" s="47">
        <v>2</v>
      </c>
      <c r="AA171" s="47">
        <v>3</v>
      </c>
      <c r="AB171" s="47">
        <v>4</v>
      </c>
      <c r="AC171" s="47">
        <v>5</v>
      </c>
      <c r="AD171" s="47">
        <v>6</v>
      </c>
      <c r="AE171" s="47"/>
      <c r="AF171" s="47"/>
      <c r="AG171" s="47">
        <v>1</v>
      </c>
      <c r="AH171" s="47">
        <v>2</v>
      </c>
      <c r="AI171" s="47">
        <v>3</v>
      </c>
      <c r="AJ171" s="47">
        <v>4</v>
      </c>
      <c r="AK171" s="47">
        <v>5</v>
      </c>
      <c r="AL171" s="47">
        <v>6</v>
      </c>
      <c r="AM171" s="47"/>
      <c r="AN171" s="47"/>
      <c r="AO171" s="47">
        <v>1</v>
      </c>
      <c r="AP171" s="47">
        <v>2</v>
      </c>
      <c r="AQ171" s="47">
        <v>3</v>
      </c>
      <c r="AR171" s="47">
        <v>4</v>
      </c>
      <c r="AS171" s="47">
        <v>5</v>
      </c>
      <c r="AT171" s="47">
        <v>6</v>
      </c>
      <c r="AU171" s="47"/>
      <c r="AV171" s="47"/>
      <c r="AW171" s="356"/>
      <c r="AX171" s="139"/>
      <c r="AY171" s="104" t="s">
        <v>299</v>
      </c>
      <c r="AZ171" s="105"/>
      <c r="BA171" s="10"/>
      <c r="BB171" s="10"/>
      <c r="BC171" s="10"/>
      <c r="BD171" s="10"/>
      <c r="BE171" s="10"/>
      <c r="BF171" s="10"/>
      <c r="BG171" s="10"/>
      <c r="BH171" s="10"/>
      <c r="BI171" s="10"/>
      <c r="BJ171" s="10"/>
      <c r="BK171" s="10"/>
      <c r="BL171" s="10"/>
      <c r="BM171" s="10"/>
      <c r="BN171" s="10"/>
      <c r="BO171" s="10"/>
    </row>
    <row r="172" spans="1:67" ht="12" customHeight="1" thickBot="1">
      <c r="A172" s="33"/>
      <c r="B172" s="39" t="s">
        <v>283</v>
      </c>
      <c r="C172" s="83" t="s">
        <v>294</v>
      </c>
      <c r="D172" s="62" t="s">
        <v>276</v>
      </c>
      <c r="E172" s="99">
        <v>19</v>
      </c>
      <c r="F172" s="57"/>
      <c r="G172" s="57"/>
      <c r="H172" s="57"/>
      <c r="I172" s="57"/>
      <c r="J172" s="57"/>
      <c r="K172" s="57"/>
      <c r="L172" s="57"/>
      <c r="M172" s="57"/>
      <c r="N172" s="57"/>
      <c r="O172" s="57"/>
      <c r="P172" s="100"/>
      <c r="Q172" s="57"/>
      <c r="R172" s="57"/>
      <c r="S172" s="57"/>
      <c r="T172" s="57"/>
      <c r="U172" s="57"/>
      <c r="V172" s="57"/>
      <c r="W172" s="57"/>
      <c r="X172" s="57"/>
      <c r="Y172" s="57"/>
      <c r="Z172" s="57"/>
      <c r="AA172" s="57"/>
      <c r="AB172" s="57"/>
      <c r="AC172" s="57"/>
      <c r="AD172" s="57"/>
      <c r="AE172" s="57"/>
      <c r="AF172" s="57"/>
      <c r="AG172" s="57"/>
      <c r="AH172" s="57"/>
      <c r="AI172" s="57"/>
      <c r="AJ172" s="57"/>
      <c r="AK172" s="57"/>
      <c r="AL172" s="57"/>
      <c r="AM172" s="57"/>
      <c r="AN172" s="57"/>
      <c r="AO172" s="57"/>
      <c r="AP172" s="57"/>
      <c r="AQ172" s="57"/>
      <c r="AR172" s="57"/>
      <c r="AS172" s="57"/>
      <c r="AT172" s="57"/>
      <c r="AU172" s="57"/>
      <c r="AV172" s="57"/>
      <c r="AW172" s="84">
        <f>E172</f>
        <v>19</v>
      </c>
      <c r="AX172" s="139"/>
      <c r="AY172" s="71" t="s">
        <v>282</v>
      </c>
      <c r="AZ172" s="77"/>
      <c r="BA172" s="10"/>
      <c r="BB172" s="10"/>
      <c r="BC172" s="10"/>
      <c r="BD172" s="10"/>
      <c r="BE172" s="10"/>
      <c r="BF172" s="10"/>
      <c r="BG172" s="10"/>
      <c r="BH172" s="10"/>
      <c r="BI172" s="10"/>
      <c r="BJ172" s="10"/>
      <c r="BK172" s="10"/>
      <c r="BL172" s="10"/>
      <c r="BM172" s="10"/>
      <c r="BN172" s="10"/>
      <c r="BO172" s="10"/>
    </row>
    <row r="173" spans="1:67" ht="12" customHeight="1" thickBot="1">
      <c r="A173" s="33"/>
      <c r="B173" s="101" t="s">
        <v>283</v>
      </c>
      <c r="C173" s="102" t="s">
        <v>294</v>
      </c>
      <c r="D173" s="103" t="s">
        <v>276</v>
      </c>
      <c r="E173" s="351">
        <v>18</v>
      </c>
      <c r="F173" s="102">
        <v>12</v>
      </c>
      <c r="G173" s="102">
        <v>12</v>
      </c>
      <c r="H173" s="102" t="s">
        <v>289</v>
      </c>
      <c r="I173" s="90" t="s">
        <v>283</v>
      </c>
      <c r="J173" s="102" t="s">
        <v>337</v>
      </c>
      <c r="K173" s="102" t="s">
        <v>298</v>
      </c>
      <c r="L173" s="102">
        <f>COUNTIF(Q174:V175,"x")</f>
        <v>0</v>
      </c>
      <c r="M173" s="102">
        <f>F173-L173</f>
        <v>12</v>
      </c>
      <c r="N173" s="42"/>
      <c r="O173" s="42"/>
      <c r="P173" s="42"/>
      <c r="Q173" s="42">
        <v>7</v>
      </c>
      <c r="R173" s="42">
        <v>8</v>
      </c>
      <c r="S173" s="42">
        <v>9</v>
      </c>
      <c r="T173" s="42">
        <v>10</v>
      </c>
      <c r="U173" s="42">
        <v>11</v>
      </c>
      <c r="V173" s="42">
        <v>12</v>
      </c>
      <c r="W173" s="42"/>
      <c r="X173" s="42"/>
      <c r="Y173" s="42">
        <v>7</v>
      </c>
      <c r="Z173" s="42">
        <v>8</v>
      </c>
      <c r="AA173" s="42">
        <v>9</v>
      </c>
      <c r="AB173" s="42">
        <v>10</v>
      </c>
      <c r="AC173" s="42">
        <v>11</v>
      </c>
      <c r="AD173" s="42">
        <v>12</v>
      </c>
      <c r="AE173" s="42"/>
      <c r="AF173" s="42"/>
      <c r="AG173" s="42">
        <v>7</v>
      </c>
      <c r="AH173" s="42">
        <v>8</v>
      </c>
      <c r="AI173" s="42">
        <v>9</v>
      </c>
      <c r="AJ173" s="42">
        <v>10</v>
      </c>
      <c r="AK173" s="42">
        <v>11</v>
      </c>
      <c r="AL173" s="42">
        <v>12</v>
      </c>
      <c r="AM173" s="42"/>
      <c r="AN173" s="42"/>
      <c r="AO173" s="42">
        <v>7</v>
      </c>
      <c r="AP173" s="42">
        <v>8</v>
      </c>
      <c r="AQ173" s="42">
        <v>9</v>
      </c>
      <c r="AR173" s="42">
        <v>10</v>
      </c>
      <c r="AS173" s="42">
        <v>11</v>
      </c>
      <c r="AT173" s="42">
        <v>12</v>
      </c>
      <c r="AU173" s="42"/>
      <c r="AV173" s="42"/>
      <c r="AW173" s="354">
        <v>18</v>
      </c>
      <c r="AX173" s="139"/>
      <c r="AY173" s="104" t="s">
        <v>299</v>
      </c>
      <c r="AZ173" s="105"/>
      <c r="BA173" s="10"/>
      <c r="BB173" s="10"/>
      <c r="BC173" s="10"/>
      <c r="BD173" s="10"/>
      <c r="BE173" s="10"/>
      <c r="BF173" s="10"/>
      <c r="BG173" s="10"/>
      <c r="BH173" s="10"/>
      <c r="BI173" s="10"/>
      <c r="BJ173" s="10"/>
      <c r="BK173" s="10"/>
      <c r="BL173" s="10"/>
      <c r="BM173" s="10"/>
      <c r="BN173" s="10"/>
      <c r="BO173" s="10"/>
    </row>
    <row r="174" spans="1:67" ht="12" customHeight="1">
      <c r="A174" s="33"/>
      <c r="B174" s="56" t="s">
        <v>283</v>
      </c>
      <c r="C174" s="105" t="s">
        <v>294</v>
      </c>
      <c r="D174" s="55" t="s">
        <v>276</v>
      </c>
      <c r="E174" s="352"/>
      <c r="F174" s="105">
        <v>12</v>
      </c>
      <c r="G174" s="105">
        <v>12</v>
      </c>
      <c r="H174" s="105" t="s">
        <v>289</v>
      </c>
      <c r="I174" s="54" t="s">
        <v>283</v>
      </c>
      <c r="J174" s="105" t="s">
        <v>337</v>
      </c>
      <c r="K174" s="105" t="s">
        <v>300</v>
      </c>
      <c r="L174" s="105">
        <f>COUNTIF(Y174:AD175,"x")</f>
        <v>12</v>
      </c>
      <c r="M174" s="105">
        <f>F174-L174</f>
        <v>0</v>
      </c>
      <c r="N174" s="51"/>
      <c r="O174" s="51"/>
      <c r="P174" s="107" t="str">
        <f>J173</f>
        <v>B7</v>
      </c>
      <c r="Q174" s="90"/>
      <c r="R174" s="90"/>
      <c r="S174" s="90"/>
      <c r="T174" s="90"/>
      <c r="U174" s="90"/>
      <c r="V174" s="108"/>
      <c r="W174" s="51"/>
      <c r="X174" s="107" t="str">
        <f>J174</f>
        <v>B7</v>
      </c>
      <c r="Y174" s="90" t="s">
        <v>277</v>
      </c>
      <c r="Z174" s="90" t="s">
        <v>277</v>
      </c>
      <c r="AA174" s="90" t="s">
        <v>277</v>
      </c>
      <c r="AB174" s="90" t="s">
        <v>277</v>
      </c>
      <c r="AC174" s="90" t="s">
        <v>277</v>
      </c>
      <c r="AD174" s="108" t="s">
        <v>277</v>
      </c>
      <c r="AE174" s="51"/>
      <c r="AF174" s="107" t="str">
        <f>J175</f>
        <v>G5</v>
      </c>
      <c r="AG174" s="90" t="s">
        <v>277</v>
      </c>
      <c r="AH174" s="90" t="s">
        <v>277</v>
      </c>
      <c r="AI174" s="90" t="s">
        <v>277</v>
      </c>
      <c r="AJ174" s="90" t="s">
        <v>277</v>
      </c>
      <c r="AK174" s="90" t="s">
        <v>277</v>
      </c>
      <c r="AL174" s="108" t="s">
        <v>277</v>
      </c>
      <c r="AM174" s="51"/>
      <c r="AN174" s="107" t="str">
        <f>J176</f>
        <v>C8</v>
      </c>
      <c r="AO174" s="90" t="s">
        <v>277</v>
      </c>
      <c r="AP174" s="90" t="s">
        <v>277</v>
      </c>
      <c r="AQ174" s="90" t="s">
        <v>277</v>
      </c>
      <c r="AR174" s="90" t="s">
        <v>277</v>
      </c>
      <c r="AS174" s="90" t="s">
        <v>277</v>
      </c>
      <c r="AT174" s="108" t="s">
        <v>277</v>
      </c>
      <c r="AU174" s="51"/>
      <c r="AV174" s="51"/>
      <c r="AW174" s="355"/>
      <c r="AX174" s="139"/>
      <c r="AY174" s="104" t="s">
        <v>299</v>
      </c>
      <c r="AZ174" s="105"/>
      <c r="BA174" s="10"/>
      <c r="BB174" s="10"/>
      <c r="BC174" s="10"/>
      <c r="BD174" s="10"/>
      <c r="BE174" s="10"/>
      <c r="BF174" s="10"/>
      <c r="BG174" s="10"/>
      <c r="BH174" s="10"/>
      <c r="BI174" s="10"/>
      <c r="BJ174" s="10"/>
      <c r="BK174" s="10"/>
      <c r="BL174" s="10"/>
      <c r="BM174" s="10"/>
      <c r="BN174" s="10"/>
      <c r="BO174" s="10"/>
    </row>
    <row r="175" spans="1:67" ht="12" customHeight="1" thickBot="1">
      <c r="A175" s="33"/>
      <c r="B175" s="56" t="s">
        <v>283</v>
      </c>
      <c r="C175" s="105" t="s">
        <v>294</v>
      </c>
      <c r="D175" s="55" t="s">
        <v>276</v>
      </c>
      <c r="E175" s="352"/>
      <c r="F175" s="105">
        <v>12</v>
      </c>
      <c r="G175" s="105">
        <v>12</v>
      </c>
      <c r="H175" s="105" t="s">
        <v>289</v>
      </c>
      <c r="I175" s="54" t="s">
        <v>283</v>
      </c>
      <c r="J175" s="105" t="s">
        <v>338</v>
      </c>
      <c r="K175" s="105" t="s">
        <v>302</v>
      </c>
      <c r="L175" s="105">
        <f>COUNTIF(AG174:AL175,"x")</f>
        <v>12</v>
      </c>
      <c r="M175" s="105">
        <f>F175-L175</f>
        <v>0</v>
      </c>
      <c r="N175" s="51"/>
      <c r="O175" s="51"/>
      <c r="P175" s="109" t="str">
        <f>K173</f>
        <v>C1</v>
      </c>
      <c r="Q175" s="162"/>
      <c r="R175" s="162"/>
      <c r="S175" s="162"/>
      <c r="T175" s="162"/>
      <c r="U175" s="162"/>
      <c r="V175" s="110"/>
      <c r="W175" s="51"/>
      <c r="X175" s="109" t="str">
        <f>K174</f>
        <v>C2</v>
      </c>
      <c r="Y175" s="162" t="s">
        <v>277</v>
      </c>
      <c r="Z175" s="162" t="s">
        <v>277</v>
      </c>
      <c r="AA175" s="162" t="s">
        <v>277</v>
      </c>
      <c r="AB175" s="162" t="s">
        <v>277</v>
      </c>
      <c r="AC175" s="162" t="s">
        <v>277</v>
      </c>
      <c r="AD175" s="110" t="s">
        <v>277</v>
      </c>
      <c r="AE175" s="51"/>
      <c r="AF175" s="109" t="str">
        <f>K175</f>
        <v>C4</v>
      </c>
      <c r="AG175" s="162" t="s">
        <v>277</v>
      </c>
      <c r="AH175" s="162" t="s">
        <v>277</v>
      </c>
      <c r="AI175" s="162" t="s">
        <v>277</v>
      </c>
      <c r="AJ175" s="162" t="s">
        <v>277</v>
      </c>
      <c r="AK175" s="162" t="s">
        <v>277</v>
      </c>
      <c r="AL175" s="110" t="s">
        <v>277</v>
      </c>
      <c r="AM175" s="51"/>
      <c r="AN175" s="109" t="str">
        <f>K176</f>
        <v>C1</v>
      </c>
      <c r="AO175" s="45" t="s">
        <v>277</v>
      </c>
      <c r="AP175" s="45" t="s">
        <v>277</v>
      </c>
      <c r="AQ175" s="45" t="s">
        <v>277</v>
      </c>
      <c r="AR175" s="45" t="s">
        <v>277</v>
      </c>
      <c r="AS175" s="45" t="s">
        <v>277</v>
      </c>
      <c r="AT175" s="110" t="s">
        <v>277</v>
      </c>
      <c r="AU175" s="51"/>
      <c r="AV175" s="51"/>
      <c r="AW175" s="355"/>
      <c r="AX175" s="139"/>
      <c r="AY175" s="104" t="s">
        <v>299</v>
      </c>
      <c r="AZ175" s="105"/>
      <c r="BA175" s="10"/>
      <c r="BB175" s="10"/>
      <c r="BC175" s="10"/>
      <c r="BD175" s="10"/>
      <c r="BE175" s="10"/>
      <c r="BF175" s="10"/>
      <c r="BG175" s="10"/>
      <c r="BH175" s="10"/>
      <c r="BI175" s="10"/>
      <c r="BJ175" s="10"/>
      <c r="BK175" s="10"/>
      <c r="BL175" s="10"/>
      <c r="BM175" s="10"/>
      <c r="BN175" s="10"/>
      <c r="BO175" s="10"/>
    </row>
    <row r="176" spans="1:67" ht="12" customHeight="1" thickBot="1">
      <c r="A176" s="33"/>
      <c r="B176" s="78" t="s">
        <v>283</v>
      </c>
      <c r="C176" s="79" t="s">
        <v>294</v>
      </c>
      <c r="D176" s="80" t="s">
        <v>276</v>
      </c>
      <c r="E176" s="361"/>
      <c r="F176" s="79">
        <v>12</v>
      </c>
      <c r="G176" s="79">
        <v>12</v>
      </c>
      <c r="H176" s="79" t="s">
        <v>289</v>
      </c>
      <c r="I176" s="81" t="s">
        <v>283</v>
      </c>
      <c r="J176" s="79" t="s">
        <v>309</v>
      </c>
      <c r="K176" s="79" t="s">
        <v>298</v>
      </c>
      <c r="L176" s="79">
        <f>COUNTIF(AO174:AT175,"x")</f>
        <v>12</v>
      </c>
      <c r="M176" s="79">
        <f>F176-L176</f>
        <v>0</v>
      </c>
      <c r="N176" s="47"/>
      <c r="O176" s="47"/>
      <c r="P176" s="47"/>
      <c r="Q176" s="47">
        <v>1</v>
      </c>
      <c r="R176" s="47">
        <v>2</v>
      </c>
      <c r="S176" s="47">
        <v>3</v>
      </c>
      <c r="T176" s="47">
        <v>4</v>
      </c>
      <c r="U176" s="47">
        <v>5</v>
      </c>
      <c r="V176" s="47">
        <v>6</v>
      </c>
      <c r="W176" s="47"/>
      <c r="X176" s="47"/>
      <c r="Y176" s="47">
        <v>1</v>
      </c>
      <c r="Z176" s="47">
        <v>2</v>
      </c>
      <c r="AA176" s="47">
        <v>3</v>
      </c>
      <c r="AB176" s="47">
        <v>4</v>
      </c>
      <c r="AC176" s="47">
        <v>5</v>
      </c>
      <c r="AD176" s="47">
        <v>6</v>
      </c>
      <c r="AE176" s="47"/>
      <c r="AF176" s="47"/>
      <c r="AG176" s="47">
        <v>1</v>
      </c>
      <c r="AH176" s="47">
        <v>2</v>
      </c>
      <c r="AI176" s="47">
        <v>3</v>
      </c>
      <c r="AJ176" s="47">
        <v>4</v>
      </c>
      <c r="AK176" s="47">
        <v>5</v>
      </c>
      <c r="AL176" s="47">
        <v>6</v>
      </c>
      <c r="AM176" s="47"/>
      <c r="AN176" s="47"/>
      <c r="AO176" s="47">
        <v>1</v>
      </c>
      <c r="AP176" s="47">
        <v>2</v>
      </c>
      <c r="AQ176" s="47">
        <v>3</v>
      </c>
      <c r="AR176" s="47">
        <v>4</v>
      </c>
      <c r="AS176" s="47">
        <v>5</v>
      </c>
      <c r="AT176" s="47">
        <v>6</v>
      </c>
      <c r="AU176" s="47"/>
      <c r="AV176" s="47"/>
      <c r="AW176" s="356"/>
      <c r="AX176" s="139"/>
      <c r="AY176" s="104" t="s">
        <v>299</v>
      </c>
      <c r="AZ176" s="105"/>
      <c r="BA176" s="10"/>
      <c r="BB176" s="10"/>
      <c r="BC176" s="10"/>
      <c r="BD176" s="10"/>
      <c r="BE176" s="10"/>
      <c r="BF176" s="10"/>
      <c r="BG176" s="10"/>
      <c r="BH176" s="10"/>
      <c r="BI176" s="10"/>
      <c r="BJ176" s="10"/>
      <c r="BK176" s="10"/>
      <c r="BL176" s="10"/>
      <c r="BM176" s="10"/>
      <c r="BN176" s="10"/>
      <c r="BO176" s="10"/>
    </row>
    <row r="177" spans="1:67" ht="12" customHeight="1" thickBot="1">
      <c r="A177" s="33"/>
      <c r="B177" s="39" t="s">
        <v>283</v>
      </c>
      <c r="C177" s="83" t="s">
        <v>294</v>
      </c>
      <c r="D177" s="62" t="s">
        <v>276</v>
      </c>
      <c r="E177" s="99">
        <v>17</v>
      </c>
      <c r="F177" s="57"/>
      <c r="G177" s="57"/>
      <c r="H177" s="57"/>
      <c r="I177" s="57"/>
      <c r="J177" s="57"/>
      <c r="K177" s="57"/>
      <c r="L177" s="57"/>
      <c r="M177" s="57"/>
      <c r="N177" s="57"/>
      <c r="O177" s="57"/>
      <c r="P177" s="100"/>
      <c r="Q177" s="57"/>
      <c r="R177" s="57"/>
      <c r="S177" s="57"/>
      <c r="T177" s="57"/>
      <c r="U177" s="57"/>
      <c r="V177" s="57"/>
      <c r="W177" s="57"/>
      <c r="X177" s="57"/>
      <c r="Y177" s="57"/>
      <c r="Z177" s="57"/>
      <c r="AA177" s="57"/>
      <c r="AB177" s="57"/>
      <c r="AC177" s="57"/>
      <c r="AD177" s="57"/>
      <c r="AE177" s="57"/>
      <c r="AF177" s="57"/>
      <c r="AG177" s="57"/>
      <c r="AH177" s="57"/>
      <c r="AI177" s="57"/>
      <c r="AJ177" s="57"/>
      <c r="AK177" s="57"/>
      <c r="AL177" s="57"/>
      <c r="AM177" s="57"/>
      <c r="AN177" s="57"/>
      <c r="AO177" s="57"/>
      <c r="AP177" s="57"/>
      <c r="AQ177" s="57"/>
      <c r="AR177" s="57"/>
      <c r="AS177" s="57"/>
      <c r="AT177" s="57"/>
      <c r="AU177" s="57"/>
      <c r="AV177" s="57"/>
      <c r="AW177" s="84">
        <f>E177</f>
        <v>17</v>
      </c>
      <c r="AX177" s="139"/>
      <c r="AY177" s="71" t="s">
        <v>282</v>
      </c>
      <c r="AZ177" s="77"/>
      <c r="BA177" s="10"/>
      <c r="BB177" s="10"/>
      <c r="BC177" s="10"/>
      <c r="BD177" s="10"/>
      <c r="BE177" s="10"/>
      <c r="BF177" s="10"/>
      <c r="BG177" s="10"/>
      <c r="BH177" s="10"/>
      <c r="BI177" s="10"/>
      <c r="BJ177" s="10"/>
      <c r="BK177" s="10"/>
      <c r="BL177" s="10"/>
      <c r="BM177" s="10"/>
      <c r="BN177" s="10"/>
      <c r="BO177" s="10"/>
    </row>
    <row r="178" spans="1:67" ht="12" customHeight="1" thickBot="1">
      <c r="A178" s="33"/>
      <c r="B178" s="101" t="s">
        <v>283</v>
      </c>
      <c r="C178" s="102" t="s">
        <v>294</v>
      </c>
      <c r="D178" s="103" t="s">
        <v>276</v>
      </c>
      <c r="E178" s="351">
        <v>16</v>
      </c>
      <c r="F178" s="102">
        <v>12</v>
      </c>
      <c r="G178" s="102">
        <v>12</v>
      </c>
      <c r="H178" s="102" t="s">
        <v>285</v>
      </c>
      <c r="I178" s="90" t="s">
        <v>283</v>
      </c>
      <c r="J178" s="102" t="s">
        <v>209</v>
      </c>
      <c r="K178" s="102" t="s">
        <v>298</v>
      </c>
      <c r="L178" s="102">
        <f>COUNTIF(Q179:V180,"x")</f>
        <v>0</v>
      </c>
      <c r="M178" s="102">
        <f>F178-L178</f>
        <v>12</v>
      </c>
      <c r="N178" s="42"/>
      <c r="O178" s="42"/>
      <c r="P178" s="42"/>
      <c r="Q178" s="42">
        <v>7</v>
      </c>
      <c r="R178" s="42">
        <v>8</v>
      </c>
      <c r="S178" s="42">
        <v>9</v>
      </c>
      <c r="T178" s="42">
        <v>10</v>
      </c>
      <c r="U178" s="42">
        <v>11</v>
      </c>
      <c r="V178" s="42">
        <v>12</v>
      </c>
      <c r="W178" s="42"/>
      <c r="X178" s="42"/>
      <c r="Y178" s="42">
        <v>7</v>
      </c>
      <c r="Z178" s="42">
        <v>8</v>
      </c>
      <c r="AA178" s="42">
        <v>9</v>
      </c>
      <c r="AB178" s="42">
        <v>10</v>
      </c>
      <c r="AC178" s="42">
        <v>11</v>
      </c>
      <c r="AD178" s="42">
        <v>12</v>
      </c>
      <c r="AE178" s="42"/>
      <c r="AF178" s="42"/>
      <c r="AG178" s="42">
        <v>7</v>
      </c>
      <c r="AH178" s="42">
        <v>8</v>
      </c>
      <c r="AI178" s="42">
        <v>9</v>
      </c>
      <c r="AJ178" s="42">
        <v>10</v>
      </c>
      <c r="AK178" s="42">
        <v>11</v>
      </c>
      <c r="AL178" s="42">
        <v>12</v>
      </c>
      <c r="AM178" s="42"/>
      <c r="AN178" s="42"/>
      <c r="AO178" s="42">
        <v>7</v>
      </c>
      <c r="AP178" s="42">
        <v>8</v>
      </c>
      <c r="AQ178" s="42">
        <v>9</v>
      </c>
      <c r="AR178" s="42">
        <v>10</v>
      </c>
      <c r="AS178" s="42">
        <v>11</v>
      </c>
      <c r="AT178" s="42">
        <v>12</v>
      </c>
      <c r="AU178" s="42"/>
      <c r="AV178" s="42"/>
      <c r="AW178" s="354">
        <v>16</v>
      </c>
      <c r="AX178" s="139"/>
      <c r="AY178" s="104" t="s">
        <v>299</v>
      </c>
      <c r="AZ178" s="105"/>
      <c r="BA178" s="10"/>
      <c r="BB178" s="10"/>
      <c r="BC178" s="10"/>
      <c r="BD178" s="10"/>
      <c r="BE178" s="10"/>
      <c r="BF178" s="10"/>
      <c r="BG178" s="10"/>
      <c r="BH178" s="10"/>
      <c r="BI178" s="10"/>
      <c r="BJ178" s="10"/>
      <c r="BK178" s="10"/>
      <c r="BL178" s="10"/>
      <c r="BM178" s="10"/>
      <c r="BN178" s="10"/>
      <c r="BO178" s="10"/>
    </row>
    <row r="179" spans="1:67" ht="12" customHeight="1">
      <c r="A179" s="33"/>
      <c r="B179" s="56" t="s">
        <v>283</v>
      </c>
      <c r="C179" s="105" t="s">
        <v>294</v>
      </c>
      <c r="D179" s="55" t="s">
        <v>276</v>
      </c>
      <c r="E179" s="352"/>
      <c r="F179" s="105">
        <v>12</v>
      </c>
      <c r="G179" s="105">
        <v>12</v>
      </c>
      <c r="H179" s="105" t="s">
        <v>289</v>
      </c>
      <c r="I179" s="54" t="s">
        <v>283</v>
      </c>
      <c r="J179" s="105" t="s">
        <v>302</v>
      </c>
      <c r="K179" s="105" t="s">
        <v>298</v>
      </c>
      <c r="L179" s="105">
        <f>COUNTIF(Y179:AD180,"x")</f>
        <v>12</v>
      </c>
      <c r="M179" s="105">
        <f>F179-L179</f>
        <v>0</v>
      </c>
      <c r="N179" s="51"/>
      <c r="O179" s="51"/>
      <c r="P179" s="107" t="str">
        <f>J178</f>
        <v>G10</v>
      </c>
      <c r="Q179" s="90"/>
      <c r="R179" s="90"/>
      <c r="S179" s="90"/>
      <c r="T179" s="90"/>
      <c r="U179" s="90"/>
      <c r="V179" s="108"/>
      <c r="W179" s="51"/>
      <c r="X179" s="107" t="str">
        <f>J179</f>
        <v>C4</v>
      </c>
      <c r="Y179" s="90" t="s">
        <v>277</v>
      </c>
      <c r="Z179" s="90" t="s">
        <v>277</v>
      </c>
      <c r="AA179" s="90" t="s">
        <v>277</v>
      </c>
      <c r="AB179" s="90" t="s">
        <v>277</v>
      </c>
      <c r="AC179" s="90" t="s">
        <v>277</v>
      </c>
      <c r="AD179" s="108" t="s">
        <v>277</v>
      </c>
      <c r="AE179" s="51"/>
      <c r="AF179" s="107" t="str">
        <f>J180</f>
        <v>F14</v>
      </c>
      <c r="AG179" s="90" t="s">
        <v>277</v>
      </c>
      <c r="AH179" s="90" t="s">
        <v>277</v>
      </c>
      <c r="AI179" s="90" t="s">
        <v>277</v>
      </c>
      <c r="AJ179" s="90" t="s">
        <v>277</v>
      </c>
      <c r="AK179" s="90" t="s">
        <v>277</v>
      </c>
      <c r="AL179" s="108" t="s">
        <v>277</v>
      </c>
      <c r="AM179" s="51"/>
      <c r="AN179" s="107" t="str">
        <f>J181</f>
        <v>F14</v>
      </c>
      <c r="AO179" s="90" t="s">
        <v>277</v>
      </c>
      <c r="AP179" s="90" t="s">
        <v>277</v>
      </c>
      <c r="AQ179" s="90" t="s">
        <v>277</v>
      </c>
      <c r="AR179" s="90" t="s">
        <v>277</v>
      </c>
      <c r="AS179" s="90" t="s">
        <v>277</v>
      </c>
      <c r="AT179" s="108" t="s">
        <v>277</v>
      </c>
      <c r="AU179" s="51"/>
      <c r="AV179" s="51"/>
      <c r="AW179" s="355"/>
      <c r="AX179" s="139"/>
      <c r="AY179" s="104" t="s">
        <v>299</v>
      </c>
      <c r="AZ179" s="105"/>
      <c r="BA179" s="10"/>
      <c r="BB179" s="10"/>
      <c r="BC179" s="10"/>
      <c r="BD179" s="10"/>
      <c r="BE179" s="10"/>
      <c r="BF179" s="10"/>
      <c r="BG179" s="10"/>
      <c r="BH179" s="10"/>
      <c r="BI179" s="10"/>
      <c r="BJ179" s="10"/>
      <c r="BK179" s="10"/>
      <c r="BL179" s="10"/>
      <c r="BM179" s="10"/>
      <c r="BN179" s="10"/>
      <c r="BO179" s="10"/>
    </row>
    <row r="180" spans="1:67" ht="12" customHeight="1" thickBot="1">
      <c r="A180" s="33"/>
      <c r="B180" s="56" t="s">
        <v>283</v>
      </c>
      <c r="C180" s="105" t="s">
        <v>294</v>
      </c>
      <c r="D180" s="55" t="s">
        <v>276</v>
      </c>
      <c r="E180" s="352"/>
      <c r="F180" s="105">
        <v>12</v>
      </c>
      <c r="G180" s="105">
        <v>12</v>
      </c>
      <c r="H180" s="105" t="s">
        <v>289</v>
      </c>
      <c r="I180" s="54" t="s">
        <v>283</v>
      </c>
      <c r="J180" s="105" t="s">
        <v>330</v>
      </c>
      <c r="K180" s="105" t="s">
        <v>301</v>
      </c>
      <c r="L180" s="105">
        <f>COUNTIF(AG179:AL180,"x")</f>
        <v>12</v>
      </c>
      <c r="M180" s="105">
        <f>F180-L180</f>
        <v>0</v>
      </c>
      <c r="N180" s="51"/>
      <c r="O180" s="51"/>
      <c r="P180" s="109" t="str">
        <f>K178</f>
        <v>C1</v>
      </c>
      <c r="Q180" s="162"/>
      <c r="R180" s="162"/>
      <c r="S180" s="162"/>
      <c r="T180" s="162"/>
      <c r="U180" s="162"/>
      <c r="V180" s="110"/>
      <c r="W180" s="51"/>
      <c r="X180" s="109" t="str">
        <f>K179</f>
        <v>C1</v>
      </c>
      <c r="Y180" s="45" t="s">
        <v>277</v>
      </c>
      <c r="Z180" s="45" t="s">
        <v>277</v>
      </c>
      <c r="AA180" s="45" t="s">
        <v>277</v>
      </c>
      <c r="AB180" s="45" t="s">
        <v>277</v>
      </c>
      <c r="AC180" s="45" t="s">
        <v>277</v>
      </c>
      <c r="AD180" s="110" t="s">
        <v>277</v>
      </c>
      <c r="AE180" s="51"/>
      <c r="AF180" s="109" t="str">
        <f>K180</f>
        <v>C3</v>
      </c>
      <c r="AG180" s="45" t="s">
        <v>277</v>
      </c>
      <c r="AH180" s="45" t="s">
        <v>277</v>
      </c>
      <c r="AI180" s="45" t="s">
        <v>277</v>
      </c>
      <c r="AJ180" s="45" t="s">
        <v>277</v>
      </c>
      <c r="AK180" s="45" t="s">
        <v>277</v>
      </c>
      <c r="AL180" s="110" t="s">
        <v>277</v>
      </c>
      <c r="AM180" s="51"/>
      <c r="AN180" s="109" t="str">
        <f>K181</f>
        <v>C4</v>
      </c>
      <c r="AO180" s="162" t="s">
        <v>277</v>
      </c>
      <c r="AP180" s="162" t="s">
        <v>277</v>
      </c>
      <c r="AQ180" s="162" t="s">
        <v>277</v>
      </c>
      <c r="AR180" s="162" t="s">
        <v>277</v>
      </c>
      <c r="AS180" s="162" t="s">
        <v>277</v>
      </c>
      <c r="AT180" s="110" t="s">
        <v>277</v>
      </c>
      <c r="AU180" s="51"/>
      <c r="AV180" s="51"/>
      <c r="AW180" s="355"/>
      <c r="AX180" s="139"/>
      <c r="AY180" s="104" t="s">
        <v>299</v>
      </c>
      <c r="AZ180" s="105"/>
      <c r="BA180" s="10"/>
      <c r="BB180" s="10"/>
      <c r="BC180" s="10"/>
      <c r="BD180" s="10"/>
      <c r="BE180" s="10"/>
      <c r="BF180" s="10"/>
      <c r="BG180" s="10"/>
      <c r="BH180" s="10"/>
      <c r="BI180" s="10"/>
      <c r="BJ180" s="10"/>
      <c r="BK180" s="10"/>
      <c r="BL180" s="10"/>
      <c r="BM180" s="10"/>
      <c r="BN180" s="10"/>
      <c r="BO180" s="10"/>
    </row>
    <row r="181" spans="1:67" ht="12" customHeight="1" thickBot="1">
      <c r="A181" s="33"/>
      <c r="B181" s="78" t="s">
        <v>283</v>
      </c>
      <c r="C181" s="79" t="s">
        <v>294</v>
      </c>
      <c r="D181" s="80" t="s">
        <v>276</v>
      </c>
      <c r="E181" s="361"/>
      <c r="F181" s="79">
        <v>12</v>
      </c>
      <c r="G181" s="79">
        <v>12</v>
      </c>
      <c r="H181" s="79" t="s">
        <v>289</v>
      </c>
      <c r="I181" s="81" t="s">
        <v>283</v>
      </c>
      <c r="J181" s="79" t="s">
        <v>330</v>
      </c>
      <c r="K181" s="79" t="s">
        <v>302</v>
      </c>
      <c r="L181" s="79">
        <f>COUNTIF(AO179:AT180,"x")</f>
        <v>12</v>
      </c>
      <c r="M181" s="79">
        <f>F181-L181</f>
        <v>0</v>
      </c>
      <c r="N181" s="47"/>
      <c r="O181" s="47"/>
      <c r="P181" s="47"/>
      <c r="Q181" s="47">
        <v>1</v>
      </c>
      <c r="R181" s="47">
        <v>2</v>
      </c>
      <c r="S181" s="47">
        <v>3</v>
      </c>
      <c r="T181" s="47">
        <v>4</v>
      </c>
      <c r="U181" s="47">
        <v>5</v>
      </c>
      <c r="V181" s="47">
        <v>6</v>
      </c>
      <c r="W181" s="47"/>
      <c r="X181" s="47"/>
      <c r="Y181" s="47">
        <v>1</v>
      </c>
      <c r="Z181" s="47">
        <v>2</v>
      </c>
      <c r="AA181" s="47">
        <v>3</v>
      </c>
      <c r="AB181" s="47">
        <v>4</v>
      </c>
      <c r="AC181" s="47">
        <v>5</v>
      </c>
      <c r="AD181" s="47">
        <v>6</v>
      </c>
      <c r="AE181" s="47"/>
      <c r="AF181" s="47"/>
      <c r="AG181" s="47">
        <v>1</v>
      </c>
      <c r="AH181" s="47">
        <v>2</v>
      </c>
      <c r="AI181" s="47">
        <v>3</v>
      </c>
      <c r="AJ181" s="47">
        <v>4</v>
      </c>
      <c r="AK181" s="47">
        <v>5</v>
      </c>
      <c r="AL181" s="47">
        <v>6</v>
      </c>
      <c r="AM181" s="47"/>
      <c r="AN181" s="47"/>
      <c r="AO181" s="47">
        <v>1</v>
      </c>
      <c r="AP181" s="47">
        <v>2</v>
      </c>
      <c r="AQ181" s="47">
        <v>3</v>
      </c>
      <c r="AR181" s="47">
        <v>4</v>
      </c>
      <c r="AS181" s="47">
        <v>5</v>
      </c>
      <c r="AT181" s="47">
        <v>6</v>
      </c>
      <c r="AU181" s="47"/>
      <c r="AV181" s="47"/>
      <c r="AW181" s="356"/>
      <c r="AX181" s="139"/>
      <c r="AY181" s="104" t="s">
        <v>299</v>
      </c>
      <c r="AZ181" s="105"/>
      <c r="BA181" s="10"/>
      <c r="BB181" s="10"/>
      <c r="BC181" s="10"/>
      <c r="BD181" s="10"/>
      <c r="BE181" s="10"/>
      <c r="BF181" s="10"/>
      <c r="BG181" s="10"/>
      <c r="BH181" s="10"/>
      <c r="BI181" s="10"/>
      <c r="BJ181" s="10"/>
      <c r="BK181" s="10"/>
      <c r="BL181" s="10"/>
      <c r="BM181" s="10"/>
      <c r="BN181" s="10"/>
      <c r="BO181" s="10"/>
    </row>
    <row r="182" spans="1:67" ht="12" customHeight="1" thickBot="1">
      <c r="A182" s="33"/>
      <c r="B182" s="39" t="s">
        <v>283</v>
      </c>
      <c r="C182" s="83" t="s">
        <v>294</v>
      </c>
      <c r="D182" s="62" t="s">
        <v>276</v>
      </c>
      <c r="E182" s="99">
        <v>15</v>
      </c>
      <c r="F182" s="57"/>
      <c r="G182" s="57"/>
      <c r="H182" s="57"/>
      <c r="I182" s="57"/>
      <c r="J182" s="57"/>
      <c r="K182" s="57"/>
      <c r="L182" s="57"/>
      <c r="M182" s="57"/>
      <c r="N182" s="57"/>
      <c r="O182" s="57"/>
      <c r="P182" s="100"/>
      <c r="Q182" s="57"/>
      <c r="R182" s="57"/>
      <c r="S182" s="57"/>
      <c r="T182" s="57"/>
      <c r="U182" s="57"/>
      <c r="V182" s="57"/>
      <c r="W182" s="57"/>
      <c r="X182" s="57"/>
      <c r="Y182" s="57"/>
      <c r="Z182" s="57"/>
      <c r="AA182" s="57"/>
      <c r="AB182" s="57"/>
      <c r="AC182" s="57"/>
      <c r="AD182" s="57"/>
      <c r="AE182" s="57"/>
      <c r="AF182" s="57"/>
      <c r="AG182" s="57"/>
      <c r="AH182" s="57"/>
      <c r="AI182" s="57"/>
      <c r="AJ182" s="57"/>
      <c r="AK182" s="57"/>
      <c r="AL182" s="57"/>
      <c r="AM182" s="57"/>
      <c r="AN182" s="57"/>
      <c r="AO182" s="57"/>
      <c r="AP182" s="57"/>
      <c r="AQ182" s="57"/>
      <c r="AR182" s="57"/>
      <c r="AS182" s="57"/>
      <c r="AT182" s="57"/>
      <c r="AU182" s="57"/>
      <c r="AV182" s="57"/>
      <c r="AW182" s="84">
        <f>E182</f>
        <v>15</v>
      </c>
      <c r="AX182" s="139"/>
      <c r="AY182" s="71" t="s">
        <v>282</v>
      </c>
      <c r="AZ182" s="77"/>
      <c r="BA182" s="10"/>
      <c r="BB182" s="10"/>
      <c r="BC182" s="10"/>
      <c r="BD182" s="10"/>
      <c r="BE182" s="10"/>
      <c r="BF182" s="10"/>
      <c r="BG182" s="10"/>
      <c r="BH182" s="10"/>
      <c r="BI182" s="10"/>
      <c r="BJ182" s="10"/>
      <c r="BK182" s="10"/>
      <c r="BL182" s="10"/>
      <c r="BM182" s="10"/>
      <c r="BN182" s="10"/>
      <c r="BO182" s="10"/>
    </row>
    <row r="183" spans="1:67" ht="12" customHeight="1" thickBot="1">
      <c r="A183" s="33"/>
      <c r="B183" s="101" t="s">
        <v>283</v>
      </c>
      <c r="C183" s="102" t="s">
        <v>294</v>
      </c>
      <c r="D183" s="103" t="s">
        <v>276</v>
      </c>
      <c r="E183" s="351">
        <v>14</v>
      </c>
      <c r="F183" s="102">
        <v>12</v>
      </c>
      <c r="G183" s="102">
        <v>12</v>
      </c>
      <c r="H183" s="102" t="s">
        <v>289</v>
      </c>
      <c r="I183" s="90" t="s">
        <v>283</v>
      </c>
      <c r="J183" s="102" t="s">
        <v>337</v>
      </c>
      <c r="K183" s="102" t="s">
        <v>301</v>
      </c>
      <c r="L183" s="102">
        <f>COUNTIF(Q184:V185,"x")</f>
        <v>0</v>
      </c>
      <c r="M183" s="102">
        <f>F183-L183</f>
        <v>12</v>
      </c>
      <c r="N183" s="42"/>
      <c r="O183" s="42"/>
      <c r="P183" s="42"/>
      <c r="Q183" s="42">
        <v>7</v>
      </c>
      <c r="R183" s="42">
        <v>8</v>
      </c>
      <c r="S183" s="42">
        <v>9</v>
      </c>
      <c r="T183" s="42">
        <v>10</v>
      </c>
      <c r="U183" s="42">
        <v>11</v>
      </c>
      <c r="V183" s="42">
        <v>12</v>
      </c>
      <c r="W183" s="42"/>
      <c r="X183" s="42"/>
      <c r="Y183" s="42">
        <v>7</v>
      </c>
      <c r="Z183" s="42">
        <v>8</v>
      </c>
      <c r="AA183" s="42">
        <v>9</v>
      </c>
      <c r="AB183" s="42">
        <v>10</v>
      </c>
      <c r="AC183" s="42">
        <v>11</v>
      </c>
      <c r="AD183" s="42">
        <v>12</v>
      </c>
      <c r="AE183" s="42"/>
      <c r="AF183" s="42"/>
      <c r="AG183" s="42">
        <v>7</v>
      </c>
      <c r="AH183" s="42">
        <v>8</v>
      </c>
      <c r="AI183" s="42">
        <v>9</v>
      </c>
      <c r="AJ183" s="42">
        <v>10</v>
      </c>
      <c r="AK183" s="42">
        <v>11</v>
      </c>
      <c r="AL183" s="42">
        <v>12</v>
      </c>
      <c r="AM183" s="42"/>
      <c r="AN183" s="42"/>
      <c r="AO183" s="42">
        <v>7</v>
      </c>
      <c r="AP183" s="42">
        <v>8</v>
      </c>
      <c r="AQ183" s="42">
        <v>9</v>
      </c>
      <c r="AR183" s="42">
        <v>10</v>
      </c>
      <c r="AS183" s="42">
        <v>11</v>
      </c>
      <c r="AT183" s="42">
        <v>12</v>
      </c>
      <c r="AU183" s="42"/>
      <c r="AV183" s="42"/>
      <c r="AW183" s="354">
        <v>14</v>
      </c>
      <c r="AX183" s="139"/>
      <c r="AY183" s="104" t="s">
        <v>299</v>
      </c>
      <c r="AZ183" s="105"/>
      <c r="BA183" s="10"/>
      <c r="BB183" s="10"/>
      <c r="BC183" s="10"/>
      <c r="BD183" s="10"/>
      <c r="BE183" s="10"/>
      <c r="BF183" s="10"/>
      <c r="BG183" s="10"/>
      <c r="BH183" s="10"/>
      <c r="BI183" s="10"/>
      <c r="BJ183" s="10"/>
      <c r="BK183" s="10"/>
      <c r="BL183" s="10"/>
      <c r="BM183" s="10"/>
      <c r="BN183" s="10"/>
      <c r="BO183" s="10"/>
    </row>
    <row r="184" spans="1:67" ht="12" customHeight="1">
      <c r="A184" s="33"/>
      <c r="B184" s="56" t="s">
        <v>283</v>
      </c>
      <c r="C184" s="105" t="s">
        <v>294</v>
      </c>
      <c r="D184" s="55" t="s">
        <v>276</v>
      </c>
      <c r="E184" s="352"/>
      <c r="F184" s="105">
        <v>12</v>
      </c>
      <c r="G184" s="105">
        <v>12</v>
      </c>
      <c r="H184" s="105" t="s">
        <v>289</v>
      </c>
      <c r="I184" s="54" t="s">
        <v>283</v>
      </c>
      <c r="J184" s="105" t="s">
        <v>302</v>
      </c>
      <c r="K184" s="105" t="s">
        <v>300</v>
      </c>
      <c r="L184" s="105">
        <f>COUNTIF(Y184:AD185,"x")</f>
        <v>0</v>
      </c>
      <c r="M184" s="105">
        <f>F184-L184</f>
        <v>12</v>
      </c>
      <c r="N184" s="51"/>
      <c r="O184" s="51"/>
      <c r="P184" s="107" t="str">
        <f>J183</f>
        <v>B7</v>
      </c>
      <c r="Q184" s="90"/>
      <c r="R184" s="90"/>
      <c r="S184" s="90"/>
      <c r="T184" s="90"/>
      <c r="U184" s="90"/>
      <c r="V184" s="108"/>
      <c r="W184" s="51"/>
      <c r="X184" s="107" t="str">
        <f>J184</f>
        <v>C4</v>
      </c>
      <c r="Y184" s="90"/>
      <c r="Z184" s="90"/>
      <c r="AA184" s="90"/>
      <c r="AB184" s="90"/>
      <c r="AC184" s="90"/>
      <c r="AD184" s="108"/>
      <c r="AE184" s="51"/>
      <c r="AF184" s="107" t="str">
        <f>J185</f>
        <v>C8</v>
      </c>
      <c r="AG184" s="90"/>
      <c r="AH184" s="90"/>
      <c r="AI184" s="90"/>
      <c r="AJ184" s="90"/>
      <c r="AK184" s="90"/>
      <c r="AL184" s="108"/>
      <c r="AM184" s="51"/>
      <c r="AN184" s="107" t="str">
        <f>J186</f>
        <v>C8</v>
      </c>
      <c r="AO184" s="90"/>
      <c r="AP184" s="90"/>
      <c r="AQ184" s="90"/>
      <c r="AR184" s="90"/>
      <c r="AS184" s="90"/>
      <c r="AT184" s="108"/>
      <c r="AU184" s="51"/>
      <c r="AV184" s="51"/>
      <c r="AW184" s="355"/>
      <c r="AX184" s="139"/>
      <c r="AY184" s="104" t="s">
        <v>299</v>
      </c>
      <c r="AZ184" s="105"/>
      <c r="BA184" s="10"/>
      <c r="BB184" s="10"/>
      <c r="BC184" s="10"/>
      <c r="BD184" s="10"/>
      <c r="BE184" s="10"/>
      <c r="BF184" s="10"/>
      <c r="BG184" s="10"/>
      <c r="BH184" s="10"/>
      <c r="BI184" s="10"/>
      <c r="BJ184" s="10"/>
      <c r="BK184" s="10"/>
      <c r="BL184" s="10"/>
      <c r="BM184" s="10"/>
      <c r="BN184" s="10"/>
      <c r="BO184" s="10"/>
    </row>
    <row r="185" spans="1:67" ht="12" customHeight="1" thickBot="1">
      <c r="A185" s="33"/>
      <c r="B185" s="56" t="s">
        <v>283</v>
      </c>
      <c r="C185" s="105" t="s">
        <v>294</v>
      </c>
      <c r="D185" s="55" t="s">
        <v>276</v>
      </c>
      <c r="E185" s="352"/>
      <c r="F185" s="105">
        <v>12</v>
      </c>
      <c r="G185" s="105">
        <v>12</v>
      </c>
      <c r="H185" s="105" t="s">
        <v>289</v>
      </c>
      <c r="I185" s="54" t="s">
        <v>283</v>
      </c>
      <c r="J185" s="105" t="s">
        <v>309</v>
      </c>
      <c r="K185" s="105" t="s">
        <v>300</v>
      </c>
      <c r="L185" s="105">
        <f>COUNTIF(AG184:AL185,"x")</f>
        <v>0</v>
      </c>
      <c r="M185" s="105">
        <f>F185-L185</f>
        <v>12</v>
      </c>
      <c r="N185" s="51"/>
      <c r="O185" s="51"/>
      <c r="P185" s="109" t="str">
        <f>K183</f>
        <v>C3</v>
      </c>
      <c r="Q185" s="162"/>
      <c r="R185" s="162"/>
      <c r="S185" s="162"/>
      <c r="T185" s="162"/>
      <c r="U185" s="162"/>
      <c r="V185" s="110"/>
      <c r="W185" s="51"/>
      <c r="X185" s="109" t="str">
        <f>K184</f>
        <v>C2</v>
      </c>
      <c r="Y185" s="162"/>
      <c r="Z185" s="162"/>
      <c r="AA185" s="162"/>
      <c r="AB185" s="162"/>
      <c r="AC185" s="162"/>
      <c r="AD185" s="110"/>
      <c r="AE185" s="51"/>
      <c r="AF185" s="109" t="str">
        <f>K185</f>
        <v>C2</v>
      </c>
      <c r="AG185" s="162"/>
      <c r="AH185" s="162"/>
      <c r="AI185" s="162"/>
      <c r="AJ185" s="162"/>
      <c r="AK185" s="162"/>
      <c r="AL185" s="110"/>
      <c r="AM185" s="51"/>
      <c r="AN185" s="109" t="str">
        <f>K186</f>
        <v>C3</v>
      </c>
      <c r="AO185" s="162"/>
      <c r="AP185" s="162"/>
      <c r="AQ185" s="162"/>
      <c r="AR185" s="162"/>
      <c r="AS185" s="162"/>
      <c r="AT185" s="110"/>
      <c r="AU185" s="51"/>
      <c r="AV185" s="51"/>
      <c r="AW185" s="355"/>
      <c r="AX185" s="139"/>
      <c r="AY185" s="104" t="s">
        <v>299</v>
      </c>
      <c r="AZ185" s="105"/>
      <c r="BA185" s="10"/>
      <c r="BB185" s="10"/>
      <c r="BC185" s="10"/>
      <c r="BD185" s="10"/>
      <c r="BE185" s="10"/>
      <c r="BF185" s="10"/>
      <c r="BG185" s="10"/>
      <c r="BH185" s="10"/>
      <c r="BI185" s="10"/>
      <c r="BJ185" s="10"/>
      <c r="BK185" s="10"/>
      <c r="BL185" s="10"/>
      <c r="BM185" s="10"/>
      <c r="BN185" s="10"/>
      <c r="BO185" s="10"/>
    </row>
    <row r="186" spans="1:67" ht="12" customHeight="1" thickBot="1">
      <c r="A186" s="33"/>
      <c r="B186" s="78" t="s">
        <v>283</v>
      </c>
      <c r="C186" s="79" t="s">
        <v>294</v>
      </c>
      <c r="D186" s="80" t="s">
        <v>276</v>
      </c>
      <c r="E186" s="361"/>
      <c r="F186" s="79">
        <v>12</v>
      </c>
      <c r="G186" s="79">
        <v>12</v>
      </c>
      <c r="H186" s="79" t="s">
        <v>289</v>
      </c>
      <c r="I186" s="81" t="s">
        <v>283</v>
      </c>
      <c r="J186" s="79" t="s">
        <v>309</v>
      </c>
      <c r="K186" s="79" t="s">
        <v>301</v>
      </c>
      <c r="L186" s="79">
        <f>COUNTIF(AO184:AT185,"x")</f>
        <v>0</v>
      </c>
      <c r="M186" s="79">
        <f>F186-L186</f>
        <v>12</v>
      </c>
      <c r="N186" s="47"/>
      <c r="O186" s="47"/>
      <c r="P186" s="47"/>
      <c r="Q186" s="47">
        <v>1</v>
      </c>
      <c r="R186" s="47">
        <v>2</v>
      </c>
      <c r="S186" s="47">
        <v>3</v>
      </c>
      <c r="T186" s="47">
        <v>4</v>
      </c>
      <c r="U186" s="47">
        <v>5</v>
      </c>
      <c r="V186" s="47">
        <v>6</v>
      </c>
      <c r="W186" s="47"/>
      <c r="X186" s="47"/>
      <c r="Y186" s="47">
        <v>1</v>
      </c>
      <c r="Z186" s="47">
        <v>2</v>
      </c>
      <c r="AA186" s="47">
        <v>3</v>
      </c>
      <c r="AB186" s="47">
        <v>4</v>
      </c>
      <c r="AC186" s="47">
        <v>5</v>
      </c>
      <c r="AD186" s="47">
        <v>6</v>
      </c>
      <c r="AE186" s="47"/>
      <c r="AF186" s="47"/>
      <c r="AG186" s="47">
        <v>1</v>
      </c>
      <c r="AH186" s="47">
        <v>2</v>
      </c>
      <c r="AI186" s="47">
        <v>3</v>
      </c>
      <c r="AJ186" s="47">
        <v>4</v>
      </c>
      <c r="AK186" s="47">
        <v>5</v>
      </c>
      <c r="AL186" s="47">
        <v>6</v>
      </c>
      <c r="AM186" s="47"/>
      <c r="AN186" s="47"/>
      <c r="AO186" s="47">
        <v>1</v>
      </c>
      <c r="AP186" s="47">
        <v>2</v>
      </c>
      <c r="AQ186" s="47">
        <v>3</v>
      </c>
      <c r="AR186" s="47">
        <v>4</v>
      </c>
      <c r="AS186" s="47">
        <v>5</v>
      </c>
      <c r="AT186" s="47">
        <v>6</v>
      </c>
      <c r="AU186" s="47"/>
      <c r="AV186" s="47"/>
      <c r="AW186" s="356"/>
      <c r="AX186" s="139"/>
      <c r="AY186" s="104" t="s">
        <v>299</v>
      </c>
      <c r="AZ186" s="105"/>
      <c r="BA186" s="10"/>
      <c r="BB186" s="10"/>
      <c r="BC186" s="10"/>
      <c r="BD186" s="10"/>
      <c r="BE186" s="10"/>
      <c r="BF186" s="10"/>
      <c r="BG186" s="10"/>
      <c r="BH186" s="10"/>
      <c r="BI186" s="10"/>
      <c r="BJ186" s="10"/>
      <c r="BK186" s="10"/>
      <c r="BL186" s="10"/>
      <c r="BM186" s="10"/>
      <c r="BN186" s="10"/>
      <c r="BO186" s="10"/>
    </row>
    <row r="187" spans="1:67" ht="12" customHeight="1" thickBot="1">
      <c r="A187" s="33"/>
      <c r="B187" s="39" t="s">
        <v>283</v>
      </c>
      <c r="C187" s="83" t="s">
        <v>294</v>
      </c>
      <c r="D187" s="62" t="s">
        <v>276</v>
      </c>
      <c r="E187" s="99">
        <v>13</v>
      </c>
      <c r="F187" s="57"/>
      <c r="G187" s="57"/>
      <c r="H187" s="57"/>
      <c r="I187" s="57"/>
      <c r="J187" s="57"/>
      <c r="K187" s="57"/>
      <c r="L187" s="57"/>
      <c r="M187" s="57"/>
      <c r="N187" s="57"/>
      <c r="O187" s="57"/>
      <c r="P187" s="100"/>
      <c r="Q187" s="57"/>
      <c r="R187" s="57"/>
      <c r="S187" s="57"/>
      <c r="T187" s="57"/>
      <c r="U187" s="57"/>
      <c r="V187" s="57"/>
      <c r="W187" s="57"/>
      <c r="X187" s="57"/>
      <c r="Y187" s="57"/>
      <c r="Z187" s="57"/>
      <c r="AA187" s="57"/>
      <c r="AB187" s="57"/>
      <c r="AC187" s="57"/>
      <c r="AD187" s="57"/>
      <c r="AE187" s="57"/>
      <c r="AF187" s="57"/>
      <c r="AG187" s="57"/>
      <c r="AH187" s="57"/>
      <c r="AI187" s="57"/>
      <c r="AJ187" s="57"/>
      <c r="AK187" s="57"/>
      <c r="AL187" s="57"/>
      <c r="AM187" s="57"/>
      <c r="AN187" s="57"/>
      <c r="AO187" s="57"/>
      <c r="AP187" s="57"/>
      <c r="AQ187" s="57"/>
      <c r="AR187" s="57"/>
      <c r="AS187" s="57"/>
      <c r="AT187" s="57"/>
      <c r="AU187" s="57"/>
      <c r="AV187" s="57"/>
      <c r="AW187" s="84">
        <f>E187</f>
        <v>13</v>
      </c>
      <c r="AX187" s="139"/>
      <c r="AY187" s="71" t="s">
        <v>282</v>
      </c>
      <c r="AZ187" s="77"/>
      <c r="BA187" s="10"/>
      <c r="BB187" s="10"/>
      <c r="BC187" s="10"/>
      <c r="BD187" s="10"/>
      <c r="BE187" s="10"/>
      <c r="BF187" s="10"/>
      <c r="BG187" s="10"/>
      <c r="BH187" s="10"/>
      <c r="BI187" s="10"/>
      <c r="BJ187" s="10"/>
      <c r="BK187" s="10"/>
      <c r="BL187" s="10"/>
      <c r="BM187" s="10"/>
      <c r="BN187" s="10"/>
      <c r="BO187" s="10"/>
    </row>
    <row r="188" spans="1:67" ht="12" customHeight="1" thickBot="1">
      <c r="A188" s="33"/>
      <c r="B188" s="101" t="s">
        <v>283</v>
      </c>
      <c r="C188" s="102" t="s">
        <v>294</v>
      </c>
      <c r="D188" s="103" t="s">
        <v>276</v>
      </c>
      <c r="E188" s="351">
        <v>12</v>
      </c>
      <c r="F188" s="102">
        <v>12</v>
      </c>
      <c r="G188" s="102">
        <v>12</v>
      </c>
      <c r="H188" s="102" t="s">
        <v>289</v>
      </c>
      <c r="I188" s="90" t="s">
        <v>283</v>
      </c>
      <c r="J188" s="102" t="s">
        <v>339</v>
      </c>
      <c r="K188" s="102" t="s">
        <v>302</v>
      </c>
      <c r="L188" s="102">
        <f>COUNTIF(Q189:V190,"x")</f>
        <v>0</v>
      </c>
      <c r="M188" s="102">
        <f>F188-L188</f>
        <v>12</v>
      </c>
      <c r="N188" s="42"/>
      <c r="O188" s="42"/>
      <c r="P188" s="42"/>
      <c r="Q188" s="42">
        <v>7</v>
      </c>
      <c r="R188" s="42">
        <v>8</v>
      </c>
      <c r="S188" s="42">
        <v>9</v>
      </c>
      <c r="T188" s="42">
        <v>10</v>
      </c>
      <c r="U188" s="42">
        <v>11</v>
      </c>
      <c r="V188" s="42">
        <v>12</v>
      </c>
      <c r="W188" s="42"/>
      <c r="X188" s="42"/>
      <c r="Y188" s="42">
        <v>7</v>
      </c>
      <c r="Z188" s="42">
        <v>8</v>
      </c>
      <c r="AA188" s="42">
        <v>9</v>
      </c>
      <c r="AB188" s="42">
        <v>10</v>
      </c>
      <c r="AC188" s="42">
        <v>11</v>
      </c>
      <c r="AD188" s="42">
        <v>12</v>
      </c>
      <c r="AE188" s="42"/>
      <c r="AF188" s="42"/>
      <c r="AG188" s="42">
        <v>7</v>
      </c>
      <c r="AH188" s="42">
        <v>8</v>
      </c>
      <c r="AI188" s="42">
        <v>9</v>
      </c>
      <c r="AJ188" s="42">
        <v>10</v>
      </c>
      <c r="AK188" s="42">
        <v>11</v>
      </c>
      <c r="AL188" s="42">
        <v>12</v>
      </c>
      <c r="AM188" s="42"/>
      <c r="AN188" s="42"/>
      <c r="AO188" s="42">
        <v>7</v>
      </c>
      <c r="AP188" s="42">
        <v>8</v>
      </c>
      <c r="AQ188" s="42">
        <v>9</v>
      </c>
      <c r="AR188" s="42">
        <v>10</v>
      </c>
      <c r="AS188" s="42">
        <v>11</v>
      </c>
      <c r="AT188" s="42">
        <v>12</v>
      </c>
      <c r="AU188" s="42"/>
      <c r="AV188" s="42"/>
      <c r="AW188" s="354">
        <v>12</v>
      </c>
      <c r="AX188" s="139"/>
      <c r="AY188" s="104" t="s">
        <v>299</v>
      </c>
      <c r="AZ188" s="105"/>
      <c r="BA188" s="10"/>
      <c r="BB188" s="10"/>
      <c r="BC188" s="10"/>
      <c r="BD188" s="10"/>
      <c r="BE188" s="10"/>
      <c r="BF188" s="10"/>
      <c r="BG188" s="10"/>
      <c r="BH188" s="10"/>
      <c r="BI188" s="10"/>
      <c r="BJ188" s="10"/>
      <c r="BK188" s="10"/>
      <c r="BL188" s="10"/>
      <c r="BM188" s="10"/>
      <c r="BN188" s="10"/>
      <c r="BO188" s="10"/>
    </row>
    <row r="189" spans="1:67" ht="12" customHeight="1">
      <c r="A189" s="33"/>
      <c r="B189" s="56" t="s">
        <v>283</v>
      </c>
      <c r="C189" s="105" t="s">
        <v>294</v>
      </c>
      <c r="D189" s="55" t="s">
        <v>276</v>
      </c>
      <c r="E189" s="352"/>
      <c r="F189" s="105">
        <v>12</v>
      </c>
      <c r="G189" s="105">
        <v>12</v>
      </c>
      <c r="H189" s="105" t="s">
        <v>289</v>
      </c>
      <c r="I189" s="54" t="s">
        <v>283</v>
      </c>
      <c r="J189" s="105" t="s">
        <v>339</v>
      </c>
      <c r="K189" s="105" t="s">
        <v>301</v>
      </c>
      <c r="L189" s="105">
        <f>COUNTIF(Y189:AD190,"x")</f>
        <v>0</v>
      </c>
      <c r="M189" s="105">
        <f>F189-L189</f>
        <v>12</v>
      </c>
      <c r="N189" s="51"/>
      <c r="O189" s="51"/>
      <c r="P189" s="107" t="str">
        <f>J188</f>
        <v>F6</v>
      </c>
      <c r="Q189" s="90"/>
      <c r="R189" s="90"/>
      <c r="S189" s="90"/>
      <c r="T189" s="90"/>
      <c r="U189" s="90"/>
      <c r="V189" s="108"/>
      <c r="W189" s="51"/>
      <c r="X189" s="107" t="str">
        <f>J189</f>
        <v>F6</v>
      </c>
      <c r="Y189" s="90"/>
      <c r="Z189" s="90"/>
      <c r="AA189" s="90"/>
      <c r="AB189" s="90"/>
      <c r="AC189" s="90"/>
      <c r="AD189" s="108"/>
      <c r="AE189" s="51"/>
      <c r="AF189" s="107" t="str">
        <f>J190</f>
        <v>F9</v>
      </c>
      <c r="AG189" s="90"/>
      <c r="AH189" s="90"/>
      <c r="AI189" s="90"/>
      <c r="AJ189" s="90"/>
      <c r="AK189" s="90"/>
      <c r="AL189" s="108"/>
      <c r="AM189" s="51"/>
      <c r="AN189" s="107" t="str">
        <f>J191</f>
        <v>F13</v>
      </c>
      <c r="AO189" s="90"/>
      <c r="AP189" s="90"/>
      <c r="AQ189" s="90"/>
      <c r="AR189" s="90"/>
      <c r="AS189" s="90"/>
      <c r="AT189" s="108"/>
      <c r="AU189" s="51"/>
      <c r="AV189" s="51"/>
      <c r="AW189" s="355"/>
      <c r="AX189" s="139"/>
      <c r="AY189" s="104" t="s">
        <v>299</v>
      </c>
      <c r="AZ189" s="105"/>
      <c r="BA189" s="10"/>
      <c r="BB189" s="10"/>
      <c r="BC189" s="10"/>
      <c r="BD189" s="10"/>
      <c r="BE189" s="10"/>
      <c r="BF189" s="10"/>
      <c r="BG189" s="10"/>
      <c r="BH189" s="10"/>
      <c r="BI189" s="10"/>
      <c r="BJ189" s="10"/>
      <c r="BK189" s="10"/>
      <c r="BL189" s="10"/>
      <c r="BM189" s="10"/>
      <c r="BN189" s="10"/>
      <c r="BO189" s="10"/>
    </row>
    <row r="190" spans="1:67" ht="12" customHeight="1" thickBot="1">
      <c r="A190" s="33"/>
      <c r="B190" s="56" t="s">
        <v>283</v>
      </c>
      <c r="C190" s="105" t="s">
        <v>294</v>
      </c>
      <c r="D190" s="55" t="s">
        <v>276</v>
      </c>
      <c r="E190" s="352"/>
      <c r="F190" s="105">
        <v>12</v>
      </c>
      <c r="G190" s="105">
        <v>12</v>
      </c>
      <c r="H190" s="105" t="s">
        <v>289</v>
      </c>
      <c r="I190" s="54" t="s">
        <v>283</v>
      </c>
      <c r="J190" s="105" t="s">
        <v>329</v>
      </c>
      <c r="K190" s="105" t="s">
        <v>302</v>
      </c>
      <c r="L190" s="105">
        <f>COUNTIF(AG189:AL190,"x")</f>
        <v>0</v>
      </c>
      <c r="M190" s="105">
        <f>F190-L190</f>
        <v>12</v>
      </c>
      <c r="N190" s="51"/>
      <c r="O190" s="51"/>
      <c r="P190" s="109" t="str">
        <f>K188</f>
        <v>C4</v>
      </c>
      <c r="Q190" s="162"/>
      <c r="R190" s="162"/>
      <c r="S190" s="162"/>
      <c r="T190" s="162"/>
      <c r="U190" s="162"/>
      <c r="V190" s="110"/>
      <c r="W190" s="51"/>
      <c r="X190" s="109" t="str">
        <f>K189</f>
        <v>C3</v>
      </c>
      <c r="Y190" s="162"/>
      <c r="Z190" s="162"/>
      <c r="AA190" s="162"/>
      <c r="AB190" s="162"/>
      <c r="AC190" s="162"/>
      <c r="AD190" s="110"/>
      <c r="AE190" s="51"/>
      <c r="AF190" s="109" t="str">
        <f>K190</f>
        <v>C4</v>
      </c>
      <c r="AG190" s="162"/>
      <c r="AH190" s="162"/>
      <c r="AI190" s="162"/>
      <c r="AJ190" s="162"/>
      <c r="AK190" s="162"/>
      <c r="AL190" s="110"/>
      <c r="AM190" s="51"/>
      <c r="AN190" s="109" t="str">
        <f>K191</f>
        <v>C1</v>
      </c>
      <c r="AO190" s="45"/>
      <c r="AP190" s="45"/>
      <c r="AQ190" s="45"/>
      <c r="AR190" s="45"/>
      <c r="AS190" s="45"/>
      <c r="AT190" s="110"/>
      <c r="AU190" s="51"/>
      <c r="AV190" s="51"/>
      <c r="AW190" s="355"/>
      <c r="AX190" s="139"/>
      <c r="AY190" s="104" t="s">
        <v>299</v>
      </c>
      <c r="AZ190" s="105"/>
      <c r="BA190" s="10"/>
      <c r="BB190" s="10"/>
      <c r="BC190" s="10"/>
      <c r="BD190" s="10"/>
      <c r="BE190" s="10"/>
      <c r="BF190" s="10"/>
      <c r="BG190" s="10"/>
      <c r="BH190" s="10"/>
      <c r="BI190" s="10"/>
      <c r="BJ190" s="10"/>
      <c r="BK190" s="10"/>
      <c r="BL190" s="10"/>
      <c r="BM190" s="10"/>
      <c r="BN190" s="10"/>
      <c r="BO190" s="10"/>
    </row>
    <row r="191" spans="1:67" ht="12" customHeight="1" thickBot="1">
      <c r="A191" s="33"/>
      <c r="B191" s="78" t="s">
        <v>283</v>
      </c>
      <c r="C191" s="79" t="s">
        <v>294</v>
      </c>
      <c r="D191" s="80" t="s">
        <v>276</v>
      </c>
      <c r="E191" s="361"/>
      <c r="F191" s="79">
        <v>12</v>
      </c>
      <c r="G191" s="79">
        <v>12</v>
      </c>
      <c r="H191" s="79" t="s">
        <v>289</v>
      </c>
      <c r="I191" s="81" t="s">
        <v>283</v>
      </c>
      <c r="J191" s="79" t="s">
        <v>340</v>
      </c>
      <c r="K191" s="79" t="s">
        <v>298</v>
      </c>
      <c r="L191" s="79">
        <f>COUNTIF(AO189:AT190,"x")</f>
        <v>0</v>
      </c>
      <c r="M191" s="79">
        <f>F191-L191</f>
        <v>12</v>
      </c>
      <c r="N191" s="47"/>
      <c r="O191" s="47"/>
      <c r="P191" s="47"/>
      <c r="Q191" s="47">
        <v>1</v>
      </c>
      <c r="R191" s="47">
        <v>2</v>
      </c>
      <c r="S191" s="47">
        <v>3</v>
      </c>
      <c r="T191" s="47">
        <v>4</v>
      </c>
      <c r="U191" s="47">
        <v>5</v>
      </c>
      <c r="V191" s="47">
        <v>6</v>
      </c>
      <c r="W191" s="47"/>
      <c r="X191" s="47"/>
      <c r="Y191" s="47">
        <v>1</v>
      </c>
      <c r="Z191" s="47">
        <v>2</v>
      </c>
      <c r="AA191" s="47">
        <v>3</v>
      </c>
      <c r="AB191" s="47">
        <v>4</v>
      </c>
      <c r="AC191" s="47">
        <v>5</v>
      </c>
      <c r="AD191" s="47">
        <v>6</v>
      </c>
      <c r="AE191" s="47"/>
      <c r="AF191" s="47"/>
      <c r="AG191" s="47">
        <v>1</v>
      </c>
      <c r="AH191" s="47">
        <v>2</v>
      </c>
      <c r="AI191" s="47">
        <v>3</v>
      </c>
      <c r="AJ191" s="47">
        <v>4</v>
      </c>
      <c r="AK191" s="47">
        <v>5</v>
      </c>
      <c r="AL191" s="47">
        <v>6</v>
      </c>
      <c r="AM191" s="47"/>
      <c r="AN191" s="47"/>
      <c r="AO191" s="47">
        <v>1</v>
      </c>
      <c r="AP191" s="47">
        <v>2</v>
      </c>
      <c r="AQ191" s="47">
        <v>3</v>
      </c>
      <c r="AR191" s="47">
        <v>4</v>
      </c>
      <c r="AS191" s="47">
        <v>5</v>
      </c>
      <c r="AT191" s="47">
        <v>6</v>
      </c>
      <c r="AU191" s="47"/>
      <c r="AV191" s="47"/>
      <c r="AW191" s="356"/>
      <c r="AX191" s="139"/>
      <c r="AY191" s="104" t="s">
        <v>299</v>
      </c>
      <c r="AZ191" s="105"/>
      <c r="BA191" s="10"/>
      <c r="BB191" s="10"/>
      <c r="BC191" s="10"/>
      <c r="BD191" s="10"/>
      <c r="BE191" s="10"/>
      <c r="BF191" s="10"/>
      <c r="BG191" s="10"/>
      <c r="BH191" s="10"/>
      <c r="BI191" s="10"/>
      <c r="BJ191" s="10"/>
      <c r="BK191" s="10"/>
      <c r="BL191" s="10"/>
      <c r="BM191" s="10"/>
      <c r="BN191" s="10"/>
      <c r="BO191" s="10"/>
    </row>
    <row r="192" spans="1:67" ht="12" customHeight="1" thickBot="1">
      <c r="A192" s="33"/>
      <c r="B192" s="39" t="s">
        <v>283</v>
      </c>
      <c r="C192" s="83" t="s">
        <v>294</v>
      </c>
      <c r="D192" s="62" t="s">
        <v>276</v>
      </c>
      <c r="E192" s="99">
        <v>11</v>
      </c>
      <c r="F192" s="57"/>
      <c r="G192" s="57"/>
      <c r="H192" s="57"/>
      <c r="I192" s="57"/>
      <c r="J192" s="57"/>
      <c r="K192" s="57"/>
      <c r="L192" s="57"/>
      <c r="M192" s="57"/>
      <c r="N192" s="57"/>
      <c r="O192" s="57"/>
      <c r="P192" s="100"/>
      <c r="Q192" s="57"/>
      <c r="R192" s="57"/>
      <c r="S192" s="57"/>
      <c r="T192" s="57"/>
      <c r="U192" s="57"/>
      <c r="V192" s="57"/>
      <c r="W192" s="57"/>
      <c r="X192" s="57"/>
      <c r="Y192" s="57"/>
      <c r="Z192" s="57"/>
      <c r="AA192" s="57"/>
      <c r="AB192" s="57"/>
      <c r="AC192" s="57"/>
      <c r="AD192" s="57"/>
      <c r="AE192" s="57"/>
      <c r="AF192" s="57"/>
      <c r="AG192" s="57"/>
      <c r="AH192" s="57"/>
      <c r="AI192" s="57"/>
      <c r="AJ192" s="57"/>
      <c r="AK192" s="57"/>
      <c r="AL192" s="57"/>
      <c r="AM192" s="57"/>
      <c r="AN192" s="57"/>
      <c r="AO192" s="57"/>
      <c r="AP192" s="57"/>
      <c r="AQ192" s="57"/>
      <c r="AR192" s="57"/>
      <c r="AS192" s="57"/>
      <c r="AT192" s="57"/>
      <c r="AU192" s="57"/>
      <c r="AV192" s="57"/>
      <c r="AW192" s="84">
        <f>E192</f>
        <v>11</v>
      </c>
      <c r="AX192" s="139"/>
      <c r="AY192" s="71" t="s">
        <v>282</v>
      </c>
      <c r="AZ192" s="77"/>
      <c r="BA192" s="10"/>
      <c r="BB192" s="10"/>
      <c r="BC192" s="10"/>
      <c r="BD192" s="10"/>
      <c r="BE192" s="10"/>
      <c r="BF192" s="10"/>
      <c r="BG192" s="10"/>
      <c r="BH192" s="10"/>
      <c r="BI192" s="10"/>
      <c r="BJ192" s="10"/>
      <c r="BK192" s="10"/>
      <c r="BL192" s="10"/>
      <c r="BM192" s="10"/>
      <c r="BN192" s="10"/>
      <c r="BO192" s="10"/>
    </row>
    <row r="193" spans="1:67" ht="12" customHeight="1" thickBot="1">
      <c r="A193" s="33"/>
      <c r="B193" s="101" t="s">
        <v>283</v>
      </c>
      <c r="C193" s="102" t="s">
        <v>294</v>
      </c>
      <c r="D193" s="103" t="s">
        <v>276</v>
      </c>
      <c r="E193" s="351">
        <v>10</v>
      </c>
      <c r="F193" s="102">
        <v>12</v>
      </c>
      <c r="G193" s="102">
        <v>12</v>
      </c>
      <c r="H193" s="102" t="s">
        <v>289</v>
      </c>
      <c r="I193" s="90" t="s">
        <v>283</v>
      </c>
      <c r="J193" s="102" t="s">
        <v>341</v>
      </c>
      <c r="K193" s="102" t="s">
        <v>298</v>
      </c>
      <c r="L193" s="102">
        <f>COUNTIF(Q194:V195,"x")</f>
        <v>0</v>
      </c>
      <c r="M193" s="102">
        <f>F193-L193</f>
        <v>12</v>
      </c>
      <c r="N193" s="42"/>
      <c r="O193" s="42"/>
      <c r="P193" s="42"/>
      <c r="Q193" s="42">
        <v>7</v>
      </c>
      <c r="R193" s="42">
        <v>8</v>
      </c>
      <c r="S193" s="42">
        <v>9</v>
      </c>
      <c r="T193" s="42">
        <v>10</v>
      </c>
      <c r="U193" s="42">
        <v>11</v>
      </c>
      <c r="V193" s="42">
        <v>12</v>
      </c>
      <c r="W193" s="42"/>
      <c r="X193" s="42"/>
      <c r="Y193" s="42">
        <v>7</v>
      </c>
      <c r="Z193" s="42">
        <v>8</v>
      </c>
      <c r="AA193" s="42">
        <v>9</v>
      </c>
      <c r="AB193" s="42">
        <v>10</v>
      </c>
      <c r="AC193" s="42">
        <v>11</v>
      </c>
      <c r="AD193" s="42">
        <v>12</v>
      </c>
      <c r="AE193" s="42"/>
      <c r="AF193" s="42"/>
      <c r="AG193" s="42">
        <v>7</v>
      </c>
      <c r="AH193" s="42">
        <v>8</v>
      </c>
      <c r="AI193" s="42">
        <v>9</v>
      </c>
      <c r="AJ193" s="42">
        <v>10</v>
      </c>
      <c r="AK193" s="42">
        <v>11</v>
      </c>
      <c r="AL193" s="42">
        <v>12</v>
      </c>
      <c r="AM193" s="42"/>
      <c r="AN193" s="42"/>
      <c r="AO193" s="42">
        <v>7</v>
      </c>
      <c r="AP193" s="42">
        <v>8</v>
      </c>
      <c r="AQ193" s="42">
        <v>9</v>
      </c>
      <c r="AR193" s="42">
        <v>10</v>
      </c>
      <c r="AS193" s="42">
        <v>11</v>
      </c>
      <c r="AT193" s="42">
        <v>12</v>
      </c>
      <c r="AU193" s="42"/>
      <c r="AV193" s="42"/>
      <c r="AW193" s="354">
        <v>10</v>
      </c>
      <c r="AX193" s="139"/>
      <c r="AY193" s="104" t="s">
        <v>299</v>
      </c>
      <c r="AZ193" s="105"/>
      <c r="BA193" s="10"/>
      <c r="BB193" s="10"/>
      <c r="BC193" s="10"/>
      <c r="BD193" s="10"/>
      <c r="BE193" s="10"/>
      <c r="BF193" s="10"/>
      <c r="BG193" s="10"/>
      <c r="BH193" s="10"/>
      <c r="BI193" s="10"/>
      <c r="BJ193" s="10"/>
      <c r="BK193" s="10"/>
      <c r="BL193" s="10"/>
      <c r="BM193" s="10"/>
      <c r="BN193" s="10"/>
      <c r="BO193" s="10"/>
    </row>
    <row r="194" spans="1:67" ht="12" customHeight="1">
      <c r="A194" s="33"/>
      <c r="B194" s="56" t="s">
        <v>283</v>
      </c>
      <c r="C194" s="105" t="s">
        <v>294</v>
      </c>
      <c r="D194" s="55" t="s">
        <v>276</v>
      </c>
      <c r="E194" s="352"/>
      <c r="F194" s="105">
        <v>12</v>
      </c>
      <c r="G194" s="105">
        <v>12</v>
      </c>
      <c r="H194" s="105" t="s">
        <v>289</v>
      </c>
      <c r="I194" s="54" t="s">
        <v>283</v>
      </c>
      <c r="J194" s="105" t="s">
        <v>338</v>
      </c>
      <c r="K194" s="105" t="s">
        <v>298</v>
      </c>
      <c r="L194" s="105">
        <f>COUNTIF(Y194:AD195,"x")</f>
        <v>0</v>
      </c>
      <c r="M194" s="105">
        <f>F194-L194</f>
        <v>12</v>
      </c>
      <c r="N194" s="51"/>
      <c r="O194" s="51"/>
      <c r="P194" s="107" t="str">
        <f>J193</f>
        <v>G3</v>
      </c>
      <c r="Q194" s="90"/>
      <c r="R194" s="90"/>
      <c r="S194" s="90"/>
      <c r="T194" s="90"/>
      <c r="U194" s="90"/>
      <c r="V194" s="108"/>
      <c r="W194" s="51"/>
      <c r="X194" s="107" t="str">
        <f>J194</f>
        <v>G5</v>
      </c>
      <c r="Y194" s="90"/>
      <c r="Z194" s="90"/>
      <c r="AA194" s="90"/>
      <c r="AB194" s="90"/>
      <c r="AC194" s="90"/>
      <c r="AD194" s="108"/>
      <c r="AE194" s="51"/>
      <c r="AF194" s="107" t="str">
        <f>J195</f>
        <v>G9</v>
      </c>
      <c r="AG194" s="90"/>
      <c r="AH194" s="90"/>
      <c r="AI194" s="90"/>
      <c r="AJ194" s="90"/>
      <c r="AK194" s="90"/>
      <c r="AL194" s="108"/>
      <c r="AM194" s="51"/>
      <c r="AN194" s="107" t="str">
        <f>J196</f>
        <v>G14</v>
      </c>
      <c r="AO194" s="90"/>
      <c r="AP194" s="90"/>
      <c r="AQ194" s="90"/>
      <c r="AR194" s="90"/>
      <c r="AS194" s="90"/>
      <c r="AT194" s="108"/>
      <c r="AU194" s="51"/>
      <c r="AV194" s="51"/>
      <c r="AW194" s="355"/>
      <c r="AX194" s="139"/>
      <c r="AY194" s="104" t="s">
        <v>299</v>
      </c>
      <c r="AZ194" s="105"/>
      <c r="BA194" s="10"/>
      <c r="BB194" s="10"/>
      <c r="BC194" s="10"/>
      <c r="BD194" s="10"/>
      <c r="BE194" s="10"/>
      <c r="BF194" s="10"/>
      <c r="BG194" s="10"/>
      <c r="BH194" s="10"/>
      <c r="BI194" s="10"/>
      <c r="BJ194" s="10"/>
      <c r="BK194" s="10"/>
      <c r="BL194" s="10"/>
      <c r="BM194" s="10"/>
      <c r="BN194" s="10"/>
      <c r="BO194" s="10"/>
    </row>
    <row r="195" spans="1:67" ht="12" customHeight="1" thickBot="1">
      <c r="A195" s="33"/>
      <c r="B195" s="56" t="s">
        <v>283</v>
      </c>
      <c r="C195" s="105" t="s">
        <v>294</v>
      </c>
      <c r="D195" s="55" t="s">
        <v>276</v>
      </c>
      <c r="E195" s="352"/>
      <c r="F195" s="105">
        <v>12</v>
      </c>
      <c r="G195" s="105">
        <v>12</v>
      </c>
      <c r="H195" s="105" t="s">
        <v>289</v>
      </c>
      <c r="I195" s="54" t="s">
        <v>283</v>
      </c>
      <c r="J195" s="105" t="s">
        <v>331</v>
      </c>
      <c r="K195" s="105" t="s">
        <v>302</v>
      </c>
      <c r="L195" s="105">
        <f>COUNTIF(AG194:AL195,"x")</f>
        <v>0</v>
      </c>
      <c r="M195" s="105">
        <f>F195-L195</f>
        <v>12</v>
      </c>
      <c r="N195" s="51"/>
      <c r="O195" s="51"/>
      <c r="P195" s="109" t="str">
        <f>K193</f>
        <v>C1</v>
      </c>
      <c r="Q195" s="162"/>
      <c r="R195" s="162"/>
      <c r="S195" s="162"/>
      <c r="T195" s="162"/>
      <c r="U195" s="162"/>
      <c r="V195" s="110"/>
      <c r="W195" s="51"/>
      <c r="X195" s="109" t="str">
        <f>K194</f>
        <v>C1</v>
      </c>
      <c r="Y195" s="162"/>
      <c r="Z195" s="162"/>
      <c r="AA195" s="162"/>
      <c r="AB195" s="162"/>
      <c r="AC195" s="162"/>
      <c r="AD195" s="110"/>
      <c r="AE195" s="51"/>
      <c r="AF195" s="109" t="str">
        <f>K195</f>
        <v>C4</v>
      </c>
      <c r="AG195" s="45"/>
      <c r="AH195" s="45"/>
      <c r="AI195" s="45"/>
      <c r="AJ195" s="45"/>
      <c r="AK195" s="45"/>
      <c r="AL195" s="110"/>
      <c r="AM195" s="51"/>
      <c r="AN195" s="109" t="str">
        <f>K196</f>
        <v>C3</v>
      </c>
      <c r="AO195" s="45"/>
      <c r="AP195" s="45"/>
      <c r="AQ195" s="45"/>
      <c r="AR195" s="45"/>
      <c r="AS195" s="45"/>
      <c r="AT195" s="110"/>
      <c r="AU195" s="51"/>
      <c r="AV195" s="51"/>
      <c r="AW195" s="355"/>
      <c r="AX195" s="139"/>
      <c r="AY195" s="104" t="s">
        <v>299</v>
      </c>
      <c r="AZ195" s="105"/>
      <c r="BA195" s="10"/>
      <c r="BB195" s="10"/>
      <c r="BC195" s="10"/>
      <c r="BD195" s="10"/>
      <c r="BE195" s="10"/>
      <c r="BF195" s="10"/>
      <c r="BG195" s="10"/>
      <c r="BH195" s="10"/>
      <c r="BI195" s="10"/>
      <c r="BJ195" s="10"/>
      <c r="BK195" s="10"/>
      <c r="BL195" s="10"/>
      <c r="BM195" s="10"/>
      <c r="BN195" s="10"/>
      <c r="BO195" s="10"/>
    </row>
    <row r="196" spans="1:67" ht="12" customHeight="1" thickBot="1">
      <c r="A196" s="33"/>
      <c r="B196" s="78" t="s">
        <v>283</v>
      </c>
      <c r="C196" s="79" t="s">
        <v>294</v>
      </c>
      <c r="D196" s="80" t="s">
        <v>276</v>
      </c>
      <c r="E196" s="361"/>
      <c r="F196" s="79">
        <v>12</v>
      </c>
      <c r="G196" s="79">
        <v>12</v>
      </c>
      <c r="H196" s="79" t="s">
        <v>289</v>
      </c>
      <c r="I196" s="81" t="s">
        <v>283</v>
      </c>
      <c r="J196" s="79" t="s">
        <v>332</v>
      </c>
      <c r="K196" s="79" t="s">
        <v>301</v>
      </c>
      <c r="L196" s="79">
        <f>COUNTIF(AO194:AT195,"x")</f>
        <v>0</v>
      </c>
      <c r="M196" s="79">
        <f>F196-L196</f>
        <v>12</v>
      </c>
      <c r="N196" s="47"/>
      <c r="O196" s="47"/>
      <c r="P196" s="47"/>
      <c r="Q196" s="47">
        <v>1</v>
      </c>
      <c r="R196" s="47">
        <v>2</v>
      </c>
      <c r="S196" s="47">
        <v>3</v>
      </c>
      <c r="T196" s="47">
        <v>4</v>
      </c>
      <c r="U196" s="47">
        <v>5</v>
      </c>
      <c r="V196" s="47">
        <v>6</v>
      </c>
      <c r="W196" s="47"/>
      <c r="X196" s="47"/>
      <c r="Y196" s="47">
        <v>1</v>
      </c>
      <c r="Z196" s="47">
        <v>2</v>
      </c>
      <c r="AA196" s="47">
        <v>3</v>
      </c>
      <c r="AB196" s="47">
        <v>4</v>
      </c>
      <c r="AC196" s="47">
        <v>5</v>
      </c>
      <c r="AD196" s="47">
        <v>6</v>
      </c>
      <c r="AE196" s="47"/>
      <c r="AF196" s="47"/>
      <c r="AG196" s="47">
        <v>1</v>
      </c>
      <c r="AH196" s="47">
        <v>2</v>
      </c>
      <c r="AI196" s="47">
        <v>3</v>
      </c>
      <c r="AJ196" s="47">
        <v>4</v>
      </c>
      <c r="AK196" s="47">
        <v>5</v>
      </c>
      <c r="AL196" s="47">
        <v>6</v>
      </c>
      <c r="AM196" s="47"/>
      <c r="AN196" s="47"/>
      <c r="AO196" s="47">
        <v>1</v>
      </c>
      <c r="AP196" s="47">
        <v>2</v>
      </c>
      <c r="AQ196" s="47">
        <v>3</v>
      </c>
      <c r="AR196" s="47">
        <v>4</v>
      </c>
      <c r="AS196" s="47">
        <v>5</v>
      </c>
      <c r="AT196" s="47">
        <v>6</v>
      </c>
      <c r="AU196" s="47"/>
      <c r="AV196" s="47"/>
      <c r="AW196" s="356"/>
      <c r="AX196" s="139"/>
      <c r="AY196" s="104" t="s">
        <v>299</v>
      </c>
      <c r="AZ196" s="105"/>
      <c r="BA196" s="10"/>
      <c r="BB196" s="10"/>
      <c r="BC196" s="10"/>
      <c r="BD196" s="10"/>
      <c r="BE196" s="10"/>
      <c r="BF196" s="10"/>
      <c r="BG196" s="10"/>
      <c r="BH196" s="10"/>
      <c r="BI196" s="10"/>
      <c r="BJ196" s="10"/>
      <c r="BK196" s="10"/>
      <c r="BL196" s="10"/>
      <c r="BM196" s="10"/>
      <c r="BN196" s="10"/>
      <c r="BO196" s="10"/>
    </row>
    <row r="197" spans="1:67" ht="12" customHeight="1" thickBot="1">
      <c r="A197" s="33"/>
      <c r="B197" s="78" t="s">
        <v>283</v>
      </c>
      <c r="C197" s="83" t="s">
        <v>294</v>
      </c>
      <c r="D197" s="62" t="s">
        <v>276</v>
      </c>
      <c r="E197" s="99">
        <v>9</v>
      </c>
      <c r="F197" s="57"/>
      <c r="G197" s="57"/>
      <c r="H197" s="57"/>
      <c r="I197" s="57"/>
      <c r="J197" s="57"/>
      <c r="K197" s="57"/>
      <c r="L197" s="57"/>
      <c r="M197" s="57"/>
      <c r="N197" s="57"/>
      <c r="O197" s="57"/>
      <c r="P197" s="100"/>
      <c r="Q197" s="57"/>
      <c r="R197" s="57"/>
      <c r="S197" s="57"/>
      <c r="T197" s="57"/>
      <c r="U197" s="57"/>
      <c r="V197" s="57"/>
      <c r="W197" s="57"/>
      <c r="X197" s="57"/>
      <c r="Y197" s="57"/>
      <c r="Z197" s="57"/>
      <c r="AA197" s="57"/>
      <c r="AB197" s="57"/>
      <c r="AC197" s="57"/>
      <c r="AD197" s="57"/>
      <c r="AE197" s="57"/>
      <c r="AF197" s="57"/>
      <c r="AG197" s="57"/>
      <c r="AH197" s="57"/>
      <c r="AI197" s="57"/>
      <c r="AJ197" s="57"/>
      <c r="AK197" s="57"/>
      <c r="AL197" s="57"/>
      <c r="AM197" s="57"/>
      <c r="AN197" s="57"/>
      <c r="AO197" s="57"/>
      <c r="AP197" s="57"/>
      <c r="AQ197" s="57"/>
      <c r="AR197" s="57"/>
      <c r="AS197" s="57"/>
      <c r="AT197" s="57"/>
      <c r="AU197" s="57"/>
      <c r="AV197" s="57"/>
      <c r="AW197" s="84">
        <f>E197</f>
        <v>9</v>
      </c>
      <c r="AX197" s="139"/>
      <c r="AY197" s="71" t="s">
        <v>282</v>
      </c>
      <c r="AZ197" s="77"/>
      <c r="BA197" s="10"/>
      <c r="BB197" s="10"/>
      <c r="BC197" s="10"/>
      <c r="BD197" s="10"/>
      <c r="BE197" s="10"/>
      <c r="BF197" s="10"/>
      <c r="BG197" s="10"/>
      <c r="BH197" s="10"/>
      <c r="BI197" s="10"/>
      <c r="BJ197" s="10"/>
      <c r="BK197" s="10"/>
      <c r="BL197" s="10"/>
      <c r="BM197" s="10"/>
      <c r="BN197" s="10"/>
      <c r="BO197" s="10"/>
    </row>
    <row r="198" spans="1:67" ht="12" customHeight="1" thickBot="1">
      <c r="A198" s="33"/>
      <c r="B198" s="78" t="s">
        <v>283</v>
      </c>
      <c r="C198" s="102" t="s">
        <v>294</v>
      </c>
      <c r="D198" s="103" t="s">
        <v>276</v>
      </c>
      <c r="E198" s="351">
        <v>8</v>
      </c>
      <c r="F198" s="102">
        <v>12</v>
      </c>
      <c r="G198" s="102">
        <v>12</v>
      </c>
      <c r="H198" s="102" t="s">
        <v>289</v>
      </c>
      <c r="I198" s="90" t="s">
        <v>283</v>
      </c>
      <c r="J198" s="102" t="s">
        <v>337</v>
      </c>
      <c r="K198" s="102" t="s">
        <v>302</v>
      </c>
      <c r="L198" s="102">
        <f>COUNTIF(Q199:V200,"x")</f>
        <v>0</v>
      </c>
      <c r="M198" s="102">
        <f>F198-L198</f>
        <v>12</v>
      </c>
      <c r="N198" s="42"/>
      <c r="O198" s="42"/>
      <c r="P198" s="42"/>
      <c r="Q198" s="42">
        <v>7</v>
      </c>
      <c r="R198" s="42">
        <v>8</v>
      </c>
      <c r="S198" s="42">
        <v>9</v>
      </c>
      <c r="T198" s="42">
        <v>10</v>
      </c>
      <c r="U198" s="42">
        <v>11</v>
      </c>
      <c r="V198" s="42">
        <v>12</v>
      </c>
      <c r="W198" s="42"/>
      <c r="X198" s="42"/>
      <c r="Y198" s="42">
        <v>7</v>
      </c>
      <c r="Z198" s="42">
        <v>8</v>
      </c>
      <c r="AA198" s="42">
        <v>9</v>
      </c>
      <c r="AB198" s="42">
        <v>10</v>
      </c>
      <c r="AC198" s="42">
        <v>11</v>
      </c>
      <c r="AD198" s="42">
        <v>12</v>
      </c>
      <c r="AE198" s="42"/>
      <c r="AF198" s="42"/>
      <c r="AG198" s="42">
        <v>7</v>
      </c>
      <c r="AH198" s="42">
        <v>8</v>
      </c>
      <c r="AI198" s="42">
        <v>9</v>
      </c>
      <c r="AJ198" s="42">
        <v>10</v>
      </c>
      <c r="AK198" s="42">
        <v>11</v>
      </c>
      <c r="AL198" s="42">
        <v>12</v>
      </c>
      <c r="AM198" s="42"/>
      <c r="AN198" s="42"/>
      <c r="AO198" s="42">
        <v>7</v>
      </c>
      <c r="AP198" s="42">
        <v>8</v>
      </c>
      <c r="AQ198" s="42">
        <v>9</v>
      </c>
      <c r="AR198" s="42">
        <v>10</v>
      </c>
      <c r="AS198" s="42">
        <v>11</v>
      </c>
      <c r="AT198" s="42">
        <v>12</v>
      </c>
      <c r="AU198" s="42"/>
      <c r="AV198" s="42"/>
      <c r="AW198" s="354">
        <v>8</v>
      </c>
      <c r="AX198" s="139"/>
      <c r="AY198" s="104" t="s">
        <v>299</v>
      </c>
      <c r="AZ198" s="105"/>
      <c r="BA198" s="10"/>
      <c r="BB198" s="10"/>
      <c r="BC198" s="10"/>
      <c r="BD198" s="10"/>
      <c r="BE198" s="10"/>
      <c r="BF198" s="10"/>
      <c r="BG198" s="10"/>
      <c r="BH198" s="10"/>
      <c r="BI198" s="10"/>
      <c r="BJ198" s="10"/>
      <c r="BK198" s="10"/>
      <c r="BL198" s="10"/>
      <c r="BM198" s="10"/>
      <c r="BN198" s="10"/>
      <c r="BO198" s="10"/>
    </row>
    <row r="199" spans="1:67" ht="12" customHeight="1">
      <c r="A199" s="33"/>
      <c r="B199" s="78" t="s">
        <v>283</v>
      </c>
      <c r="C199" s="105" t="s">
        <v>294</v>
      </c>
      <c r="D199" s="55" t="s">
        <v>276</v>
      </c>
      <c r="E199" s="352"/>
      <c r="F199" s="105">
        <v>0</v>
      </c>
      <c r="G199" s="105">
        <v>12</v>
      </c>
      <c r="H199" s="105" t="s">
        <v>289</v>
      </c>
      <c r="I199" s="54" t="s">
        <v>283</v>
      </c>
      <c r="J199" s="105"/>
      <c r="K199" s="105"/>
      <c r="L199" s="105">
        <f>COUNTIF(Y199:AD200,"x")</f>
        <v>0</v>
      </c>
      <c r="M199" s="105">
        <f>F199-L199</f>
        <v>0</v>
      </c>
      <c r="N199" s="51"/>
      <c r="O199" s="51"/>
      <c r="P199" s="113" t="str">
        <f>J198</f>
        <v>B7</v>
      </c>
      <c r="Q199" s="90"/>
      <c r="R199" s="90"/>
      <c r="S199" s="90"/>
      <c r="T199" s="90"/>
      <c r="U199" s="90"/>
      <c r="V199" s="108"/>
      <c r="W199" s="51"/>
      <c r="X199" s="107">
        <f>J199</f>
        <v>0</v>
      </c>
      <c r="Y199" s="115"/>
      <c r="Z199" s="115"/>
      <c r="AA199" s="115"/>
      <c r="AB199" s="115"/>
      <c r="AC199" s="115"/>
      <c r="AD199" s="116"/>
      <c r="AE199" s="51"/>
      <c r="AF199" s="107">
        <f>J200</f>
        <v>0</v>
      </c>
      <c r="AG199" s="115"/>
      <c r="AH199" s="115"/>
      <c r="AI199" s="115"/>
      <c r="AJ199" s="115"/>
      <c r="AK199" s="115"/>
      <c r="AL199" s="116"/>
      <c r="AM199" s="51"/>
      <c r="AN199" s="107">
        <f>J201</f>
        <v>0</v>
      </c>
      <c r="AO199" s="115"/>
      <c r="AP199" s="115"/>
      <c r="AQ199" s="115"/>
      <c r="AR199" s="115"/>
      <c r="AS199" s="115"/>
      <c r="AT199" s="116"/>
      <c r="AU199" s="51"/>
      <c r="AV199" s="51"/>
      <c r="AW199" s="355"/>
      <c r="AX199" s="139"/>
      <c r="AY199" s="104" t="s">
        <v>299</v>
      </c>
      <c r="AZ199" s="105"/>
      <c r="BA199" s="10"/>
      <c r="BB199" s="10"/>
      <c r="BC199" s="10"/>
      <c r="BD199" s="10"/>
      <c r="BE199" s="10"/>
      <c r="BF199" s="10"/>
      <c r="BG199" s="10"/>
      <c r="BH199" s="10"/>
      <c r="BI199" s="10"/>
      <c r="BJ199" s="10"/>
      <c r="BK199" s="10"/>
      <c r="BL199" s="10"/>
      <c r="BM199" s="10"/>
      <c r="BN199" s="10"/>
      <c r="BO199" s="10"/>
    </row>
    <row r="200" spans="1:67" ht="12" customHeight="1" thickBot="1">
      <c r="A200" s="33"/>
      <c r="B200" s="78" t="s">
        <v>283</v>
      </c>
      <c r="C200" s="105" t="s">
        <v>294</v>
      </c>
      <c r="D200" s="55" t="s">
        <v>276</v>
      </c>
      <c r="E200" s="352"/>
      <c r="F200" s="105">
        <v>0</v>
      </c>
      <c r="G200" s="105">
        <v>12</v>
      </c>
      <c r="H200" s="105" t="s">
        <v>289</v>
      </c>
      <c r="I200" s="54" t="s">
        <v>283</v>
      </c>
      <c r="J200" s="105"/>
      <c r="K200" s="105"/>
      <c r="L200" s="105">
        <f>COUNTIF(AG199:AL200,"x")</f>
        <v>0</v>
      </c>
      <c r="M200" s="105">
        <f>F200-L200</f>
        <v>0</v>
      </c>
      <c r="N200" s="51"/>
      <c r="O200" s="51"/>
      <c r="P200" s="117" t="str">
        <f>K198</f>
        <v>C4</v>
      </c>
      <c r="Q200" s="162"/>
      <c r="R200" s="162"/>
      <c r="S200" s="162"/>
      <c r="T200" s="162"/>
      <c r="U200" s="162"/>
      <c r="V200" s="110"/>
      <c r="W200" s="51"/>
      <c r="X200" s="109">
        <f>K199</f>
        <v>0</v>
      </c>
      <c r="Y200" s="119"/>
      <c r="Z200" s="119"/>
      <c r="AA200" s="119"/>
      <c r="AB200" s="119"/>
      <c r="AC200" s="119"/>
      <c r="AD200" s="120"/>
      <c r="AE200" s="51"/>
      <c r="AF200" s="109">
        <f>K200</f>
        <v>0</v>
      </c>
      <c r="AG200" s="119"/>
      <c r="AH200" s="119"/>
      <c r="AI200" s="119"/>
      <c r="AJ200" s="119"/>
      <c r="AK200" s="119"/>
      <c r="AL200" s="120"/>
      <c r="AM200" s="51"/>
      <c r="AN200" s="109">
        <f>K201</f>
        <v>0</v>
      </c>
      <c r="AO200" s="119"/>
      <c r="AP200" s="119"/>
      <c r="AQ200" s="119"/>
      <c r="AR200" s="119"/>
      <c r="AS200" s="119"/>
      <c r="AT200" s="120"/>
      <c r="AU200" s="51"/>
      <c r="AV200" s="51"/>
      <c r="AW200" s="355"/>
      <c r="AX200" s="139"/>
      <c r="AY200" s="104" t="s">
        <v>299</v>
      </c>
      <c r="AZ200" s="105"/>
      <c r="BA200" s="10"/>
      <c r="BB200" s="10"/>
      <c r="BC200" s="10"/>
      <c r="BD200" s="10"/>
      <c r="BE200" s="10"/>
      <c r="BF200" s="10"/>
      <c r="BG200" s="10"/>
      <c r="BH200" s="10"/>
      <c r="BI200" s="10"/>
      <c r="BJ200" s="10"/>
      <c r="BK200" s="10"/>
      <c r="BL200" s="10"/>
      <c r="BM200" s="10"/>
      <c r="BN200" s="10"/>
      <c r="BO200" s="10"/>
    </row>
    <row r="201" spans="1:67" ht="12" customHeight="1" thickBot="1">
      <c r="A201" s="33"/>
      <c r="B201" s="78" t="s">
        <v>283</v>
      </c>
      <c r="C201" s="72" t="s">
        <v>294</v>
      </c>
      <c r="D201" s="46" t="s">
        <v>276</v>
      </c>
      <c r="E201" s="353"/>
      <c r="F201" s="72">
        <v>0</v>
      </c>
      <c r="G201" s="72">
        <v>12</v>
      </c>
      <c r="H201" s="72" t="s">
        <v>289</v>
      </c>
      <c r="I201" s="45" t="s">
        <v>283</v>
      </c>
      <c r="J201" s="72"/>
      <c r="K201" s="72"/>
      <c r="L201" s="72">
        <f>COUNTIF(AO199:AT200,"x")</f>
        <v>0</v>
      </c>
      <c r="M201" s="72">
        <f>F201-L201</f>
        <v>0</v>
      </c>
      <c r="N201" s="47"/>
      <c r="O201" s="47"/>
      <c r="P201" s="47"/>
      <c r="Q201" s="47">
        <v>1</v>
      </c>
      <c r="R201" s="47">
        <v>2</v>
      </c>
      <c r="S201" s="47">
        <v>3</v>
      </c>
      <c r="T201" s="47">
        <v>4</v>
      </c>
      <c r="U201" s="47">
        <v>5</v>
      </c>
      <c r="V201" s="47">
        <v>6</v>
      </c>
      <c r="W201" s="47"/>
      <c r="X201" s="47"/>
      <c r="Y201" s="47">
        <v>1</v>
      </c>
      <c r="Z201" s="47">
        <v>2</v>
      </c>
      <c r="AA201" s="47">
        <v>3</v>
      </c>
      <c r="AB201" s="47">
        <v>4</v>
      </c>
      <c r="AC201" s="47">
        <v>5</v>
      </c>
      <c r="AD201" s="47">
        <v>6</v>
      </c>
      <c r="AE201" s="47"/>
      <c r="AF201" s="47"/>
      <c r="AG201" s="47">
        <v>1</v>
      </c>
      <c r="AH201" s="47">
        <v>2</v>
      </c>
      <c r="AI201" s="47">
        <v>3</v>
      </c>
      <c r="AJ201" s="47">
        <v>4</v>
      </c>
      <c r="AK201" s="47">
        <v>5</v>
      </c>
      <c r="AL201" s="47">
        <v>6</v>
      </c>
      <c r="AM201" s="47"/>
      <c r="AN201" s="47"/>
      <c r="AO201" s="47">
        <v>1</v>
      </c>
      <c r="AP201" s="47">
        <v>2</v>
      </c>
      <c r="AQ201" s="47">
        <v>3</v>
      </c>
      <c r="AR201" s="47">
        <v>4</v>
      </c>
      <c r="AS201" s="47">
        <v>5</v>
      </c>
      <c r="AT201" s="47">
        <v>6</v>
      </c>
      <c r="AU201" s="47"/>
      <c r="AV201" s="47"/>
      <c r="AW201" s="356"/>
      <c r="AX201" s="139"/>
      <c r="AY201" s="104" t="s">
        <v>299</v>
      </c>
      <c r="AZ201" s="105"/>
      <c r="BA201" s="10"/>
      <c r="BB201" s="10"/>
      <c r="BC201" s="10"/>
      <c r="BD201" s="10"/>
      <c r="BE201" s="10"/>
      <c r="BF201" s="10"/>
      <c r="BG201" s="10"/>
      <c r="BH201" s="10"/>
      <c r="BI201" s="10"/>
      <c r="BJ201" s="10"/>
      <c r="BK201" s="10"/>
      <c r="BL201" s="10"/>
      <c r="BM201" s="10"/>
      <c r="BN201" s="10"/>
      <c r="BO201" s="10"/>
    </row>
    <row r="202" spans="1:67" ht="12" customHeight="1" thickBot="1">
      <c r="A202" s="33"/>
      <c r="B202" s="78" t="s">
        <v>283</v>
      </c>
      <c r="C202" s="83" t="s">
        <v>294</v>
      </c>
      <c r="D202" s="62" t="s">
        <v>276</v>
      </c>
      <c r="E202" s="99">
        <v>7</v>
      </c>
      <c r="F202" s="57"/>
      <c r="G202" s="57"/>
      <c r="H202" s="57"/>
      <c r="I202" s="57"/>
      <c r="J202" s="57"/>
      <c r="K202" s="57"/>
      <c r="L202" s="57"/>
      <c r="M202" s="57"/>
      <c r="N202" s="57"/>
      <c r="O202" s="57"/>
      <c r="P202" s="100"/>
      <c r="Q202" s="57"/>
      <c r="R202" s="57"/>
      <c r="S202" s="57"/>
      <c r="T202" s="57"/>
      <c r="U202" s="57"/>
      <c r="V202" s="57"/>
      <c r="W202" s="57"/>
      <c r="X202" s="57"/>
      <c r="Y202" s="57"/>
      <c r="Z202" s="57"/>
      <c r="AA202" s="57"/>
      <c r="AB202" s="57"/>
      <c r="AC202" s="57"/>
      <c r="AD202" s="57"/>
      <c r="AE202" s="57"/>
      <c r="AF202" s="57"/>
      <c r="AG202" s="57"/>
      <c r="AH202" s="57"/>
      <c r="AI202" s="57"/>
      <c r="AJ202" s="57"/>
      <c r="AK202" s="57"/>
      <c r="AL202" s="57"/>
      <c r="AM202" s="57"/>
      <c r="AN202" s="57"/>
      <c r="AO202" s="57"/>
      <c r="AP202" s="57"/>
      <c r="AQ202" s="57"/>
      <c r="AR202" s="57"/>
      <c r="AS202" s="57"/>
      <c r="AT202" s="57"/>
      <c r="AU202" s="57"/>
      <c r="AV202" s="57"/>
      <c r="AW202" s="84">
        <v>7</v>
      </c>
      <c r="AX202" s="139"/>
      <c r="AY202" s="71" t="s">
        <v>282</v>
      </c>
      <c r="AZ202" s="77" t="s">
        <v>342</v>
      </c>
      <c r="BA202" s="10"/>
      <c r="BB202" s="10"/>
      <c r="BC202" s="10"/>
      <c r="BD202" s="10"/>
      <c r="BE202" s="10"/>
      <c r="BF202" s="10"/>
      <c r="BG202" s="10"/>
      <c r="BH202" s="10"/>
      <c r="BI202" s="10"/>
      <c r="BJ202" s="10"/>
      <c r="BK202" s="10"/>
      <c r="BL202" s="10"/>
      <c r="BM202" s="10"/>
      <c r="BN202" s="10"/>
      <c r="BO202" s="10"/>
    </row>
    <row r="203" spans="1:67" ht="12" customHeight="1" thickBot="1">
      <c r="A203" s="33"/>
      <c r="B203" s="78" t="s">
        <v>283</v>
      </c>
      <c r="C203" s="83" t="s">
        <v>294</v>
      </c>
      <c r="D203" s="62" t="s">
        <v>276</v>
      </c>
      <c r="E203" s="99">
        <v>6</v>
      </c>
      <c r="F203" s="57"/>
      <c r="G203" s="57"/>
      <c r="H203" s="57"/>
      <c r="I203" s="57"/>
      <c r="J203" s="57"/>
      <c r="K203" s="57"/>
      <c r="L203" s="57"/>
      <c r="M203" s="57"/>
      <c r="N203" s="57"/>
      <c r="O203" s="57"/>
      <c r="P203" s="100"/>
      <c r="Q203" s="57"/>
      <c r="R203" s="57"/>
      <c r="S203" s="57"/>
      <c r="T203" s="57"/>
      <c r="U203" s="57"/>
      <c r="V203" s="57"/>
      <c r="W203" s="57"/>
      <c r="X203" s="57"/>
      <c r="Y203" s="57"/>
      <c r="Z203" s="57"/>
      <c r="AA203" s="57"/>
      <c r="AB203" s="57"/>
      <c r="AC203" s="57"/>
      <c r="AD203" s="57"/>
      <c r="AE203" s="57"/>
      <c r="AF203" s="57"/>
      <c r="AG203" s="57"/>
      <c r="AH203" s="57"/>
      <c r="AI203" s="57"/>
      <c r="AJ203" s="57"/>
      <c r="AK203" s="57"/>
      <c r="AL203" s="57"/>
      <c r="AM203" s="57"/>
      <c r="AN203" s="57"/>
      <c r="AO203" s="57"/>
      <c r="AP203" s="57"/>
      <c r="AQ203" s="57"/>
      <c r="AR203" s="57"/>
      <c r="AS203" s="57"/>
      <c r="AT203" s="57"/>
      <c r="AU203" s="57"/>
      <c r="AV203" s="57"/>
      <c r="AW203" s="84">
        <v>6</v>
      </c>
      <c r="AX203" s="139"/>
      <c r="AY203" s="71" t="s">
        <v>282</v>
      </c>
      <c r="AZ203" s="77" t="s">
        <v>342</v>
      </c>
      <c r="BA203" s="10"/>
      <c r="BB203" s="10"/>
      <c r="BC203" s="10"/>
      <c r="BD203" s="10"/>
      <c r="BE203" s="10"/>
      <c r="BF203" s="10"/>
      <c r="BG203" s="10"/>
      <c r="BH203" s="10"/>
      <c r="BI203" s="10"/>
      <c r="BJ203" s="10"/>
      <c r="BK203" s="10"/>
      <c r="BL203" s="10"/>
      <c r="BM203" s="10"/>
      <c r="BN203" s="10"/>
      <c r="BO203" s="10"/>
    </row>
    <row r="204" spans="1:67" ht="12" customHeight="1" thickBot="1">
      <c r="A204" s="33"/>
      <c r="B204" s="78" t="s">
        <v>283</v>
      </c>
      <c r="C204" s="83" t="s">
        <v>294</v>
      </c>
      <c r="D204" s="62" t="s">
        <v>276</v>
      </c>
      <c r="E204" s="99">
        <v>5</v>
      </c>
      <c r="F204" s="57"/>
      <c r="G204" s="57"/>
      <c r="H204" s="57"/>
      <c r="I204" s="57"/>
      <c r="J204" s="57"/>
      <c r="K204" s="57"/>
      <c r="L204" s="57"/>
      <c r="M204" s="57"/>
      <c r="N204" s="57"/>
      <c r="O204" s="57"/>
      <c r="P204" s="100"/>
      <c r="Q204" s="57"/>
      <c r="R204" s="57"/>
      <c r="S204" s="57"/>
      <c r="T204" s="57"/>
      <c r="U204" s="57"/>
      <c r="V204" s="57"/>
      <c r="W204" s="57"/>
      <c r="X204" s="57"/>
      <c r="Y204" s="57"/>
      <c r="Z204" s="57"/>
      <c r="AA204" s="57"/>
      <c r="AB204" s="57"/>
      <c r="AC204" s="57"/>
      <c r="AD204" s="57"/>
      <c r="AE204" s="57"/>
      <c r="AF204" s="57"/>
      <c r="AG204" s="57"/>
      <c r="AH204" s="57"/>
      <c r="AI204" s="57"/>
      <c r="AJ204" s="57"/>
      <c r="AK204" s="57"/>
      <c r="AL204" s="57"/>
      <c r="AM204" s="57"/>
      <c r="AN204" s="57"/>
      <c r="AO204" s="57"/>
      <c r="AP204" s="57"/>
      <c r="AQ204" s="57"/>
      <c r="AR204" s="57"/>
      <c r="AS204" s="57"/>
      <c r="AT204" s="57"/>
      <c r="AU204" s="57"/>
      <c r="AV204" s="57"/>
      <c r="AW204" s="84">
        <v>5</v>
      </c>
      <c r="AX204" s="139"/>
      <c r="AY204" s="71" t="s">
        <v>282</v>
      </c>
      <c r="AZ204" s="77" t="s">
        <v>342</v>
      </c>
      <c r="BA204" s="10"/>
      <c r="BB204" s="10"/>
      <c r="BC204" s="10"/>
      <c r="BD204" s="10"/>
      <c r="BE204" s="10"/>
      <c r="BF204" s="10"/>
      <c r="BG204" s="10"/>
      <c r="BH204" s="10"/>
      <c r="BI204" s="10"/>
      <c r="BJ204" s="10"/>
      <c r="BK204" s="10"/>
      <c r="BL204" s="10"/>
      <c r="BM204" s="10"/>
      <c r="BN204" s="10"/>
      <c r="BO204" s="10"/>
    </row>
    <row r="205" spans="1:67" ht="12" customHeight="1" thickBot="1">
      <c r="A205" s="33"/>
      <c r="B205" s="78" t="s">
        <v>283</v>
      </c>
      <c r="C205" s="83" t="s">
        <v>294</v>
      </c>
      <c r="D205" s="62" t="s">
        <v>276</v>
      </c>
      <c r="E205" s="99">
        <v>4</v>
      </c>
      <c r="F205" s="57"/>
      <c r="G205" s="57"/>
      <c r="H205" s="57"/>
      <c r="I205" s="57"/>
      <c r="J205" s="57"/>
      <c r="K205" s="57"/>
      <c r="L205" s="57"/>
      <c r="M205" s="57"/>
      <c r="N205" s="57"/>
      <c r="O205" s="57"/>
      <c r="P205" s="100"/>
      <c r="Q205" s="57"/>
      <c r="R205" s="57"/>
      <c r="S205" s="57"/>
      <c r="T205" s="57"/>
      <c r="U205" s="57"/>
      <c r="V205" s="57"/>
      <c r="W205" s="57"/>
      <c r="X205" s="57"/>
      <c r="Y205" s="57"/>
      <c r="Z205" s="57"/>
      <c r="AA205" s="57"/>
      <c r="AB205" s="57"/>
      <c r="AC205" s="57"/>
      <c r="AD205" s="57"/>
      <c r="AE205" s="57"/>
      <c r="AF205" s="57"/>
      <c r="AG205" s="57"/>
      <c r="AH205" s="57"/>
      <c r="AI205" s="57"/>
      <c r="AJ205" s="57"/>
      <c r="AK205" s="57"/>
      <c r="AL205" s="57"/>
      <c r="AM205" s="57"/>
      <c r="AN205" s="57"/>
      <c r="AO205" s="57"/>
      <c r="AP205" s="57"/>
      <c r="AQ205" s="57"/>
      <c r="AR205" s="57"/>
      <c r="AS205" s="57"/>
      <c r="AT205" s="57"/>
      <c r="AU205" s="57"/>
      <c r="AV205" s="57"/>
      <c r="AW205" s="84">
        <v>4</v>
      </c>
      <c r="AX205" s="139"/>
      <c r="AY205" s="71" t="s">
        <v>282</v>
      </c>
      <c r="AZ205" s="77" t="s">
        <v>342</v>
      </c>
      <c r="BA205" s="10"/>
      <c r="BB205" s="10"/>
      <c r="BC205" s="10"/>
      <c r="BD205" s="10"/>
      <c r="BE205" s="10"/>
      <c r="BF205" s="10"/>
      <c r="BG205" s="10"/>
      <c r="BH205" s="10"/>
      <c r="BI205" s="10"/>
      <c r="BJ205" s="10"/>
      <c r="BK205" s="10"/>
      <c r="BL205" s="10"/>
      <c r="BM205" s="10"/>
      <c r="BN205" s="10"/>
      <c r="BO205" s="10"/>
    </row>
    <row r="206" spans="1:67" ht="12" customHeight="1" thickBot="1">
      <c r="A206" s="33"/>
      <c r="B206" s="78" t="s">
        <v>283</v>
      </c>
      <c r="C206" s="83" t="s">
        <v>294</v>
      </c>
      <c r="D206" s="62" t="s">
        <v>276</v>
      </c>
      <c r="E206" s="99">
        <v>3</v>
      </c>
      <c r="F206" s="57"/>
      <c r="G206" s="57"/>
      <c r="H206" s="57"/>
      <c r="I206" s="57"/>
      <c r="J206" s="57"/>
      <c r="K206" s="57"/>
      <c r="L206" s="57"/>
      <c r="M206" s="57"/>
      <c r="N206" s="57"/>
      <c r="O206" s="57"/>
      <c r="P206" s="100"/>
      <c r="Q206" s="57"/>
      <c r="R206" s="57"/>
      <c r="S206" s="57"/>
      <c r="T206" s="57"/>
      <c r="U206" s="57"/>
      <c r="V206" s="57"/>
      <c r="W206" s="57"/>
      <c r="X206" s="57"/>
      <c r="Y206" s="57"/>
      <c r="Z206" s="57"/>
      <c r="AA206" s="57"/>
      <c r="AB206" s="57"/>
      <c r="AC206" s="57"/>
      <c r="AD206" s="57"/>
      <c r="AE206" s="57"/>
      <c r="AF206" s="57"/>
      <c r="AG206" s="57"/>
      <c r="AH206" s="57"/>
      <c r="AI206" s="57"/>
      <c r="AJ206" s="57"/>
      <c r="AK206" s="57"/>
      <c r="AL206" s="57"/>
      <c r="AM206" s="57"/>
      <c r="AN206" s="57"/>
      <c r="AO206" s="57"/>
      <c r="AP206" s="57"/>
      <c r="AQ206" s="57"/>
      <c r="AR206" s="57"/>
      <c r="AS206" s="57"/>
      <c r="AT206" s="57"/>
      <c r="AU206" s="57"/>
      <c r="AV206" s="57"/>
      <c r="AW206" s="84">
        <v>3</v>
      </c>
      <c r="AX206" s="139"/>
      <c r="AY206" s="71" t="s">
        <v>282</v>
      </c>
      <c r="AZ206" s="77" t="s">
        <v>342</v>
      </c>
      <c r="BA206" s="10"/>
      <c r="BB206" s="10"/>
      <c r="BC206" s="10"/>
      <c r="BD206" s="10"/>
      <c r="BE206" s="10"/>
      <c r="BF206" s="10"/>
      <c r="BG206" s="10"/>
      <c r="BH206" s="10"/>
      <c r="BI206" s="10"/>
      <c r="BJ206" s="10"/>
      <c r="BK206" s="10"/>
      <c r="BL206" s="10"/>
      <c r="BM206" s="10"/>
      <c r="BN206" s="10"/>
      <c r="BO206" s="10"/>
    </row>
    <row r="207" spans="1:67" ht="12" customHeight="1" thickBot="1">
      <c r="A207" s="33"/>
      <c r="B207" s="78" t="s">
        <v>283</v>
      </c>
      <c r="C207" s="83" t="s">
        <v>294</v>
      </c>
      <c r="D207" s="62" t="s">
        <v>276</v>
      </c>
      <c r="E207" s="99">
        <v>2</v>
      </c>
      <c r="F207" s="57"/>
      <c r="G207" s="57"/>
      <c r="H207" s="57"/>
      <c r="I207" s="57"/>
      <c r="J207" s="57"/>
      <c r="K207" s="57"/>
      <c r="L207" s="57"/>
      <c r="M207" s="57"/>
      <c r="N207" s="57"/>
      <c r="O207" s="57"/>
      <c r="P207" s="100"/>
      <c r="Q207" s="57"/>
      <c r="R207" s="57"/>
      <c r="S207" s="57"/>
      <c r="T207" s="57"/>
      <c r="U207" s="57"/>
      <c r="V207" s="57"/>
      <c r="W207" s="57"/>
      <c r="X207" s="57"/>
      <c r="Y207" s="57"/>
      <c r="Z207" s="57"/>
      <c r="AA207" s="57"/>
      <c r="AB207" s="57"/>
      <c r="AC207" s="57"/>
      <c r="AD207" s="57"/>
      <c r="AE207" s="57"/>
      <c r="AF207" s="57"/>
      <c r="AG207" s="57"/>
      <c r="AH207" s="57"/>
      <c r="AI207" s="57"/>
      <c r="AJ207" s="57"/>
      <c r="AK207" s="57"/>
      <c r="AL207" s="57"/>
      <c r="AM207" s="57"/>
      <c r="AN207" s="57"/>
      <c r="AO207" s="57"/>
      <c r="AP207" s="57"/>
      <c r="AQ207" s="57"/>
      <c r="AR207" s="57"/>
      <c r="AS207" s="57"/>
      <c r="AT207" s="57"/>
      <c r="AU207" s="57"/>
      <c r="AV207" s="57"/>
      <c r="AW207" s="84">
        <v>2</v>
      </c>
      <c r="AX207" s="139"/>
      <c r="AY207" s="71" t="s">
        <v>282</v>
      </c>
      <c r="AZ207" s="77" t="s">
        <v>342</v>
      </c>
      <c r="BA207" s="10"/>
      <c r="BB207" s="10"/>
      <c r="BC207" s="10"/>
      <c r="BD207" s="10"/>
      <c r="BE207" s="10"/>
      <c r="BF207" s="10"/>
      <c r="BG207" s="10"/>
      <c r="BH207" s="10"/>
      <c r="BI207" s="10"/>
      <c r="BJ207" s="10"/>
      <c r="BK207" s="10"/>
      <c r="BL207" s="10"/>
      <c r="BM207" s="10"/>
      <c r="BN207" s="10"/>
      <c r="BO207" s="10"/>
    </row>
    <row r="208" spans="1:67" ht="12" customHeight="1" thickBot="1">
      <c r="A208" s="33"/>
      <c r="B208" s="78" t="s">
        <v>283</v>
      </c>
      <c r="C208" s="83" t="s">
        <v>294</v>
      </c>
      <c r="D208" s="62" t="s">
        <v>276</v>
      </c>
      <c r="E208" s="99">
        <v>1</v>
      </c>
      <c r="F208" s="57"/>
      <c r="G208" s="57"/>
      <c r="H208" s="57"/>
      <c r="I208" s="57"/>
      <c r="J208" s="57"/>
      <c r="K208" s="57"/>
      <c r="L208" s="57"/>
      <c r="M208" s="57"/>
      <c r="N208" s="57"/>
      <c r="O208" s="57"/>
      <c r="P208" s="100"/>
      <c r="Q208" s="57"/>
      <c r="R208" s="57"/>
      <c r="S208" s="57"/>
      <c r="T208" s="57"/>
      <c r="U208" s="57"/>
      <c r="V208" s="57"/>
      <c r="W208" s="57"/>
      <c r="X208" s="57"/>
      <c r="Y208" s="57"/>
      <c r="Z208" s="57"/>
      <c r="AA208" s="57"/>
      <c r="AB208" s="57"/>
      <c r="AC208" s="57"/>
      <c r="AD208" s="57"/>
      <c r="AE208" s="57"/>
      <c r="AF208" s="57"/>
      <c r="AG208" s="57"/>
      <c r="AH208" s="57"/>
      <c r="AI208" s="57"/>
      <c r="AJ208" s="57"/>
      <c r="AK208" s="57"/>
      <c r="AL208" s="57"/>
      <c r="AM208" s="57"/>
      <c r="AN208" s="57"/>
      <c r="AO208" s="57"/>
      <c r="AP208" s="57"/>
      <c r="AQ208" s="57"/>
      <c r="AR208" s="57"/>
      <c r="AS208" s="57"/>
      <c r="AT208" s="57"/>
      <c r="AU208" s="57"/>
      <c r="AV208" s="57"/>
      <c r="AW208" s="84">
        <v>1</v>
      </c>
      <c r="AX208" s="139"/>
      <c r="AY208" s="71" t="s">
        <v>282</v>
      </c>
      <c r="AZ208" s="77" t="s">
        <v>342</v>
      </c>
      <c r="BC208" s="10"/>
      <c r="BD208" s="10"/>
      <c r="BE208" s="10"/>
      <c r="BF208" s="10"/>
      <c r="BG208" s="10"/>
      <c r="BH208" s="10"/>
      <c r="BI208" s="10"/>
      <c r="BJ208" s="10"/>
      <c r="BK208" s="10"/>
      <c r="BL208" s="10"/>
      <c r="BM208" s="10"/>
      <c r="BN208" s="10"/>
      <c r="BO208" s="10"/>
    </row>
    <row r="209" spans="1:67" ht="12" customHeight="1">
      <c r="A209" s="122"/>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c r="AK209" s="64"/>
      <c r="AL209" s="64"/>
      <c r="AM209" s="64"/>
      <c r="AN209" s="64"/>
      <c r="AO209" s="64"/>
      <c r="AP209" s="64"/>
      <c r="AQ209" s="64"/>
      <c r="AR209" s="64"/>
      <c r="AS209" s="64"/>
      <c r="AT209" s="64"/>
      <c r="AU209" s="64"/>
      <c r="AV209" s="64"/>
      <c r="AW209" s="64"/>
      <c r="AX209" s="64"/>
      <c r="AY209" s="64"/>
      <c r="AZ209" s="64"/>
      <c r="BA209" s="122"/>
      <c r="BB209" s="67"/>
      <c r="BC209" s="10"/>
      <c r="BD209" s="10"/>
      <c r="BE209" s="10"/>
      <c r="BF209" s="10"/>
      <c r="BG209" s="10"/>
      <c r="BH209" s="10"/>
      <c r="BI209" s="10"/>
      <c r="BJ209" s="10"/>
      <c r="BK209" s="10"/>
      <c r="BL209" s="10"/>
      <c r="BM209" s="10"/>
      <c r="BN209" s="10"/>
      <c r="BO209" s="10"/>
    </row>
    <row r="210" spans="1:67" ht="12" customHeight="1">
      <c r="A210" s="122"/>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c r="AK210" s="64"/>
      <c r="AL210" s="64"/>
      <c r="AM210" s="64"/>
      <c r="AN210" s="64"/>
      <c r="AO210" s="64"/>
      <c r="AP210" s="64"/>
      <c r="AQ210" s="64"/>
      <c r="AR210" s="64"/>
      <c r="AS210" s="64"/>
      <c r="AT210" s="64"/>
      <c r="AU210" s="64"/>
      <c r="AV210" s="64"/>
      <c r="AW210" s="64"/>
      <c r="AX210" s="64"/>
      <c r="AY210" s="64"/>
      <c r="AZ210" s="64"/>
      <c r="BA210" s="122"/>
      <c r="BB210" s="67"/>
      <c r="BC210" s="10"/>
      <c r="BD210" s="10"/>
      <c r="BE210" s="10"/>
      <c r="BF210" s="10"/>
      <c r="BG210" s="10"/>
      <c r="BH210" s="10"/>
      <c r="BI210" s="10"/>
      <c r="BJ210" s="10"/>
      <c r="BK210" s="10"/>
      <c r="BL210" s="10"/>
      <c r="BM210" s="10"/>
      <c r="BN210" s="10"/>
      <c r="BO210" s="10"/>
    </row>
    <row r="211" spans="1:67" ht="12" customHeight="1">
      <c r="A211" s="122"/>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c r="AK211" s="64"/>
      <c r="AL211" s="64"/>
      <c r="AM211" s="64"/>
      <c r="AN211" s="64"/>
      <c r="AO211" s="64"/>
      <c r="AP211" s="64"/>
      <c r="AQ211" s="64"/>
      <c r="AR211" s="64"/>
      <c r="AS211" s="64"/>
      <c r="AT211" s="64"/>
      <c r="AU211" s="64"/>
      <c r="AV211" s="64"/>
      <c r="AW211" s="64"/>
      <c r="AX211" s="64"/>
      <c r="AY211" s="64"/>
      <c r="AZ211" s="64"/>
      <c r="BA211" s="122"/>
      <c r="BB211" s="67"/>
      <c r="BC211" s="10"/>
      <c r="BD211" s="10"/>
      <c r="BE211" s="10"/>
      <c r="BF211" s="10"/>
      <c r="BG211" s="10"/>
      <c r="BH211" s="10"/>
      <c r="BI211" s="10"/>
      <c r="BJ211" s="10"/>
      <c r="BK211" s="10"/>
      <c r="BL211" s="10"/>
      <c r="BM211" s="10"/>
      <c r="BN211" s="10"/>
      <c r="BO211" s="10"/>
    </row>
    <row r="212" spans="1:67">
      <c r="B212" s="49"/>
      <c r="C212" s="49"/>
      <c r="D212" s="49"/>
      <c r="E212" s="139"/>
      <c r="F212" s="49"/>
      <c r="G212" s="49"/>
      <c r="H212" s="49"/>
      <c r="I212" s="49"/>
      <c r="J212" s="49"/>
      <c r="K212" s="49"/>
      <c r="L212" s="49"/>
      <c r="M212" s="49"/>
      <c r="N212" s="49"/>
      <c r="O212" s="49"/>
      <c r="P212" s="49"/>
      <c r="Q212" s="139"/>
      <c r="R212" s="139"/>
      <c r="S212" s="139"/>
      <c r="T212" s="139"/>
      <c r="U212" s="139"/>
      <c r="V212" s="139"/>
      <c r="W212" s="139"/>
      <c r="X212" s="139"/>
      <c r="Y212" s="139"/>
      <c r="Z212" s="139"/>
      <c r="AA212" s="139"/>
      <c r="AB212" s="139"/>
      <c r="AC212" s="139"/>
      <c r="AD212" s="139"/>
      <c r="AE212" s="139"/>
      <c r="AF212" s="139"/>
      <c r="AG212" s="139"/>
      <c r="AH212" s="139"/>
      <c r="AI212" s="139"/>
      <c r="AJ212" s="139"/>
      <c r="AK212" s="139"/>
      <c r="AL212" s="139"/>
      <c r="AM212" s="139"/>
      <c r="AN212" s="139"/>
      <c r="AO212" s="139"/>
      <c r="AP212" s="139"/>
      <c r="AQ212" s="139"/>
      <c r="AR212" s="139"/>
      <c r="AS212" s="139"/>
      <c r="AT212" s="139"/>
      <c r="AU212" s="139"/>
      <c r="AV212" s="139"/>
      <c r="AW212" s="139"/>
      <c r="AX212" s="139"/>
      <c r="AY212" s="139"/>
      <c r="AZ212" s="49"/>
      <c r="BA212" s="10"/>
      <c r="BB212" s="10"/>
      <c r="BC212" s="10"/>
      <c r="BD212" s="10"/>
      <c r="BE212" s="10"/>
      <c r="BF212" s="10"/>
      <c r="BG212" s="10"/>
      <c r="BH212" s="10"/>
      <c r="BI212" s="10"/>
      <c r="BJ212" s="10"/>
      <c r="BK212" s="10"/>
      <c r="BL212" s="10"/>
      <c r="BM212" s="10"/>
      <c r="BN212" s="10"/>
      <c r="BO212" s="10"/>
    </row>
    <row r="213" spans="1:67">
      <c r="B213" s="49"/>
      <c r="C213" s="49"/>
      <c r="D213" s="49"/>
      <c r="E213" s="139"/>
      <c r="F213" s="49"/>
      <c r="G213" s="49"/>
      <c r="H213" s="49"/>
      <c r="I213" s="49"/>
      <c r="J213" s="49"/>
      <c r="K213" s="49"/>
      <c r="L213" s="49"/>
      <c r="M213" s="49"/>
      <c r="N213" s="49"/>
      <c r="O213" s="49"/>
      <c r="P213" s="49"/>
      <c r="Q213" s="139"/>
      <c r="R213" s="139"/>
      <c r="S213" s="139"/>
      <c r="T213" s="139"/>
      <c r="U213" s="139"/>
      <c r="V213" s="139"/>
      <c r="W213" s="139"/>
      <c r="X213" s="139"/>
      <c r="Y213" s="139"/>
      <c r="Z213" s="139"/>
      <c r="AA213" s="139"/>
      <c r="AB213" s="139"/>
      <c r="AC213" s="139"/>
      <c r="AD213" s="139"/>
      <c r="AE213" s="139"/>
      <c r="AF213" s="139"/>
      <c r="AG213" s="139"/>
      <c r="AH213" s="139"/>
      <c r="AI213" s="139"/>
      <c r="AJ213" s="139"/>
      <c r="AK213" s="139"/>
      <c r="AL213" s="139"/>
      <c r="AM213" s="139"/>
      <c r="AN213" s="139"/>
      <c r="AO213" s="139"/>
      <c r="AP213" s="139"/>
      <c r="AQ213" s="139"/>
      <c r="AR213" s="139"/>
      <c r="AS213" s="139"/>
      <c r="AT213" s="139"/>
      <c r="AU213" s="139"/>
      <c r="AV213" s="139"/>
      <c r="AW213" s="139"/>
      <c r="AX213" s="139"/>
      <c r="AY213" s="139"/>
      <c r="AZ213" s="49"/>
      <c r="BA213" s="10"/>
      <c r="BB213" s="10"/>
      <c r="BC213" s="10"/>
      <c r="BD213" s="10"/>
      <c r="BE213" s="10"/>
      <c r="BF213" s="10"/>
      <c r="BG213" s="10"/>
      <c r="BH213" s="10"/>
      <c r="BI213" s="10"/>
      <c r="BJ213" s="10"/>
      <c r="BK213" s="10"/>
      <c r="BL213" s="10"/>
      <c r="BM213" s="10"/>
      <c r="BN213" s="10"/>
      <c r="BO213" s="10"/>
    </row>
    <row r="214" spans="1:67">
      <c r="B214" s="49"/>
      <c r="C214" s="49"/>
      <c r="D214" s="49"/>
      <c r="E214" s="139"/>
      <c r="F214" s="49"/>
      <c r="G214" s="49"/>
      <c r="H214" s="49"/>
      <c r="I214" s="49"/>
      <c r="J214" s="49"/>
      <c r="K214" s="49"/>
      <c r="L214" s="49"/>
      <c r="M214" s="49"/>
      <c r="N214" s="49"/>
      <c r="O214" s="49"/>
      <c r="P214" s="49"/>
      <c r="Q214" s="139"/>
      <c r="R214" s="139"/>
      <c r="S214" s="139"/>
      <c r="T214" s="139"/>
      <c r="U214" s="139"/>
      <c r="V214" s="139"/>
      <c r="W214" s="139"/>
      <c r="X214" s="139"/>
      <c r="Y214" s="139"/>
      <c r="Z214" s="139"/>
      <c r="AA214" s="139"/>
      <c r="AB214" s="139"/>
      <c r="AC214" s="139"/>
      <c r="AD214" s="139"/>
      <c r="AE214" s="139"/>
      <c r="AF214" s="139"/>
      <c r="AG214" s="139"/>
      <c r="AH214" s="139"/>
      <c r="AI214" s="139"/>
      <c r="AJ214" s="139"/>
      <c r="AK214" s="139"/>
      <c r="AL214" s="139"/>
      <c r="AM214" s="139"/>
      <c r="AN214" s="139"/>
      <c r="AO214" s="139"/>
      <c r="AP214" s="139"/>
      <c r="AQ214" s="139"/>
      <c r="AR214" s="139"/>
      <c r="AS214" s="139"/>
      <c r="AT214" s="139"/>
      <c r="AU214" s="139"/>
      <c r="AV214" s="139"/>
      <c r="AW214" s="139"/>
      <c r="AX214" s="139"/>
      <c r="AY214" s="139"/>
      <c r="AZ214" s="49"/>
      <c r="BA214" s="10"/>
      <c r="BB214" s="10"/>
      <c r="BC214" s="10"/>
      <c r="BD214" s="10"/>
      <c r="BE214" s="10"/>
      <c r="BF214" s="10"/>
      <c r="BG214" s="10"/>
      <c r="BH214" s="10"/>
      <c r="BI214" s="10"/>
      <c r="BJ214" s="10"/>
      <c r="BK214" s="10"/>
      <c r="BL214" s="10"/>
      <c r="BM214" s="10"/>
      <c r="BN214" s="10"/>
      <c r="BO214" s="10"/>
    </row>
    <row r="215" spans="1:67">
      <c r="B215" s="49"/>
      <c r="C215" s="49"/>
      <c r="D215" s="49"/>
      <c r="E215" s="139"/>
      <c r="F215" s="49"/>
      <c r="G215" s="49"/>
      <c r="H215" s="49"/>
      <c r="I215" s="49"/>
      <c r="J215" s="49"/>
      <c r="K215" s="49"/>
      <c r="L215" s="49"/>
      <c r="M215" s="49"/>
      <c r="N215" s="49"/>
      <c r="O215" s="49"/>
      <c r="P215" s="49"/>
      <c r="Q215" s="139"/>
      <c r="R215" s="139"/>
      <c r="S215" s="139"/>
      <c r="T215" s="139"/>
      <c r="U215" s="139"/>
      <c r="V215" s="139"/>
      <c r="W215" s="139"/>
      <c r="X215" s="139"/>
      <c r="Y215" s="139"/>
      <c r="Z215" s="139"/>
      <c r="AA215" s="139"/>
      <c r="AB215" s="139"/>
      <c r="AC215" s="139"/>
      <c r="AD215" s="139"/>
      <c r="AE215" s="139"/>
      <c r="AF215" s="139"/>
      <c r="AG215" s="139"/>
      <c r="AH215" s="139"/>
      <c r="AI215" s="139"/>
      <c r="AJ215" s="139"/>
      <c r="AK215" s="139"/>
      <c r="AL215" s="139"/>
      <c r="AM215" s="139"/>
      <c r="AN215" s="139"/>
      <c r="AO215" s="139"/>
      <c r="AP215" s="139"/>
      <c r="AQ215" s="139"/>
      <c r="AR215" s="139"/>
      <c r="AS215" s="139"/>
      <c r="AT215" s="139"/>
      <c r="AU215" s="139"/>
      <c r="AV215" s="139"/>
      <c r="AW215" s="139"/>
      <c r="AX215" s="139"/>
      <c r="AY215" s="139"/>
      <c r="AZ215" s="49"/>
      <c r="BA215" s="10"/>
      <c r="BB215" s="10"/>
      <c r="BC215" s="10"/>
      <c r="BD215" s="10"/>
      <c r="BE215" s="10"/>
      <c r="BF215" s="10"/>
      <c r="BG215" s="10"/>
      <c r="BH215" s="10"/>
      <c r="BI215" s="10"/>
      <c r="BJ215" s="10"/>
      <c r="BK215" s="10"/>
      <c r="BL215" s="10"/>
      <c r="BM215" s="10"/>
      <c r="BN215" s="10"/>
      <c r="BO215" s="10"/>
    </row>
    <row r="216" spans="1:67">
      <c r="B216" s="49"/>
      <c r="C216" s="49"/>
      <c r="D216" s="49"/>
      <c r="E216" s="139"/>
      <c r="F216" s="49"/>
      <c r="G216" s="49"/>
      <c r="H216" s="49"/>
      <c r="I216" s="49"/>
      <c r="J216" s="49"/>
      <c r="K216" s="49"/>
      <c r="L216" s="49"/>
      <c r="M216" s="49"/>
      <c r="N216" s="49"/>
      <c r="O216" s="49"/>
      <c r="P216" s="49"/>
      <c r="Q216" s="139"/>
      <c r="R216" s="139"/>
      <c r="S216" s="139"/>
      <c r="T216" s="139"/>
      <c r="U216" s="139"/>
      <c r="V216" s="139"/>
      <c r="W216" s="139"/>
      <c r="X216" s="139"/>
      <c r="Y216" s="139"/>
      <c r="Z216" s="139"/>
      <c r="AA216" s="139"/>
      <c r="AB216" s="139"/>
      <c r="AC216" s="139"/>
      <c r="AD216" s="139"/>
      <c r="AE216" s="139"/>
      <c r="AF216" s="139"/>
      <c r="AG216" s="139"/>
      <c r="AH216" s="139"/>
      <c r="AI216" s="139"/>
      <c r="AJ216" s="139"/>
      <c r="AK216" s="139"/>
      <c r="AL216" s="139"/>
      <c r="AM216" s="139"/>
      <c r="AN216" s="139"/>
      <c r="AO216" s="139"/>
      <c r="AP216" s="139"/>
      <c r="AQ216" s="139"/>
      <c r="AR216" s="139"/>
      <c r="AS216" s="139"/>
      <c r="AT216" s="139"/>
      <c r="AU216" s="139"/>
      <c r="AV216" s="139"/>
      <c r="AW216" s="139"/>
      <c r="AX216" s="139"/>
      <c r="AY216" s="139"/>
      <c r="AZ216" s="49"/>
      <c r="BA216" s="10"/>
      <c r="BB216" s="10"/>
      <c r="BC216" s="10"/>
      <c r="BD216" s="10"/>
      <c r="BE216" s="10"/>
      <c r="BF216" s="10"/>
      <c r="BG216" s="10"/>
      <c r="BH216" s="10"/>
      <c r="BI216" s="10"/>
      <c r="BJ216" s="10"/>
      <c r="BK216" s="10"/>
      <c r="BL216" s="10"/>
      <c r="BM216" s="10"/>
      <c r="BN216" s="10"/>
      <c r="BO216" s="10"/>
    </row>
    <row r="217" spans="1:67">
      <c r="B217" s="49"/>
      <c r="C217" s="49"/>
      <c r="D217" s="49"/>
      <c r="E217" s="139"/>
      <c r="F217" s="49"/>
      <c r="G217" s="49"/>
      <c r="H217" s="49"/>
      <c r="I217" s="49"/>
      <c r="J217" s="49"/>
      <c r="K217" s="49"/>
      <c r="L217" s="49"/>
      <c r="M217" s="49"/>
      <c r="N217" s="49"/>
      <c r="O217" s="49"/>
      <c r="P217" s="49"/>
      <c r="Q217" s="139"/>
      <c r="R217" s="139"/>
      <c r="S217" s="139"/>
      <c r="T217" s="139"/>
      <c r="U217" s="139"/>
      <c r="V217" s="139"/>
      <c r="W217" s="139"/>
      <c r="X217" s="139"/>
      <c r="Y217" s="139"/>
      <c r="Z217" s="139"/>
      <c r="AA217" s="139"/>
      <c r="AB217" s="139"/>
      <c r="AC217" s="139"/>
      <c r="AD217" s="139"/>
      <c r="AE217" s="139"/>
      <c r="AF217" s="139"/>
      <c r="AG217" s="139"/>
      <c r="AH217" s="139"/>
      <c r="AI217" s="139"/>
      <c r="AJ217" s="139"/>
      <c r="AK217" s="139"/>
      <c r="AL217" s="139"/>
      <c r="AM217" s="139"/>
      <c r="AN217" s="139"/>
      <c r="AO217" s="139"/>
      <c r="AP217" s="139"/>
      <c r="AQ217" s="139"/>
      <c r="AR217" s="139"/>
      <c r="AS217" s="139"/>
      <c r="AT217" s="139"/>
      <c r="AU217" s="139"/>
      <c r="AV217" s="139"/>
      <c r="AW217" s="139"/>
      <c r="AX217" s="139"/>
      <c r="AY217" s="139"/>
      <c r="AZ217" s="49"/>
      <c r="BA217" s="10"/>
      <c r="BB217" s="10"/>
      <c r="BC217" s="10"/>
      <c r="BD217" s="10"/>
      <c r="BE217" s="10"/>
      <c r="BF217" s="10"/>
      <c r="BG217" s="10"/>
      <c r="BH217" s="10"/>
      <c r="BI217" s="10"/>
      <c r="BJ217" s="10"/>
      <c r="BK217" s="10"/>
      <c r="BL217" s="10"/>
      <c r="BM217" s="10"/>
      <c r="BN217" s="10"/>
      <c r="BO217" s="10"/>
    </row>
    <row r="218" spans="1:67">
      <c r="B218" s="49"/>
      <c r="C218" s="49"/>
      <c r="D218" s="49"/>
      <c r="E218" s="139"/>
      <c r="F218" s="49"/>
      <c r="G218" s="49"/>
      <c r="H218" s="49"/>
      <c r="I218" s="49"/>
      <c r="J218" s="49"/>
      <c r="K218" s="49"/>
      <c r="L218" s="49"/>
      <c r="M218" s="49"/>
      <c r="N218" s="49"/>
      <c r="O218" s="49"/>
      <c r="P218" s="49"/>
      <c r="Q218" s="139"/>
      <c r="R218" s="139"/>
      <c r="S218" s="139"/>
      <c r="T218" s="139"/>
      <c r="U218" s="139"/>
      <c r="V218" s="139"/>
      <c r="W218" s="139"/>
      <c r="X218" s="139"/>
      <c r="Y218" s="139"/>
      <c r="Z218" s="139"/>
      <c r="AA218" s="139"/>
      <c r="AB218" s="139"/>
      <c r="AC218" s="139"/>
      <c r="AD218" s="139"/>
      <c r="AE218" s="139"/>
      <c r="AF218" s="139"/>
      <c r="AG218" s="139"/>
      <c r="AH218" s="139"/>
      <c r="AI218" s="139"/>
      <c r="AJ218" s="139"/>
      <c r="AK218" s="139"/>
      <c r="AL218" s="139"/>
      <c r="AM218" s="139"/>
      <c r="AN218" s="139"/>
      <c r="AO218" s="139"/>
      <c r="AP218" s="139"/>
      <c r="AQ218" s="139"/>
      <c r="AR218" s="139"/>
      <c r="AS218" s="139"/>
      <c r="AT218" s="139"/>
      <c r="AU218" s="139"/>
      <c r="AV218" s="139"/>
      <c r="AW218" s="139"/>
      <c r="AX218" s="139"/>
      <c r="AY218" s="139"/>
      <c r="AZ218" s="49"/>
      <c r="BA218" s="10"/>
      <c r="BB218" s="10"/>
      <c r="BC218" s="10"/>
      <c r="BD218" s="10"/>
      <c r="BE218" s="10"/>
      <c r="BF218" s="10"/>
      <c r="BG218" s="10"/>
      <c r="BH218" s="10"/>
      <c r="BI218" s="10"/>
      <c r="BJ218" s="10"/>
      <c r="BK218" s="10"/>
      <c r="BL218" s="10"/>
      <c r="BM218" s="10"/>
      <c r="BN218" s="10"/>
      <c r="BO218" s="10"/>
    </row>
    <row r="219" spans="1:67">
      <c r="B219" s="49"/>
      <c r="C219" s="49"/>
      <c r="D219" s="49"/>
      <c r="E219" s="139"/>
      <c r="F219" s="49"/>
      <c r="G219" s="49"/>
      <c r="H219" s="49"/>
      <c r="I219" s="49"/>
      <c r="J219" s="49"/>
      <c r="K219" s="49"/>
      <c r="L219" s="49"/>
      <c r="M219" s="49"/>
      <c r="N219" s="49"/>
      <c r="O219" s="49"/>
      <c r="P219" s="49"/>
      <c r="Q219" s="139"/>
      <c r="R219" s="139"/>
      <c r="S219" s="139"/>
      <c r="T219" s="139"/>
      <c r="U219" s="139"/>
      <c r="V219" s="139"/>
      <c r="W219" s="139"/>
      <c r="X219" s="139"/>
      <c r="Y219" s="139"/>
      <c r="Z219" s="139"/>
      <c r="AA219" s="139"/>
      <c r="AB219" s="139"/>
      <c r="AC219" s="139"/>
      <c r="AD219" s="139"/>
      <c r="AE219" s="139"/>
      <c r="AF219" s="139"/>
      <c r="AG219" s="139"/>
      <c r="AH219" s="139"/>
      <c r="AI219" s="139"/>
      <c r="AJ219" s="139"/>
      <c r="AK219" s="139"/>
      <c r="AL219" s="139"/>
      <c r="AM219" s="139"/>
      <c r="AN219" s="139"/>
      <c r="AO219" s="139"/>
      <c r="AP219" s="139"/>
      <c r="AQ219" s="139"/>
      <c r="AR219" s="139"/>
      <c r="AS219" s="139"/>
      <c r="AT219" s="139"/>
      <c r="AU219" s="139"/>
      <c r="AV219" s="139"/>
      <c r="AW219" s="139"/>
      <c r="AX219" s="139"/>
      <c r="AY219" s="139"/>
      <c r="AZ219" s="49"/>
      <c r="BA219" s="10"/>
      <c r="BB219" s="10"/>
      <c r="BC219" s="10"/>
      <c r="BD219" s="10"/>
      <c r="BE219" s="10"/>
      <c r="BF219" s="10"/>
      <c r="BG219" s="10"/>
      <c r="BH219" s="10"/>
      <c r="BI219" s="10"/>
      <c r="BJ219" s="10"/>
      <c r="BK219" s="10"/>
      <c r="BL219" s="10"/>
      <c r="BM219" s="10"/>
      <c r="BN219" s="10"/>
      <c r="BO219" s="10"/>
    </row>
    <row r="220" spans="1:67">
      <c r="B220" s="49"/>
      <c r="C220" s="49"/>
      <c r="D220" s="49"/>
      <c r="E220" s="139"/>
      <c r="F220" s="49"/>
      <c r="G220" s="49"/>
      <c r="H220" s="49"/>
      <c r="I220" s="49"/>
      <c r="J220" s="49"/>
      <c r="K220" s="49"/>
      <c r="L220" s="49"/>
      <c r="M220" s="49"/>
      <c r="N220" s="49"/>
      <c r="O220" s="49"/>
      <c r="P220" s="49"/>
      <c r="Q220" s="139"/>
      <c r="R220" s="139"/>
      <c r="S220" s="139"/>
      <c r="T220" s="139"/>
      <c r="U220" s="139"/>
      <c r="V220" s="139"/>
      <c r="W220" s="139"/>
      <c r="X220" s="139"/>
      <c r="Y220" s="139"/>
      <c r="Z220" s="139"/>
      <c r="AA220" s="139"/>
      <c r="AB220" s="139"/>
      <c r="AC220" s="139"/>
      <c r="AD220" s="139"/>
      <c r="AE220" s="139"/>
      <c r="AF220" s="139"/>
      <c r="AG220" s="139"/>
      <c r="AH220" s="139"/>
      <c r="AI220" s="139"/>
      <c r="AJ220" s="139"/>
      <c r="AK220" s="139"/>
      <c r="AL220" s="139"/>
      <c r="AM220" s="139"/>
      <c r="AN220" s="139"/>
      <c r="AO220" s="139"/>
      <c r="AP220" s="139"/>
      <c r="AQ220" s="139"/>
      <c r="AR220" s="139"/>
      <c r="AS220" s="139"/>
      <c r="AT220" s="139"/>
      <c r="AU220" s="139"/>
      <c r="AV220" s="139"/>
      <c r="AW220" s="139"/>
      <c r="AX220" s="139"/>
      <c r="AY220" s="139"/>
      <c r="AZ220" s="49"/>
      <c r="BA220" s="10"/>
      <c r="BB220" s="10"/>
      <c r="BC220" s="10"/>
      <c r="BD220" s="10"/>
      <c r="BE220" s="10"/>
      <c r="BF220" s="10"/>
      <c r="BG220" s="10"/>
      <c r="BH220" s="10"/>
      <c r="BI220" s="10"/>
      <c r="BJ220" s="10"/>
      <c r="BK220" s="10"/>
      <c r="BL220" s="10"/>
      <c r="BM220" s="10"/>
      <c r="BN220" s="10"/>
      <c r="BO220" s="10"/>
    </row>
    <row r="221" spans="1:67">
      <c r="B221" s="49"/>
      <c r="C221" s="49"/>
      <c r="D221" s="49"/>
      <c r="E221" s="139"/>
      <c r="F221" s="49"/>
      <c r="G221" s="49"/>
      <c r="H221" s="49"/>
      <c r="I221" s="49"/>
      <c r="J221" s="49"/>
      <c r="K221" s="49"/>
      <c r="L221" s="49"/>
      <c r="M221" s="49"/>
      <c r="N221" s="49"/>
      <c r="O221" s="49"/>
      <c r="P221" s="49"/>
      <c r="Q221" s="139"/>
      <c r="R221" s="139"/>
      <c r="S221" s="139"/>
      <c r="T221" s="139"/>
      <c r="U221" s="139"/>
      <c r="V221" s="139"/>
      <c r="W221" s="139"/>
      <c r="X221" s="139"/>
      <c r="Y221" s="139"/>
      <c r="Z221" s="139"/>
      <c r="AA221" s="139"/>
      <c r="AB221" s="139"/>
      <c r="AC221" s="139"/>
      <c r="AD221" s="139"/>
      <c r="AE221" s="139"/>
      <c r="AF221" s="139"/>
      <c r="AG221" s="139"/>
      <c r="AH221" s="139"/>
      <c r="AI221" s="139"/>
      <c r="AJ221" s="139"/>
      <c r="AK221" s="139"/>
      <c r="AL221" s="139"/>
      <c r="AM221" s="139"/>
      <c r="AN221" s="139"/>
      <c r="AO221" s="139"/>
      <c r="AP221" s="139"/>
      <c r="AQ221" s="139"/>
      <c r="AR221" s="139"/>
      <c r="AS221" s="139"/>
      <c r="AT221" s="139"/>
      <c r="AU221" s="139"/>
      <c r="AV221" s="139"/>
      <c r="AW221" s="139"/>
      <c r="AX221" s="139"/>
      <c r="AY221" s="139"/>
      <c r="AZ221" s="49"/>
      <c r="BA221" s="10"/>
      <c r="BB221" s="10"/>
      <c r="BC221" s="10"/>
      <c r="BD221" s="10"/>
      <c r="BE221" s="10"/>
      <c r="BF221" s="10"/>
      <c r="BG221" s="10"/>
      <c r="BH221" s="10"/>
      <c r="BI221" s="10"/>
      <c r="BJ221" s="10"/>
      <c r="BK221" s="10"/>
      <c r="BL221" s="10"/>
      <c r="BM221" s="10"/>
      <c r="BN221" s="10"/>
      <c r="BO221" s="10"/>
    </row>
    <row r="222" spans="1:67">
      <c r="B222" s="49"/>
      <c r="C222" s="49"/>
      <c r="D222" s="49"/>
      <c r="E222" s="139"/>
      <c r="F222" s="49"/>
      <c r="G222" s="49"/>
      <c r="H222" s="49"/>
      <c r="I222" s="49"/>
      <c r="J222" s="49"/>
      <c r="K222" s="49"/>
      <c r="L222" s="49"/>
      <c r="M222" s="49"/>
      <c r="N222" s="49"/>
      <c r="O222" s="49"/>
      <c r="P222" s="49"/>
      <c r="Q222" s="139"/>
      <c r="R222" s="139"/>
      <c r="S222" s="139"/>
      <c r="T222" s="139"/>
      <c r="U222" s="139"/>
      <c r="V222" s="139"/>
      <c r="W222" s="139"/>
      <c r="X222" s="139"/>
      <c r="Y222" s="139"/>
      <c r="Z222" s="139"/>
      <c r="AA222" s="139"/>
      <c r="AB222" s="139"/>
      <c r="AC222" s="139"/>
      <c r="AD222" s="139"/>
      <c r="AE222" s="139"/>
      <c r="AF222" s="139"/>
      <c r="AG222" s="139"/>
      <c r="AH222" s="139"/>
      <c r="AI222" s="139"/>
      <c r="AJ222" s="139"/>
      <c r="AK222" s="139"/>
      <c r="AL222" s="139"/>
      <c r="AM222" s="139"/>
      <c r="AN222" s="139"/>
      <c r="AO222" s="139"/>
      <c r="AP222" s="139"/>
      <c r="AQ222" s="139"/>
      <c r="AR222" s="139"/>
      <c r="AS222" s="139"/>
      <c r="AT222" s="139"/>
      <c r="AU222" s="139"/>
      <c r="AV222" s="139"/>
      <c r="AW222" s="139"/>
      <c r="AX222" s="139"/>
      <c r="AY222" s="139"/>
      <c r="AZ222" s="49"/>
      <c r="BA222" s="10"/>
      <c r="BB222" s="10"/>
      <c r="BC222" s="10"/>
      <c r="BD222" s="10"/>
      <c r="BE222" s="10"/>
      <c r="BF222" s="10"/>
      <c r="BG222" s="10"/>
      <c r="BH222" s="10"/>
      <c r="BI222" s="10"/>
      <c r="BJ222" s="10"/>
      <c r="BK222" s="10"/>
      <c r="BL222" s="10"/>
      <c r="BM222" s="10"/>
      <c r="BN222" s="10"/>
      <c r="BO222" s="10"/>
    </row>
    <row r="223" spans="1:67">
      <c r="B223" s="49"/>
      <c r="C223" s="49"/>
      <c r="D223" s="49"/>
      <c r="E223" s="139"/>
      <c r="F223" s="49"/>
      <c r="G223" s="49"/>
      <c r="H223" s="49"/>
      <c r="I223" s="49"/>
      <c r="J223" s="49"/>
      <c r="K223" s="49"/>
      <c r="L223" s="49"/>
      <c r="M223" s="49"/>
      <c r="N223" s="49"/>
      <c r="O223" s="49"/>
      <c r="P223" s="49"/>
      <c r="Q223" s="139"/>
      <c r="R223" s="139"/>
      <c r="S223" s="139"/>
      <c r="T223" s="139"/>
      <c r="U223" s="139"/>
      <c r="V223" s="139"/>
      <c r="W223" s="139"/>
      <c r="X223" s="139"/>
      <c r="Y223" s="139"/>
      <c r="Z223" s="139"/>
      <c r="AA223" s="139"/>
      <c r="AB223" s="139"/>
      <c r="AC223" s="139"/>
      <c r="AD223" s="139"/>
      <c r="AE223" s="139"/>
      <c r="AF223" s="139"/>
      <c r="AG223" s="139"/>
      <c r="AH223" s="139"/>
      <c r="AI223" s="139"/>
      <c r="AJ223" s="139"/>
      <c r="AK223" s="139"/>
      <c r="AL223" s="139"/>
      <c r="AM223" s="139"/>
      <c r="AN223" s="139"/>
      <c r="AO223" s="139"/>
      <c r="AP223" s="139"/>
      <c r="AQ223" s="139"/>
      <c r="AR223" s="139"/>
      <c r="AS223" s="139"/>
      <c r="AT223" s="139"/>
      <c r="AU223" s="139"/>
      <c r="AV223" s="139"/>
      <c r="AW223" s="139"/>
      <c r="AX223" s="139"/>
      <c r="AY223" s="139"/>
      <c r="AZ223" s="49"/>
      <c r="BA223" s="10"/>
      <c r="BB223" s="10"/>
      <c r="BC223" s="10"/>
      <c r="BD223" s="10"/>
      <c r="BE223" s="10"/>
      <c r="BF223" s="10"/>
      <c r="BG223" s="10"/>
      <c r="BH223" s="10"/>
      <c r="BI223" s="10"/>
      <c r="BJ223" s="10"/>
      <c r="BK223" s="10"/>
      <c r="BL223" s="10"/>
      <c r="BM223" s="10"/>
      <c r="BN223" s="10"/>
      <c r="BO223" s="10"/>
    </row>
    <row r="224" spans="1:67">
      <c r="B224" s="49"/>
      <c r="C224" s="49"/>
      <c r="D224" s="49"/>
      <c r="E224" s="139"/>
      <c r="F224" s="49"/>
      <c r="G224" s="49"/>
      <c r="H224" s="49"/>
      <c r="I224" s="49"/>
      <c r="J224" s="49"/>
      <c r="K224" s="49"/>
      <c r="L224" s="49"/>
      <c r="M224" s="49"/>
      <c r="N224" s="49"/>
      <c r="O224" s="49"/>
      <c r="P224" s="49"/>
      <c r="Q224" s="139"/>
      <c r="R224" s="139"/>
      <c r="S224" s="139"/>
      <c r="T224" s="139"/>
      <c r="U224" s="139"/>
      <c r="V224" s="139"/>
      <c r="W224" s="139"/>
      <c r="X224" s="139"/>
      <c r="Y224" s="139"/>
      <c r="Z224" s="139"/>
      <c r="AA224" s="139"/>
      <c r="AB224" s="139"/>
      <c r="AC224" s="139"/>
      <c r="AD224" s="139"/>
      <c r="AE224" s="139"/>
      <c r="AF224" s="139"/>
      <c r="AG224" s="139"/>
      <c r="AH224" s="139"/>
      <c r="AI224" s="139"/>
      <c r="AJ224" s="139"/>
      <c r="AK224" s="139"/>
      <c r="AL224" s="139"/>
      <c r="AM224" s="139"/>
      <c r="AN224" s="139"/>
      <c r="AO224" s="139"/>
      <c r="AP224" s="139"/>
      <c r="AQ224" s="139"/>
      <c r="AR224" s="139"/>
      <c r="AS224" s="139"/>
      <c r="AT224" s="139"/>
      <c r="AU224" s="139"/>
      <c r="AV224" s="139"/>
      <c r="AW224" s="139"/>
      <c r="AX224" s="139"/>
      <c r="AY224" s="139"/>
      <c r="AZ224" s="49"/>
      <c r="BA224" s="10"/>
      <c r="BB224" s="10"/>
      <c r="BC224" s="10"/>
      <c r="BD224" s="10"/>
      <c r="BE224" s="10"/>
      <c r="BF224" s="10"/>
      <c r="BG224" s="10"/>
      <c r="BH224" s="10"/>
      <c r="BI224" s="10"/>
      <c r="BJ224" s="10"/>
      <c r="BK224" s="10"/>
      <c r="BL224" s="10"/>
      <c r="BM224" s="10"/>
      <c r="BN224" s="10"/>
      <c r="BO224" s="10"/>
    </row>
    <row r="225" spans="2:67">
      <c r="B225" s="49"/>
      <c r="C225" s="49"/>
      <c r="D225" s="49"/>
      <c r="E225" s="139"/>
      <c r="F225" s="49"/>
      <c r="G225" s="49"/>
      <c r="H225" s="49"/>
      <c r="I225" s="49"/>
      <c r="J225" s="49"/>
      <c r="K225" s="49"/>
      <c r="L225" s="49"/>
      <c r="M225" s="49"/>
      <c r="N225" s="49"/>
      <c r="O225" s="49"/>
      <c r="P225" s="49"/>
      <c r="Q225" s="139"/>
      <c r="R225" s="139"/>
      <c r="S225" s="139"/>
      <c r="T225" s="139"/>
      <c r="U225" s="139"/>
      <c r="V225" s="139"/>
      <c r="W225" s="139"/>
      <c r="X225" s="139"/>
      <c r="Y225" s="139"/>
      <c r="Z225" s="139"/>
      <c r="AA225" s="139"/>
      <c r="AB225" s="139"/>
      <c r="AC225" s="139"/>
      <c r="AD225" s="139"/>
      <c r="AE225" s="139"/>
      <c r="AF225" s="139"/>
      <c r="AG225" s="139"/>
      <c r="AH225" s="139"/>
      <c r="AI225" s="139"/>
      <c r="AJ225" s="139"/>
      <c r="AK225" s="139"/>
      <c r="AL225" s="139"/>
      <c r="AM225" s="139"/>
      <c r="AN225" s="139"/>
      <c r="AO225" s="139"/>
      <c r="AP225" s="139"/>
      <c r="AQ225" s="139"/>
      <c r="AR225" s="139"/>
      <c r="AS225" s="139"/>
      <c r="AT225" s="139"/>
      <c r="AU225" s="139"/>
      <c r="AV225" s="139"/>
      <c r="AW225" s="139"/>
      <c r="AX225" s="139"/>
      <c r="AY225" s="139"/>
      <c r="AZ225" s="49"/>
      <c r="BA225" s="10"/>
      <c r="BB225" s="10"/>
      <c r="BC225" s="10"/>
      <c r="BD225" s="10"/>
      <c r="BE225" s="10"/>
      <c r="BF225" s="10"/>
      <c r="BG225" s="10"/>
      <c r="BH225" s="10"/>
      <c r="BI225" s="10"/>
      <c r="BJ225" s="10"/>
      <c r="BK225" s="10"/>
      <c r="BL225" s="10"/>
      <c r="BM225" s="10"/>
      <c r="BN225" s="10"/>
      <c r="BO225" s="10"/>
    </row>
    <row r="226" spans="2:67">
      <c r="B226" s="49"/>
      <c r="C226" s="49"/>
      <c r="D226" s="49"/>
      <c r="E226" s="139"/>
      <c r="F226" s="49"/>
      <c r="G226" s="49"/>
      <c r="H226" s="49"/>
      <c r="I226" s="49"/>
      <c r="J226" s="49"/>
      <c r="K226" s="49"/>
      <c r="L226" s="49"/>
      <c r="M226" s="49"/>
      <c r="N226" s="49"/>
      <c r="O226" s="49"/>
      <c r="P226" s="49"/>
      <c r="Q226" s="139"/>
      <c r="R226" s="139"/>
      <c r="S226" s="139"/>
      <c r="T226" s="139"/>
      <c r="U226" s="139"/>
      <c r="V226" s="139"/>
      <c r="W226" s="139"/>
      <c r="X226" s="139"/>
      <c r="Y226" s="139"/>
      <c r="Z226" s="139"/>
      <c r="AA226" s="139"/>
      <c r="AB226" s="139"/>
      <c r="AC226" s="139"/>
      <c r="AD226" s="139"/>
      <c r="AE226" s="139"/>
      <c r="AF226" s="139"/>
      <c r="AG226" s="139"/>
      <c r="AH226" s="139"/>
      <c r="AI226" s="139"/>
      <c r="AJ226" s="139"/>
      <c r="AK226" s="139"/>
      <c r="AL226" s="139"/>
      <c r="AM226" s="139"/>
      <c r="AN226" s="139"/>
      <c r="AO226" s="139"/>
      <c r="AP226" s="139"/>
      <c r="AQ226" s="139"/>
      <c r="AR226" s="139"/>
      <c r="AS226" s="139"/>
      <c r="AT226" s="139"/>
      <c r="AU226" s="139"/>
      <c r="AV226" s="139"/>
      <c r="AW226" s="139"/>
      <c r="AX226" s="139"/>
      <c r="AY226" s="139"/>
      <c r="AZ226" s="49"/>
      <c r="BA226" s="10"/>
      <c r="BB226" s="10"/>
      <c r="BC226" s="10"/>
      <c r="BD226" s="10"/>
      <c r="BE226" s="10"/>
      <c r="BF226" s="10"/>
      <c r="BG226" s="10"/>
      <c r="BH226" s="10"/>
      <c r="BI226" s="10"/>
      <c r="BJ226" s="10"/>
      <c r="BK226" s="10"/>
      <c r="BL226" s="10"/>
      <c r="BM226" s="10"/>
      <c r="BN226" s="10"/>
      <c r="BO226" s="10"/>
    </row>
    <row r="227" spans="2:67">
      <c r="B227" s="49"/>
      <c r="C227" s="49"/>
      <c r="D227" s="49"/>
      <c r="E227" s="139"/>
      <c r="F227" s="49"/>
      <c r="G227" s="49"/>
      <c r="H227" s="49"/>
      <c r="I227" s="49"/>
      <c r="J227" s="49"/>
      <c r="K227" s="49"/>
      <c r="L227" s="49"/>
      <c r="M227" s="49"/>
      <c r="N227" s="49"/>
      <c r="O227" s="49"/>
      <c r="P227" s="49"/>
      <c r="Q227" s="139"/>
      <c r="R227" s="139"/>
      <c r="S227" s="139"/>
      <c r="T227" s="139"/>
      <c r="U227" s="139"/>
      <c r="V227" s="139"/>
      <c r="W227" s="139"/>
      <c r="X227" s="139"/>
      <c r="Y227" s="139"/>
      <c r="Z227" s="139"/>
      <c r="AA227" s="139"/>
      <c r="AB227" s="139"/>
      <c r="AC227" s="139"/>
      <c r="AD227" s="139"/>
      <c r="AE227" s="139"/>
      <c r="AF227" s="139"/>
      <c r="AG227" s="139"/>
      <c r="AH227" s="139"/>
      <c r="AI227" s="139"/>
      <c r="AJ227" s="139"/>
      <c r="AK227" s="139"/>
      <c r="AL227" s="139"/>
      <c r="AM227" s="139"/>
      <c r="AN227" s="139"/>
      <c r="AO227" s="139"/>
      <c r="AP227" s="139"/>
      <c r="AQ227" s="139"/>
      <c r="AR227" s="139"/>
      <c r="AS227" s="139"/>
      <c r="AT227" s="139"/>
      <c r="AU227" s="139"/>
      <c r="AV227" s="139"/>
      <c r="AW227" s="139"/>
      <c r="AX227" s="139"/>
      <c r="AY227" s="139"/>
      <c r="AZ227" s="49"/>
      <c r="BA227" s="10"/>
      <c r="BB227" s="10"/>
      <c r="BC227" s="10"/>
      <c r="BD227" s="10"/>
      <c r="BE227" s="10"/>
      <c r="BF227" s="10"/>
      <c r="BG227" s="10"/>
      <c r="BH227" s="10"/>
      <c r="BI227" s="10"/>
      <c r="BJ227" s="10"/>
      <c r="BK227" s="10"/>
      <c r="BL227" s="10"/>
      <c r="BM227" s="10"/>
      <c r="BN227" s="10"/>
      <c r="BO227" s="10"/>
    </row>
    <row r="228" spans="2:67">
      <c r="B228" s="49"/>
      <c r="C228" s="49"/>
      <c r="D228" s="49"/>
      <c r="E228" s="139"/>
      <c r="F228" s="49"/>
      <c r="G228" s="49"/>
      <c r="H228" s="49"/>
      <c r="I228" s="49"/>
      <c r="J228" s="49"/>
      <c r="K228" s="49"/>
      <c r="L228" s="49"/>
      <c r="M228" s="49"/>
      <c r="N228" s="49"/>
      <c r="O228" s="49"/>
      <c r="P228" s="49"/>
      <c r="Q228" s="139"/>
      <c r="R228" s="139"/>
      <c r="S228" s="139"/>
      <c r="T228" s="139"/>
      <c r="U228" s="139"/>
      <c r="V228" s="139"/>
      <c r="W228" s="139"/>
      <c r="X228" s="139"/>
      <c r="Y228" s="139"/>
      <c r="Z228" s="139"/>
      <c r="AA228" s="139"/>
      <c r="AB228" s="139"/>
      <c r="AC228" s="139"/>
      <c r="AD228" s="139"/>
      <c r="AE228" s="139"/>
      <c r="AF228" s="139"/>
      <c r="AG228" s="139"/>
      <c r="AH228" s="139"/>
      <c r="AI228" s="139"/>
      <c r="AJ228" s="139"/>
      <c r="AK228" s="139"/>
      <c r="AL228" s="139"/>
      <c r="AM228" s="139"/>
      <c r="AN228" s="139"/>
      <c r="AO228" s="139"/>
      <c r="AP228" s="139"/>
      <c r="AQ228" s="139"/>
      <c r="AR228" s="139"/>
      <c r="AS228" s="139"/>
      <c r="AT228" s="139"/>
      <c r="AU228" s="139"/>
      <c r="AV228" s="139"/>
      <c r="AW228" s="139"/>
      <c r="AX228" s="139"/>
      <c r="AY228" s="139"/>
      <c r="AZ228" s="49"/>
      <c r="BA228" s="10"/>
      <c r="BB228" s="10"/>
      <c r="BC228" s="10"/>
      <c r="BD228" s="10"/>
      <c r="BE228" s="10"/>
      <c r="BF228" s="10"/>
      <c r="BG228" s="10"/>
      <c r="BH228" s="10"/>
      <c r="BI228" s="10"/>
      <c r="BJ228" s="10"/>
      <c r="BK228" s="10"/>
      <c r="BL228" s="10"/>
      <c r="BM228" s="10"/>
      <c r="BN228" s="10"/>
      <c r="BO228" s="10"/>
    </row>
    <row r="229" spans="2:67">
      <c r="B229" s="49"/>
      <c r="C229" s="49"/>
      <c r="D229" s="49"/>
      <c r="E229" s="139"/>
      <c r="F229" s="49"/>
      <c r="G229" s="49"/>
      <c r="H229" s="49"/>
      <c r="I229" s="49"/>
      <c r="J229" s="49"/>
      <c r="K229" s="49"/>
      <c r="L229" s="49"/>
      <c r="M229" s="49"/>
      <c r="N229" s="49"/>
      <c r="O229" s="49"/>
      <c r="P229" s="49"/>
      <c r="Q229" s="139"/>
      <c r="R229" s="139"/>
      <c r="S229" s="139"/>
      <c r="T229" s="139"/>
      <c r="U229" s="139"/>
      <c r="V229" s="139"/>
      <c r="W229" s="139"/>
      <c r="X229" s="139"/>
      <c r="Y229" s="139"/>
      <c r="Z229" s="139"/>
      <c r="AA229" s="139"/>
      <c r="AB229" s="139"/>
      <c r="AC229" s="139"/>
      <c r="AD229" s="139"/>
      <c r="AE229" s="139"/>
      <c r="AF229" s="139"/>
      <c r="AG229" s="139"/>
      <c r="AH229" s="139"/>
      <c r="AI229" s="139"/>
      <c r="AJ229" s="139"/>
      <c r="AK229" s="139"/>
      <c r="AL229" s="139"/>
      <c r="AM229" s="139"/>
      <c r="AN229" s="139"/>
      <c r="AO229" s="139"/>
      <c r="AP229" s="139"/>
      <c r="AQ229" s="139"/>
      <c r="AR229" s="139"/>
      <c r="AS229" s="139"/>
      <c r="AT229" s="139"/>
      <c r="AU229" s="139"/>
      <c r="AV229" s="139"/>
      <c r="AW229" s="139"/>
      <c r="AX229" s="139"/>
      <c r="AY229" s="139"/>
      <c r="AZ229" s="49"/>
      <c r="BA229" s="10"/>
      <c r="BB229" s="10"/>
      <c r="BC229" s="10"/>
      <c r="BD229" s="10"/>
      <c r="BE229" s="10"/>
      <c r="BF229" s="10"/>
      <c r="BG229" s="10"/>
      <c r="BH229" s="10"/>
      <c r="BI229" s="10"/>
      <c r="BJ229" s="10"/>
      <c r="BK229" s="10"/>
      <c r="BL229" s="10"/>
      <c r="BM229" s="10"/>
      <c r="BN229" s="10"/>
      <c r="BO229" s="10"/>
    </row>
    <row r="230" spans="2:67">
      <c r="B230" s="49"/>
      <c r="C230" s="49"/>
      <c r="D230" s="49"/>
      <c r="E230" s="139"/>
      <c r="F230" s="49"/>
      <c r="G230" s="49"/>
      <c r="H230" s="49"/>
      <c r="I230" s="49"/>
      <c r="J230" s="49"/>
      <c r="K230" s="49"/>
      <c r="L230" s="49"/>
      <c r="M230" s="49"/>
      <c r="N230" s="49"/>
      <c r="O230" s="49"/>
      <c r="P230" s="49"/>
      <c r="Q230" s="139"/>
      <c r="R230" s="139"/>
      <c r="S230" s="139"/>
      <c r="T230" s="139"/>
      <c r="U230" s="139"/>
      <c r="V230" s="139"/>
      <c r="W230" s="139"/>
      <c r="X230" s="139"/>
      <c r="Y230" s="139"/>
      <c r="Z230" s="139"/>
      <c r="AA230" s="139"/>
      <c r="AB230" s="139"/>
      <c r="AC230" s="139"/>
      <c r="AD230" s="139"/>
      <c r="AE230" s="139"/>
      <c r="AF230" s="139"/>
      <c r="AG230" s="139"/>
      <c r="AH230" s="139"/>
      <c r="AI230" s="139"/>
      <c r="AJ230" s="139"/>
      <c r="AK230" s="139"/>
      <c r="AL230" s="139"/>
      <c r="AM230" s="139"/>
      <c r="AN230" s="139"/>
      <c r="AO230" s="139"/>
      <c r="AP230" s="139"/>
      <c r="AQ230" s="139"/>
      <c r="AR230" s="139"/>
      <c r="AS230" s="139"/>
      <c r="AT230" s="139"/>
      <c r="AU230" s="139"/>
      <c r="AV230" s="139"/>
      <c r="AW230" s="139"/>
      <c r="AX230" s="139"/>
      <c r="AY230" s="139"/>
      <c r="AZ230" s="49"/>
      <c r="BA230" s="10"/>
      <c r="BB230" s="10"/>
      <c r="BC230" s="10"/>
      <c r="BD230" s="10"/>
      <c r="BE230" s="10"/>
      <c r="BF230" s="10"/>
      <c r="BG230" s="10"/>
      <c r="BH230" s="10"/>
      <c r="BI230" s="10"/>
      <c r="BJ230" s="10"/>
      <c r="BK230" s="10"/>
      <c r="BL230" s="10"/>
      <c r="BM230" s="10"/>
      <c r="BN230" s="10"/>
      <c r="BO230" s="10"/>
    </row>
    <row r="231" spans="2:67">
      <c r="B231" s="49"/>
      <c r="C231" s="49"/>
      <c r="D231" s="49"/>
      <c r="E231" s="139"/>
      <c r="F231" s="49"/>
      <c r="G231" s="49"/>
      <c r="H231" s="49"/>
      <c r="I231" s="49"/>
      <c r="J231" s="49"/>
      <c r="K231" s="49"/>
      <c r="L231" s="49"/>
      <c r="M231" s="49"/>
      <c r="N231" s="49"/>
      <c r="O231" s="49"/>
      <c r="P231" s="49"/>
      <c r="Q231" s="139"/>
      <c r="R231" s="139"/>
      <c r="S231" s="139"/>
      <c r="T231" s="139"/>
      <c r="U231" s="139"/>
      <c r="V231" s="139"/>
      <c r="W231" s="139"/>
      <c r="X231" s="139"/>
      <c r="Y231" s="139"/>
      <c r="Z231" s="139"/>
      <c r="AA231" s="139"/>
      <c r="AB231" s="139"/>
      <c r="AC231" s="139"/>
      <c r="AD231" s="139"/>
      <c r="AE231" s="139"/>
      <c r="AF231" s="139"/>
      <c r="AG231" s="139"/>
      <c r="AH231" s="139"/>
      <c r="AI231" s="139"/>
      <c r="AJ231" s="139"/>
      <c r="AK231" s="139"/>
      <c r="AL231" s="139"/>
      <c r="AM231" s="139"/>
      <c r="AN231" s="139"/>
      <c r="AO231" s="139"/>
      <c r="AP231" s="139"/>
      <c r="AQ231" s="139"/>
      <c r="AR231" s="139"/>
      <c r="AS231" s="139"/>
      <c r="AT231" s="139"/>
      <c r="AU231" s="139"/>
      <c r="AV231" s="139"/>
      <c r="AW231" s="139"/>
      <c r="AX231" s="139"/>
      <c r="AY231" s="139"/>
      <c r="AZ231" s="49"/>
      <c r="BA231" s="10"/>
      <c r="BB231" s="10"/>
      <c r="BC231" s="10"/>
      <c r="BD231" s="10"/>
      <c r="BE231" s="10"/>
      <c r="BF231" s="10"/>
      <c r="BG231" s="10"/>
      <c r="BH231" s="10"/>
      <c r="BI231" s="10"/>
      <c r="BJ231" s="10"/>
      <c r="BK231" s="10"/>
      <c r="BL231" s="10"/>
      <c r="BM231" s="10"/>
      <c r="BN231" s="10"/>
      <c r="BO231" s="10"/>
    </row>
    <row r="232" spans="2:67">
      <c r="B232" s="49"/>
      <c r="C232" s="49"/>
      <c r="D232" s="49"/>
      <c r="E232" s="139"/>
      <c r="F232" s="49"/>
      <c r="G232" s="49"/>
      <c r="H232" s="49"/>
      <c r="I232" s="49"/>
      <c r="J232" s="49"/>
      <c r="K232" s="49"/>
      <c r="L232" s="49"/>
      <c r="M232" s="49"/>
      <c r="N232" s="49"/>
      <c r="O232" s="49"/>
      <c r="P232" s="49"/>
      <c r="Q232" s="139"/>
      <c r="R232" s="139"/>
      <c r="S232" s="139"/>
      <c r="T232" s="139"/>
      <c r="U232" s="139"/>
      <c r="V232" s="139"/>
      <c r="W232" s="139"/>
      <c r="X232" s="139"/>
      <c r="Y232" s="139"/>
      <c r="Z232" s="139"/>
      <c r="AA232" s="139"/>
      <c r="AB232" s="139"/>
      <c r="AC232" s="139"/>
      <c r="AD232" s="139"/>
      <c r="AE232" s="139"/>
      <c r="AF232" s="139"/>
      <c r="AG232" s="139"/>
      <c r="AH232" s="139"/>
      <c r="AI232" s="139"/>
      <c r="AJ232" s="139"/>
      <c r="AK232" s="139"/>
      <c r="AL232" s="139"/>
      <c r="AM232" s="139"/>
      <c r="AN232" s="139"/>
      <c r="AO232" s="139"/>
      <c r="AP232" s="139"/>
      <c r="AQ232" s="139"/>
      <c r="AR232" s="139"/>
      <c r="AS232" s="139"/>
      <c r="AT232" s="139"/>
      <c r="AU232" s="139"/>
      <c r="AV232" s="139"/>
      <c r="AW232" s="139"/>
      <c r="AX232" s="139"/>
      <c r="AY232" s="139"/>
      <c r="AZ232" s="49"/>
      <c r="BA232" s="10"/>
      <c r="BB232" s="10"/>
      <c r="BC232" s="10"/>
      <c r="BD232" s="10"/>
      <c r="BE232" s="10"/>
      <c r="BF232" s="10"/>
      <c r="BG232" s="10"/>
      <c r="BH232" s="10"/>
      <c r="BI232" s="10"/>
      <c r="BJ232" s="10"/>
      <c r="BK232" s="10"/>
      <c r="BL232" s="10"/>
      <c r="BM232" s="10"/>
      <c r="BN232" s="10"/>
      <c r="BO232" s="10"/>
    </row>
    <row r="233" spans="2:67">
      <c r="B233" s="49"/>
      <c r="C233" s="49"/>
      <c r="D233" s="49"/>
      <c r="E233" s="139"/>
      <c r="F233" s="49"/>
      <c r="G233" s="49"/>
      <c r="H233" s="49"/>
      <c r="I233" s="49"/>
      <c r="J233" s="49"/>
      <c r="K233" s="49"/>
      <c r="L233" s="49"/>
      <c r="M233" s="49"/>
      <c r="N233" s="49"/>
      <c r="O233" s="49"/>
      <c r="P233" s="49"/>
      <c r="Q233" s="139"/>
      <c r="R233" s="139"/>
      <c r="S233" s="139"/>
      <c r="T233" s="139"/>
      <c r="U233" s="139"/>
      <c r="V233" s="139"/>
      <c r="W233" s="139"/>
      <c r="X233" s="139"/>
      <c r="Y233" s="139"/>
      <c r="Z233" s="139"/>
      <c r="AA233" s="139"/>
      <c r="AB233" s="139"/>
      <c r="AC233" s="139"/>
      <c r="AD233" s="139"/>
      <c r="AE233" s="139"/>
      <c r="AF233" s="139"/>
      <c r="AG233" s="139"/>
      <c r="AH233" s="139"/>
      <c r="AI233" s="139"/>
      <c r="AJ233" s="139"/>
      <c r="AK233" s="139"/>
      <c r="AL233" s="139"/>
      <c r="AM233" s="139"/>
      <c r="AN233" s="139"/>
      <c r="AO233" s="139"/>
      <c r="AP233" s="139"/>
      <c r="AQ233" s="139"/>
      <c r="AR233" s="139"/>
      <c r="AS233" s="139"/>
      <c r="AT233" s="139"/>
      <c r="AU233" s="139"/>
      <c r="AV233" s="139"/>
      <c r="AW233" s="139"/>
      <c r="AX233" s="139"/>
      <c r="AY233" s="139"/>
      <c r="AZ233" s="49"/>
      <c r="BA233" s="10"/>
      <c r="BB233" s="10"/>
      <c r="BC233" s="10"/>
      <c r="BD233" s="10"/>
      <c r="BE233" s="10"/>
      <c r="BF233" s="10"/>
      <c r="BG233" s="10"/>
      <c r="BH233" s="10"/>
      <c r="BI233" s="10"/>
      <c r="BJ233" s="10"/>
      <c r="BK233" s="10"/>
      <c r="BL233" s="10"/>
      <c r="BM233" s="10"/>
      <c r="BN233" s="10"/>
      <c r="BO233" s="10"/>
    </row>
    <row r="234" spans="2:67">
      <c r="B234" s="49"/>
      <c r="C234" s="49"/>
      <c r="D234" s="49"/>
      <c r="E234" s="139"/>
      <c r="F234" s="49"/>
      <c r="G234" s="49"/>
      <c r="H234" s="49"/>
      <c r="I234" s="49"/>
      <c r="J234" s="49"/>
      <c r="K234" s="49"/>
      <c r="L234" s="49"/>
      <c r="M234" s="49"/>
      <c r="N234" s="49"/>
      <c r="O234" s="49"/>
      <c r="P234" s="49"/>
      <c r="Q234" s="139"/>
      <c r="R234" s="139"/>
      <c r="S234" s="139"/>
      <c r="T234" s="139"/>
      <c r="U234" s="139"/>
      <c r="V234" s="139"/>
      <c r="W234" s="139"/>
      <c r="X234" s="139"/>
      <c r="Y234" s="139"/>
      <c r="Z234" s="139"/>
      <c r="AA234" s="139"/>
      <c r="AB234" s="139"/>
      <c r="AC234" s="139"/>
      <c r="AD234" s="139"/>
      <c r="AE234" s="139"/>
      <c r="AF234" s="139"/>
      <c r="AG234" s="139"/>
      <c r="AH234" s="139"/>
      <c r="AI234" s="139"/>
      <c r="AJ234" s="139"/>
      <c r="AK234" s="139"/>
      <c r="AL234" s="139"/>
      <c r="AM234" s="139"/>
      <c r="AN234" s="139"/>
      <c r="AO234" s="139"/>
      <c r="AP234" s="139"/>
      <c r="AQ234" s="139"/>
      <c r="AR234" s="139"/>
      <c r="AS234" s="139"/>
      <c r="AT234" s="139"/>
      <c r="AU234" s="139"/>
      <c r="AV234" s="139"/>
      <c r="AW234" s="139"/>
      <c r="AX234" s="139"/>
      <c r="AY234" s="139"/>
      <c r="AZ234" s="49"/>
      <c r="BA234" s="10"/>
      <c r="BB234" s="10"/>
      <c r="BC234" s="10"/>
      <c r="BD234" s="10"/>
      <c r="BE234" s="10"/>
      <c r="BF234" s="10"/>
      <c r="BG234" s="10"/>
      <c r="BH234" s="10"/>
      <c r="BI234" s="10"/>
      <c r="BJ234" s="10"/>
      <c r="BK234" s="10"/>
      <c r="BL234" s="10"/>
      <c r="BM234" s="10"/>
      <c r="BN234" s="10"/>
      <c r="BO234" s="10"/>
    </row>
    <row r="235" spans="2:67">
      <c r="B235" s="49"/>
      <c r="C235" s="49"/>
      <c r="D235" s="49"/>
      <c r="E235" s="139"/>
      <c r="F235" s="49"/>
      <c r="G235" s="49"/>
      <c r="H235" s="49"/>
      <c r="I235" s="49"/>
      <c r="J235" s="49"/>
      <c r="K235" s="49"/>
      <c r="L235" s="49"/>
      <c r="M235" s="49"/>
      <c r="N235" s="49"/>
      <c r="O235" s="49"/>
      <c r="P235" s="49"/>
      <c r="Q235" s="139"/>
      <c r="R235" s="139"/>
      <c r="S235" s="139"/>
      <c r="T235" s="139"/>
      <c r="U235" s="139"/>
      <c r="V235" s="139"/>
      <c r="W235" s="139"/>
      <c r="X235" s="139"/>
      <c r="Y235" s="139"/>
      <c r="Z235" s="139"/>
      <c r="AA235" s="139"/>
      <c r="AB235" s="139"/>
      <c r="AC235" s="139"/>
      <c r="AD235" s="139"/>
      <c r="AE235" s="139"/>
      <c r="AF235" s="139"/>
      <c r="AG235" s="139"/>
      <c r="AH235" s="139"/>
      <c r="AI235" s="139"/>
      <c r="AJ235" s="139"/>
      <c r="AK235" s="139"/>
      <c r="AL235" s="139"/>
      <c r="AM235" s="139"/>
      <c r="AN235" s="139"/>
      <c r="AO235" s="139"/>
      <c r="AP235" s="139"/>
      <c r="AQ235" s="139"/>
      <c r="AR235" s="139"/>
      <c r="AS235" s="139"/>
      <c r="AT235" s="139"/>
      <c r="AU235" s="139"/>
      <c r="AV235" s="139"/>
      <c r="AW235" s="139"/>
      <c r="AX235" s="139"/>
      <c r="AY235" s="139"/>
      <c r="AZ235" s="49"/>
      <c r="BA235" s="10"/>
      <c r="BB235" s="10"/>
      <c r="BC235" s="10"/>
      <c r="BD235" s="10"/>
      <c r="BE235" s="10"/>
      <c r="BF235" s="10"/>
      <c r="BG235" s="10"/>
      <c r="BH235" s="10"/>
      <c r="BI235" s="10"/>
      <c r="BJ235" s="10"/>
      <c r="BK235" s="10"/>
      <c r="BL235" s="10"/>
      <c r="BM235" s="10"/>
      <c r="BN235" s="10"/>
      <c r="BO235" s="10"/>
    </row>
    <row r="236" spans="2:67">
      <c r="B236" s="49"/>
      <c r="C236" s="49"/>
      <c r="D236" s="49"/>
      <c r="E236" s="139"/>
      <c r="F236" s="49"/>
      <c r="G236" s="49"/>
      <c r="H236" s="49"/>
      <c r="I236" s="49"/>
      <c r="J236" s="49"/>
      <c r="K236" s="49"/>
      <c r="L236" s="49"/>
      <c r="M236" s="49"/>
      <c r="N236" s="49"/>
      <c r="O236" s="49"/>
      <c r="P236" s="49"/>
      <c r="Q236" s="139"/>
      <c r="R236" s="139"/>
      <c r="S236" s="139"/>
      <c r="T236" s="139"/>
      <c r="U236" s="139"/>
      <c r="V236" s="139"/>
      <c r="W236" s="139"/>
      <c r="X236" s="139"/>
      <c r="Y236" s="139"/>
      <c r="Z236" s="139"/>
      <c r="AA236" s="139"/>
      <c r="AB236" s="139"/>
      <c r="AC236" s="139"/>
      <c r="AD236" s="139"/>
      <c r="AE236" s="139"/>
      <c r="AF236" s="139"/>
      <c r="AG236" s="139"/>
      <c r="AH236" s="139"/>
      <c r="AI236" s="139"/>
      <c r="AJ236" s="139"/>
      <c r="AK236" s="139"/>
      <c r="AL236" s="139"/>
      <c r="AM236" s="139"/>
      <c r="AN236" s="139"/>
      <c r="AO236" s="139"/>
      <c r="AP236" s="139"/>
      <c r="AQ236" s="139"/>
      <c r="AR236" s="139"/>
      <c r="AS236" s="139"/>
      <c r="AT236" s="139"/>
      <c r="AU236" s="139"/>
      <c r="AV236" s="139"/>
      <c r="AW236" s="139"/>
      <c r="AX236" s="139"/>
      <c r="AY236" s="139"/>
      <c r="AZ236" s="49"/>
      <c r="BA236" s="10"/>
      <c r="BB236" s="10"/>
      <c r="BC236" s="10"/>
      <c r="BD236" s="10"/>
      <c r="BE236" s="10"/>
      <c r="BF236" s="10"/>
      <c r="BG236" s="10"/>
      <c r="BH236" s="10"/>
      <c r="BI236" s="10"/>
      <c r="BJ236" s="10"/>
      <c r="BK236" s="10"/>
      <c r="BL236" s="10"/>
      <c r="BM236" s="10"/>
      <c r="BN236" s="10"/>
      <c r="BO236" s="10"/>
    </row>
    <row r="237" spans="2:67">
      <c r="B237" s="49"/>
      <c r="C237" s="49"/>
      <c r="D237" s="49"/>
      <c r="E237" s="139"/>
      <c r="F237" s="49"/>
      <c r="G237" s="49"/>
      <c r="H237" s="49"/>
      <c r="I237" s="49"/>
      <c r="J237" s="49"/>
      <c r="K237" s="49"/>
      <c r="L237" s="49"/>
      <c r="M237" s="49"/>
      <c r="N237" s="49"/>
      <c r="O237" s="49"/>
      <c r="P237" s="49"/>
      <c r="Q237" s="139"/>
      <c r="R237" s="139"/>
      <c r="S237" s="139"/>
      <c r="T237" s="139"/>
      <c r="U237" s="139"/>
      <c r="V237" s="139"/>
      <c r="W237" s="139"/>
      <c r="X237" s="139"/>
      <c r="Y237" s="139"/>
      <c r="Z237" s="139"/>
      <c r="AA237" s="139"/>
      <c r="AB237" s="139"/>
      <c r="AC237" s="139"/>
      <c r="AD237" s="139"/>
      <c r="AE237" s="139"/>
      <c r="AF237" s="139"/>
      <c r="AG237" s="139"/>
      <c r="AH237" s="139"/>
      <c r="AI237" s="139"/>
      <c r="AJ237" s="139"/>
      <c r="AK237" s="139"/>
      <c r="AL237" s="139"/>
      <c r="AM237" s="139"/>
      <c r="AN237" s="139"/>
      <c r="AO237" s="139"/>
      <c r="AP237" s="139"/>
      <c r="AQ237" s="139"/>
      <c r="AR237" s="139"/>
      <c r="AS237" s="139"/>
      <c r="AT237" s="139"/>
      <c r="AU237" s="139"/>
      <c r="AV237" s="139"/>
      <c r="AW237" s="139"/>
      <c r="AX237" s="139"/>
      <c r="AY237" s="139"/>
      <c r="AZ237" s="49"/>
      <c r="BA237" s="10"/>
      <c r="BB237" s="10"/>
      <c r="BC237" s="10"/>
      <c r="BD237" s="10"/>
      <c r="BE237" s="10"/>
      <c r="BF237" s="10"/>
      <c r="BG237" s="10"/>
      <c r="BH237" s="10"/>
      <c r="BI237" s="10"/>
      <c r="BJ237" s="10"/>
      <c r="BK237" s="10"/>
      <c r="BL237" s="10"/>
      <c r="BM237" s="10"/>
      <c r="BN237" s="10"/>
      <c r="BO237" s="10"/>
    </row>
    <row r="238" spans="2:67">
      <c r="B238" s="49"/>
      <c r="C238" s="49"/>
      <c r="D238" s="49"/>
      <c r="E238" s="139"/>
      <c r="F238" s="49"/>
      <c r="G238" s="49"/>
      <c r="H238" s="49"/>
      <c r="I238" s="49"/>
      <c r="J238" s="49"/>
      <c r="K238" s="49"/>
      <c r="L238" s="49"/>
      <c r="M238" s="49"/>
      <c r="N238" s="49"/>
      <c r="O238" s="49"/>
      <c r="P238" s="49"/>
      <c r="Q238" s="139"/>
      <c r="R238" s="139"/>
      <c r="S238" s="139"/>
      <c r="T238" s="139"/>
      <c r="U238" s="139"/>
      <c r="V238" s="139"/>
      <c r="W238" s="139"/>
      <c r="X238" s="139"/>
      <c r="Y238" s="139"/>
      <c r="Z238" s="139"/>
      <c r="AA238" s="139"/>
      <c r="AB238" s="139"/>
      <c r="AC238" s="139"/>
      <c r="AD238" s="139"/>
      <c r="AE238" s="139"/>
      <c r="AF238" s="139"/>
      <c r="AG238" s="139"/>
      <c r="AH238" s="139"/>
      <c r="AI238" s="139"/>
      <c r="AJ238" s="139"/>
      <c r="AK238" s="139"/>
      <c r="AL238" s="139"/>
      <c r="AM238" s="139"/>
      <c r="AN238" s="139"/>
      <c r="AO238" s="139"/>
      <c r="AP238" s="139"/>
      <c r="AQ238" s="139"/>
      <c r="AR238" s="139"/>
      <c r="AS238" s="139"/>
      <c r="AT238" s="139"/>
      <c r="AU238" s="139"/>
      <c r="AV238" s="139"/>
      <c r="AW238" s="139"/>
      <c r="AX238" s="139"/>
      <c r="AY238" s="139"/>
      <c r="AZ238" s="49"/>
      <c r="BA238" s="10"/>
      <c r="BB238" s="10"/>
      <c r="BC238" s="10"/>
      <c r="BD238" s="10"/>
      <c r="BE238" s="10"/>
      <c r="BF238" s="10"/>
      <c r="BG238" s="10"/>
      <c r="BH238" s="10"/>
      <c r="BI238" s="10"/>
      <c r="BJ238" s="10"/>
      <c r="BK238" s="10"/>
      <c r="BL238" s="10"/>
      <c r="BM238" s="10"/>
      <c r="BN238" s="10"/>
      <c r="BO238" s="10"/>
    </row>
    <row r="239" spans="2:67">
      <c r="B239" s="49"/>
      <c r="C239" s="49"/>
      <c r="D239" s="49"/>
      <c r="E239" s="139"/>
      <c r="F239" s="49"/>
      <c r="G239" s="49"/>
      <c r="H239" s="49"/>
      <c r="I239" s="49"/>
      <c r="J239" s="49"/>
      <c r="K239" s="49"/>
      <c r="L239" s="49"/>
      <c r="M239" s="49"/>
      <c r="N239" s="49"/>
      <c r="O239" s="49"/>
      <c r="P239" s="49"/>
      <c r="Q239" s="139"/>
      <c r="R239" s="139"/>
      <c r="S239" s="139"/>
      <c r="T239" s="139"/>
      <c r="U239" s="139"/>
      <c r="V239" s="139"/>
      <c r="W239" s="139"/>
      <c r="X239" s="139"/>
      <c r="Y239" s="139"/>
      <c r="Z239" s="139"/>
      <c r="AA239" s="139"/>
      <c r="AB239" s="139"/>
      <c r="AC239" s="139"/>
      <c r="AD239" s="139"/>
      <c r="AE239" s="139"/>
      <c r="AF239" s="139"/>
      <c r="AG239" s="139"/>
      <c r="AH239" s="139"/>
      <c r="AI239" s="139"/>
      <c r="AJ239" s="139"/>
      <c r="AK239" s="139"/>
      <c r="AL239" s="139"/>
      <c r="AM239" s="139"/>
      <c r="AN239" s="139"/>
      <c r="AO239" s="139"/>
      <c r="AP239" s="139"/>
      <c r="AQ239" s="139"/>
      <c r="AR239" s="139"/>
      <c r="AS239" s="139"/>
      <c r="AT239" s="139"/>
      <c r="AU239" s="139"/>
      <c r="AV239" s="139"/>
      <c r="AW239" s="139"/>
      <c r="AX239" s="139"/>
      <c r="AY239" s="139"/>
      <c r="AZ239" s="49"/>
      <c r="BA239" s="10"/>
      <c r="BB239" s="10"/>
      <c r="BC239" s="10"/>
      <c r="BD239" s="10"/>
      <c r="BE239" s="10"/>
      <c r="BF239" s="10"/>
      <c r="BG239" s="10"/>
      <c r="BH239" s="10"/>
      <c r="BI239" s="10"/>
      <c r="BJ239" s="10"/>
      <c r="BK239" s="10"/>
      <c r="BL239" s="10"/>
      <c r="BM239" s="10"/>
      <c r="BN239" s="10"/>
      <c r="BO239" s="10"/>
    </row>
    <row r="240" spans="2:67">
      <c r="B240" s="49"/>
      <c r="C240" s="49"/>
      <c r="D240" s="49"/>
      <c r="E240" s="139"/>
      <c r="F240" s="49"/>
      <c r="G240" s="49"/>
      <c r="H240" s="49"/>
      <c r="I240" s="49"/>
      <c r="J240" s="49"/>
      <c r="K240" s="49"/>
      <c r="L240" s="49"/>
      <c r="M240" s="49"/>
      <c r="N240" s="49"/>
      <c r="O240" s="49"/>
      <c r="P240" s="49"/>
      <c r="Q240" s="139"/>
      <c r="R240" s="139"/>
      <c r="S240" s="139"/>
      <c r="T240" s="139"/>
      <c r="U240" s="139"/>
      <c r="V240" s="139"/>
      <c r="W240" s="139"/>
      <c r="X240" s="139"/>
      <c r="Y240" s="139"/>
      <c r="Z240" s="139"/>
      <c r="AA240" s="139"/>
      <c r="AB240" s="139"/>
      <c r="AC240" s="139"/>
      <c r="AD240" s="139"/>
      <c r="AE240" s="139"/>
      <c r="AF240" s="139"/>
      <c r="AG240" s="139"/>
      <c r="AH240" s="139"/>
      <c r="AI240" s="139"/>
      <c r="AJ240" s="139"/>
      <c r="AK240" s="139"/>
      <c r="AL240" s="139"/>
      <c r="AM240" s="139"/>
      <c r="AN240" s="139"/>
      <c r="AO240" s="139"/>
      <c r="AP240" s="139"/>
      <c r="AQ240" s="139"/>
      <c r="AR240" s="139"/>
      <c r="AS240" s="139"/>
      <c r="AT240" s="139"/>
      <c r="AU240" s="139"/>
      <c r="AV240" s="139"/>
      <c r="AW240" s="139"/>
      <c r="AX240" s="139"/>
      <c r="AY240" s="139"/>
      <c r="AZ240" s="49"/>
      <c r="BA240" s="10"/>
      <c r="BB240" s="10"/>
      <c r="BC240" s="10"/>
      <c r="BD240" s="10"/>
      <c r="BE240" s="10"/>
      <c r="BF240" s="10"/>
      <c r="BG240" s="10"/>
      <c r="BH240" s="10"/>
      <c r="BI240" s="10"/>
      <c r="BJ240" s="10"/>
      <c r="BK240" s="10"/>
      <c r="BL240" s="10"/>
      <c r="BM240" s="10"/>
      <c r="BN240" s="10"/>
      <c r="BO240" s="10"/>
    </row>
    <row r="241" spans="2:67">
      <c r="B241" s="49"/>
      <c r="C241" s="49"/>
      <c r="D241" s="49"/>
      <c r="E241" s="139"/>
      <c r="F241" s="49"/>
      <c r="G241" s="49"/>
      <c r="H241" s="49"/>
      <c r="I241" s="49"/>
      <c r="J241" s="49"/>
      <c r="K241" s="49"/>
      <c r="L241" s="49"/>
      <c r="M241" s="49"/>
      <c r="N241" s="49"/>
      <c r="O241" s="49"/>
      <c r="P241" s="49"/>
      <c r="Q241" s="139"/>
      <c r="R241" s="139"/>
      <c r="S241" s="139"/>
      <c r="T241" s="139"/>
      <c r="U241" s="139"/>
      <c r="V241" s="139"/>
      <c r="W241" s="139"/>
      <c r="X241" s="139"/>
      <c r="Y241" s="139"/>
      <c r="Z241" s="139"/>
      <c r="AA241" s="139"/>
      <c r="AB241" s="139"/>
      <c r="AC241" s="139"/>
      <c r="AD241" s="139"/>
      <c r="AE241" s="139"/>
      <c r="AF241" s="139"/>
      <c r="AG241" s="139"/>
      <c r="AH241" s="139"/>
      <c r="AI241" s="139"/>
      <c r="AJ241" s="139"/>
      <c r="AK241" s="139"/>
      <c r="AL241" s="139"/>
      <c r="AM241" s="139"/>
      <c r="AN241" s="139"/>
      <c r="AO241" s="139"/>
      <c r="AP241" s="139"/>
      <c r="AQ241" s="139"/>
      <c r="AR241" s="139"/>
      <c r="AS241" s="139"/>
      <c r="AT241" s="139"/>
      <c r="AU241" s="139"/>
      <c r="AV241" s="139"/>
      <c r="AW241" s="139"/>
      <c r="AX241" s="139"/>
      <c r="AY241" s="139"/>
      <c r="AZ241" s="49"/>
      <c r="BA241" s="10"/>
      <c r="BB241" s="10"/>
      <c r="BC241" s="10"/>
      <c r="BD241" s="10"/>
      <c r="BE241" s="10"/>
      <c r="BF241" s="10"/>
      <c r="BG241" s="10"/>
      <c r="BH241" s="10"/>
      <c r="BI241" s="10"/>
      <c r="BJ241" s="10"/>
      <c r="BK241" s="10"/>
      <c r="BL241" s="10"/>
      <c r="BM241" s="10"/>
      <c r="BN241" s="10"/>
      <c r="BO241" s="10"/>
    </row>
    <row r="242" spans="2:67">
      <c r="B242" s="49"/>
      <c r="C242" s="49"/>
      <c r="D242" s="49"/>
      <c r="E242" s="139"/>
      <c r="F242" s="49"/>
      <c r="G242" s="49"/>
      <c r="H242" s="49"/>
      <c r="I242" s="49"/>
      <c r="J242" s="49"/>
      <c r="K242" s="49"/>
      <c r="L242" s="49"/>
      <c r="M242" s="49"/>
      <c r="N242" s="49"/>
      <c r="O242" s="49"/>
      <c r="P242" s="49"/>
      <c r="Q242" s="139"/>
      <c r="R242" s="139"/>
      <c r="S242" s="139"/>
      <c r="T242" s="139"/>
      <c r="U242" s="139"/>
      <c r="V242" s="139"/>
      <c r="W242" s="139"/>
      <c r="X242" s="139"/>
      <c r="Y242" s="139"/>
      <c r="Z242" s="139"/>
      <c r="AA242" s="139"/>
      <c r="AB242" s="139"/>
      <c r="AC242" s="139"/>
      <c r="AD242" s="139"/>
      <c r="AE242" s="139"/>
      <c r="AF242" s="139"/>
      <c r="AG242" s="139"/>
      <c r="AH242" s="139"/>
      <c r="AI242" s="139"/>
      <c r="AJ242" s="139"/>
      <c r="AK242" s="139"/>
      <c r="AL242" s="139"/>
      <c r="AM242" s="139"/>
      <c r="AN242" s="139"/>
      <c r="AO242" s="139"/>
      <c r="AP242" s="139"/>
      <c r="AQ242" s="139"/>
      <c r="AR242" s="139"/>
      <c r="AS242" s="139"/>
      <c r="AT242" s="139"/>
      <c r="AU242" s="139"/>
      <c r="AV242" s="139"/>
      <c r="AW242" s="139"/>
      <c r="AX242" s="139"/>
      <c r="AY242" s="139"/>
      <c r="AZ242" s="49"/>
      <c r="BA242" s="10"/>
      <c r="BB242" s="10"/>
      <c r="BC242" s="10"/>
      <c r="BD242" s="10"/>
      <c r="BE242" s="10"/>
      <c r="BF242" s="10"/>
      <c r="BG242" s="10"/>
      <c r="BH242" s="10"/>
      <c r="BI242" s="10"/>
      <c r="BJ242" s="10"/>
      <c r="BK242" s="10"/>
      <c r="BL242" s="10"/>
      <c r="BM242" s="10"/>
      <c r="BN242" s="10"/>
      <c r="BO242" s="10"/>
    </row>
    <row r="243" spans="2:67">
      <c r="B243" s="49"/>
      <c r="C243" s="49"/>
      <c r="D243" s="49"/>
      <c r="E243" s="139"/>
      <c r="F243" s="49"/>
      <c r="G243" s="49"/>
      <c r="H243" s="49"/>
      <c r="I243" s="49"/>
      <c r="J243" s="49"/>
      <c r="K243" s="49"/>
      <c r="L243" s="49"/>
      <c r="M243" s="49"/>
      <c r="N243" s="49"/>
      <c r="O243" s="49"/>
      <c r="P243" s="49"/>
      <c r="Q243" s="139"/>
      <c r="R243" s="139"/>
      <c r="S243" s="139"/>
      <c r="T243" s="139"/>
      <c r="U243" s="139"/>
      <c r="V243" s="139"/>
      <c r="W243" s="139"/>
      <c r="X243" s="139"/>
      <c r="Y243" s="139"/>
      <c r="Z243" s="139"/>
      <c r="AA243" s="139"/>
      <c r="AB243" s="139"/>
      <c r="AC243" s="139"/>
      <c r="AD243" s="139"/>
      <c r="AE243" s="139"/>
      <c r="AF243" s="139"/>
      <c r="AG243" s="139"/>
      <c r="AH243" s="139"/>
      <c r="AI243" s="139"/>
      <c r="AJ243" s="139"/>
      <c r="AK243" s="139"/>
      <c r="AL243" s="139"/>
      <c r="AM243" s="139"/>
      <c r="AN243" s="139"/>
      <c r="AO243" s="139"/>
      <c r="AP243" s="139"/>
      <c r="AQ243" s="139"/>
      <c r="AR243" s="139"/>
      <c r="AS243" s="139"/>
      <c r="AT243" s="139"/>
      <c r="AU243" s="139"/>
      <c r="AV243" s="139"/>
      <c r="AW243" s="139"/>
      <c r="AX243" s="139"/>
      <c r="AY243" s="139"/>
      <c r="AZ243" s="49"/>
      <c r="BA243" s="10"/>
      <c r="BB243" s="10"/>
      <c r="BC243" s="10"/>
      <c r="BD243" s="10"/>
      <c r="BE243" s="10"/>
      <c r="BF243" s="10"/>
      <c r="BG243" s="10"/>
      <c r="BH243" s="10"/>
      <c r="BI243" s="10"/>
      <c r="BJ243" s="10"/>
      <c r="BK243" s="10"/>
      <c r="BL243" s="10"/>
      <c r="BM243" s="10"/>
      <c r="BN243" s="10"/>
      <c r="BO243" s="10"/>
    </row>
    <row r="244" spans="2:67">
      <c r="B244" s="49"/>
      <c r="C244" s="49"/>
      <c r="D244" s="49"/>
      <c r="E244" s="139"/>
      <c r="F244" s="49"/>
      <c r="G244" s="49"/>
      <c r="H244" s="49"/>
      <c r="I244" s="49"/>
      <c r="J244" s="49"/>
      <c r="K244" s="49"/>
      <c r="L244" s="49"/>
      <c r="M244" s="49"/>
      <c r="N244" s="49"/>
      <c r="O244" s="49"/>
      <c r="P244" s="49"/>
      <c r="Q244" s="139"/>
      <c r="R244" s="139"/>
      <c r="S244" s="139"/>
      <c r="T244" s="139"/>
      <c r="U244" s="139"/>
      <c r="V244" s="139"/>
      <c r="W244" s="139"/>
      <c r="X244" s="139"/>
      <c r="Y244" s="139"/>
      <c r="Z244" s="139"/>
      <c r="AA244" s="139"/>
      <c r="AB244" s="139"/>
      <c r="AC244" s="139"/>
      <c r="AD244" s="139"/>
      <c r="AE244" s="139"/>
      <c r="AF244" s="139"/>
      <c r="AG244" s="139"/>
      <c r="AH244" s="139"/>
      <c r="AI244" s="139"/>
      <c r="AJ244" s="139"/>
      <c r="AK244" s="139"/>
      <c r="AL244" s="139"/>
      <c r="AM244" s="139"/>
      <c r="AN244" s="139"/>
      <c r="AO244" s="139"/>
      <c r="AP244" s="139"/>
      <c r="AQ244" s="139"/>
      <c r="AR244" s="139"/>
      <c r="AS244" s="139"/>
      <c r="AT244" s="139"/>
      <c r="AU244" s="139"/>
      <c r="AV244" s="139"/>
      <c r="AW244" s="139"/>
      <c r="AX244" s="139"/>
      <c r="AY244" s="139"/>
      <c r="AZ244" s="49"/>
      <c r="BA244" s="10"/>
      <c r="BB244" s="10"/>
      <c r="BC244" s="10"/>
      <c r="BD244" s="10"/>
      <c r="BE244" s="10"/>
      <c r="BF244" s="10"/>
      <c r="BG244" s="10"/>
      <c r="BH244" s="10"/>
      <c r="BI244" s="10"/>
      <c r="BJ244" s="10"/>
      <c r="BK244" s="10"/>
      <c r="BL244" s="10"/>
      <c r="BM244" s="10"/>
      <c r="BN244" s="10"/>
      <c r="BO244" s="10"/>
    </row>
    <row r="245" spans="2:67">
      <c r="B245" s="49"/>
      <c r="C245" s="49"/>
      <c r="D245" s="49"/>
      <c r="E245" s="139"/>
      <c r="F245" s="49"/>
      <c r="G245" s="49"/>
      <c r="H245" s="49"/>
      <c r="I245" s="49"/>
      <c r="J245" s="49"/>
      <c r="K245" s="49"/>
      <c r="L245" s="49"/>
      <c r="M245" s="49"/>
      <c r="N245" s="49"/>
      <c r="O245" s="49"/>
      <c r="P245" s="49"/>
      <c r="Q245" s="139"/>
      <c r="R245" s="139"/>
      <c r="S245" s="139"/>
      <c r="T245" s="139"/>
      <c r="U245" s="139"/>
      <c r="V245" s="139"/>
      <c r="W245" s="139"/>
      <c r="X245" s="139"/>
      <c r="Y245" s="139"/>
      <c r="Z245" s="139"/>
      <c r="AA245" s="139"/>
      <c r="AB245" s="139"/>
      <c r="AC245" s="139"/>
      <c r="AD245" s="139"/>
      <c r="AE245" s="139"/>
      <c r="AF245" s="139"/>
      <c r="AG245" s="139"/>
      <c r="AH245" s="139"/>
      <c r="AI245" s="139"/>
      <c r="AJ245" s="139"/>
      <c r="AK245" s="139"/>
      <c r="AL245" s="139"/>
      <c r="AM245" s="139"/>
      <c r="AN245" s="139"/>
      <c r="AO245" s="139"/>
      <c r="AP245" s="139"/>
      <c r="AQ245" s="139"/>
      <c r="AR245" s="139"/>
      <c r="AS245" s="139"/>
      <c r="AT245" s="139"/>
      <c r="AU245" s="139"/>
      <c r="AV245" s="139"/>
      <c r="AW245" s="139"/>
      <c r="AX245" s="139"/>
      <c r="AY245" s="139"/>
      <c r="AZ245" s="49"/>
      <c r="BA245" s="10"/>
      <c r="BB245" s="10"/>
      <c r="BC245" s="10"/>
      <c r="BD245" s="10"/>
      <c r="BE245" s="10"/>
      <c r="BF245" s="10"/>
      <c r="BG245" s="10"/>
      <c r="BH245" s="10"/>
      <c r="BI245" s="10"/>
      <c r="BJ245" s="10"/>
      <c r="BK245" s="10"/>
      <c r="BL245" s="10"/>
      <c r="BM245" s="10"/>
      <c r="BN245" s="10"/>
      <c r="BO245" s="10"/>
    </row>
    <row r="246" spans="2:67">
      <c r="B246" s="49"/>
      <c r="C246" s="49"/>
      <c r="D246" s="49"/>
      <c r="E246" s="139"/>
      <c r="F246" s="49"/>
      <c r="G246" s="49"/>
      <c r="H246" s="49"/>
      <c r="I246" s="49"/>
      <c r="J246" s="49"/>
      <c r="K246" s="49"/>
      <c r="L246" s="49"/>
      <c r="M246" s="49"/>
      <c r="N246" s="49"/>
      <c r="O246" s="49"/>
      <c r="P246" s="49"/>
      <c r="Q246" s="139"/>
      <c r="R246" s="139"/>
      <c r="S246" s="139"/>
      <c r="T246" s="139"/>
      <c r="U246" s="139"/>
      <c r="V246" s="139"/>
      <c r="W246" s="139"/>
      <c r="X246" s="139"/>
      <c r="Y246" s="139"/>
      <c r="Z246" s="139"/>
      <c r="AA246" s="139"/>
      <c r="AB246" s="139"/>
      <c r="AC246" s="139"/>
      <c r="AD246" s="139"/>
      <c r="AE246" s="139"/>
      <c r="AF246" s="139"/>
      <c r="AG246" s="139"/>
      <c r="AH246" s="139"/>
      <c r="AI246" s="139"/>
      <c r="AJ246" s="139"/>
      <c r="AK246" s="139"/>
      <c r="AL246" s="139"/>
      <c r="AM246" s="139"/>
      <c r="AN246" s="139"/>
      <c r="AO246" s="139"/>
      <c r="AP246" s="139"/>
      <c r="AQ246" s="139"/>
      <c r="AR246" s="139"/>
      <c r="AS246" s="139"/>
      <c r="AT246" s="139"/>
      <c r="AU246" s="139"/>
      <c r="AV246" s="139"/>
      <c r="AW246" s="139"/>
      <c r="AX246" s="139"/>
      <c r="AY246" s="139"/>
      <c r="AZ246" s="49"/>
      <c r="BA246" s="10"/>
      <c r="BB246" s="10"/>
      <c r="BC246" s="10"/>
      <c r="BD246" s="10"/>
      <c r="BE246" s="10"/>
      <c r="BF246" s="10"/>
      <c r="BG246" s="10"/>
      <c r="BH246" s="10"/>
      <c r="BI246" s="10"/>
      <c r="BJ246" s="10"/>
      <c r="BK246" s="10"/>
      <c r="BL246" s="10"/>
      <c r="BM246" s="10"/>
      <c r="BN246" s="10"/>
      <c r="BO246" s="10"/>
    </row>
    <row r="247" spans="2:67">
      <c r="B247" s="49"/>
      <c r="C247" s="49"/>
      <c r="D247" s="49"/>
      <c r="E247" s="139"/>
      <c r="F247" s="49"/>
      <c r="G247" s="49"/>
      <c r="H247" s="49"/>
      <c r="I247" s="49"/>
      <c r="J247" s="49"/>
      <c r="K247" s="49"/>
      <c r="L247" s="49"/>
      <c r="M247" s="49"/>
      <c r="N247" s="49"/>
      <c r="O247" s="49"/>
      <c r="P247" s="49"/>
      <c r="Q247" s="139"/>
      <c r="R247" s="139"/>
      <c r="S247" s="139"/>
      <c r="T247" s="139"/>
      <c r="U247" s="139"/>
      <c r="V247" s="139"/>
      <c r="W247" s="139"/>
      <c r="X247" s="139"/>
      <c r="Y247" s="139"/>
      <c r="Z247" s="139"/>
      <c r="AA247" s="139"/>
      <c r="AB247" s="139"/>
      <c r="AC247" s="139"/>
      <c r="AD247" s="139"/>
      <c r="AE247" s="139"/>
      <c r="AF247" s="139"/>
      <c r="AG247" s="139"/>
      <c r="AH247" s="139"/>
      <c r="AI247" s="139"/>
      <c r="AJ247" s="139"/>
      <c r="AK247" s="139"/>
      <c r="AL247" s="139"/>
      <c r="AM247" s="139"/>
      <c r="AN247" s="139"/>
      <c r="AO247" s="139"/>
      <c r="AP247" s="139"/>
      <c r="AQ247" s="139"/>
      <c r="AR247" s="139"/>
      <c r="AS247" s="139"/>
      <c r="AT247" s="139"/>
      <c r="AU247" s="139"/>
      <c r="AV247" s="139"/>
      <c r="AW247" s="139"/>
      <c r="AX247" s="139"/>
      <c r="AY247" s="139"/>
      <c r="AZ247" s="49"/>
      <c r="BA247" s="10"/>
      <c r="BB247" s="10"/>
      <c r="BC247" s="10"/>
      <c r="BD247" s="10"/>
      <c r="BE247" s="10"/>
      <c r="BF247" s="10"/>
      <c r="BG247" s="10"/>
      <c r="BH247" s="10"/>
      <c r="BI247" s="10"/>
      <c r="BJ247" s="10"/>
      <c r="BK247" s="10"/>
      <c r="BL247" s="10"/>
      <c r="BM247" s="10"/>
      <c r="BN247" s="10"/>
      <c r="BO247" s="10"/>
    </row>
    <row r="248" spans="2:67">
      <c r="B248" s="49"/>
      <c r="C248" s="49"/>
      <c r="D248" s="49"/>
      <c r="E248" s="139"/>
      <c r="F248" s="49"/>
      <c r="G248" s="49"/>
      <c r="H248" s="49"/>
      <c r="I248" s="49"/>
      <c r="J248" s="49"/>
      <c r="K248" s="49"/>
      <c r="L248" s="49"/>
      <c r="M248" s="49"/>
      <c r="N248" s="49"/>
      <c r="O248" s="49"/>
      <c r="P248" s="49"/>
      <c r="Q248" s="139"/>
      <c r="R248" s="139"/>
      <c r="S248" s="139"/>
      <c r="T248" s="139"/>
      <c r="U248" s="139"/>
      <c r="V248" s="139"/>
      <c r="W248" s="139"/>
      <c r="X248" s="139"/>
      <c r="Y248" s="139"/>
      <c r="Z248" s="139"/>
      <c r="AA248" s="139"/>
      <c r="AB248" s="139"/>
      <c r="AC248" s="139"/>
      <c r="AD248" s="139"/>
      <c r="AE248" s="139"/>
      <c r="AF248" s="139"/>
      <c r="AG248" s="139"/>
      <c r="AH248" s="139"/>
      <c r="AI248" s="139"/>
      <c r="AJ248" s="139"/>
      <c r="AK248" s="139"/>
      <c r="AL248" s="139"/>
      <c r="AM248" s="139"/>
      <c r="AN248" s="139"/>
      <c r="AO248" s="139"/>
      <c r="AP248" s="139"/>
      <c r="AQ248" s="139"/>
      <c r="AR248" s="139"/>
      <c r="AS248" s="139"/>
      <c r="AT248" s="139"/>
      <c r="AU248" s="139"/>
      <c r="AV248" s="139"/>
      <c r="AW248" s="139"/>
      <c r="AX248" s="139"/>
      <c r="AY248" s="139"/>
      <c r="AZ248" s="49"/>
      <c r="BA248" s="10"/>
      <c r="BB248" s="10"/>
      <c r="BC248" s="10"/>
      <c r="BD248" s="10"/>
      <c r="BE248" s="10"/>
      <c r="BF248" s="10"/>
      <c r="BG248" s="10"/>
      <c r="BH248" s="10"/>
      <c r="BI248" s="10"/>
      <c r="BJ248" s="10"/>
      <c r="BK248" s="10"/>
      <c r="BL248" s="10"/>
      <c r="BM248" s="10"/>
      <c r="BN248" s="10"/>
      <c r="BO248" s="10"/>
    </row>
    <row r="249" spans="2:67">
      <c r="B249" s="49"/>
      <c r="C249" s="49"/>
      <c r="D249" s="49"/>
      <c r="E249" s="139"/>
      <c r="F249" s="49"/>
      <c r="G249" s="49"/>
      <c r="H249" s="49"/>
      <c r="I249" s="49"/>
      <c r="J249" s="49"/>
      <c r="K249" s="49"/>
      <c r="L249" s="49"/>
      <c r="M249" s="49"/>
      <c r="N249" s="49"/>
      <c r="O249" s="49"/>
      <c r="P249" s="49"/>
      <c r="Q249" s="139"/>
      <c r="R249" s="139"/>
      <c r="S249" s="139"/>
      <c r="T249" s="139"/>
      <c r="U249" s="139"/>
      <c r="V249" s="139"/>
      <c r="W249" s="139"/>
      <c r="X249" s="139"/>
      <c r="Y249" s="139"/>
      <c r="Z249" s="139"/>
      <c r="AA249" s="139"/>
      <c r="AB249" s="139"/>
      <c r="AC249" s="139"/>
      <c r="AD249" s="139"/>
      <c r="AE249" s="139"/>
      <c r="AF249" s="139"/>
      <c r="AG249" s="139"/>
      <c r="AH249" s="139"/>
      <c r="AI249" s="139"/>
      <c r="AJ249" s="139"/>
      <c r="AK249" s="139"/>
      <c r="AL249" s="139"/>
      <c r="AM249" s="139"/>
      <c r="AN249" s="139"/>
      <c r="AO249" s="139"/>
      <c r="AP249" s="139"/>
      <c r="AQ249" s="139"/>
      <c r="AR249" s="139"/>
      <c r="AS249" s="139"/>
      <c r="AT249" s="139"/>
      <c r="AU249" s="139"/>
      <c r="AV249" s="139"/>
      <c r="AW249" s="139"/>
      <c r="AX249" s="139"/>
      <c r="AY249" s="139"/>
      <c r="AZ249" s="49"/>
      <c r="BA249" s="10"/>
      <c r="BB249" s="10"/>
      <c r="BC249" s="10"/>
      <c r="BD249" s="10"/>
      <c r="BE249" s="10"/>
      <c r="BF249" s="10"/>
      <c r="BG249" s="10"/>
      <c r="BH249" s="10"/>
      <c r="BI249" s="10"/>
      <c r="BJ249" s="10"/>
      <c r="BK249" s="10"/>
      <c r="BL249" s="10"/>
      <c r="BM249" s="10"/>
      <c r="BN249" s="10"/>
      <c r="BO249" s="10"/>
    </row>
    <row r="250" spans="2:67">
      <c r="B250" s="49"/>
      <c r="C250" s="49"/>
      <c r="D250" s="49"/>
      <c r="E250" s="139"/>
      <c r="F250" s="49"/>
      <c r="G250" s="49"/>
      <c r="H250" s="49"/>
      <c r="I250" s="49"/>
      <c r="J250" s="49"/>
      <c r="K250" s="49"/>
      <c r="L250" s="49"/>
      <c r="M250" s="49"/>
      <c r="N250" s="49"/>
      <c r="O250" s="49"/>
      <c r="P250" s="49"/>
      <c r="Q250" s="139"/>
      <c r="R250" s="139"/>
      <c r="S250" s="139"/>
      <c r="T250" s="139"/>
      <c r="U250" s="139"/>
      <c r="V250" s="139"/>
      <c r="W250" s="139"/>
      <c r="X250" s="139"/>
      <c r="Y250" s="139"/>
      <c r="Z250" s="139"/>
      <c r="AA250" s="139"/>
      <c r="AB250" s="139"/>
      <c r="AC250" s="139"/>
      <c r="AD250" s="139"/>
      <c r="AE250" s="139"/>
      <c r="AF250" s="139"/>
      <c r="AG250" s="139"/>
      <c r="AH250" s="139"/>
      <c r="AI250" s="139"/>
      <c r="AJ250" s="139"/>
      <c r="AK250" s="139"/>
      <c r="AL250" s="139"/>
      <c r="AM250" s="139"/>
      <c r="AN250" s="139"/>
      <c r="AO250" s="139"/>
      <c r="AP250" s="139"/>
      <c r="AQ250" s="139"/>
      <c r="AR250" s="139"/>
      <c r="AS250" s="139"/>
      <c r="AT250" s="139"/>
      <c r="AU250" s="139"/>
      <c r="AV250" s="139"/>
      <c r="AW250" s="139"/>
      <c r="AX250" s="139"/>
      <c r="AY250" s="139"/>
      <c r="AZ250" s="49"/>
      <c r="BA250" s="10"/>
      <c r="BB250" s="10"/>
      <c r="BC250" s="10"/>
      <c r="BD250" s="10"/>
      <c r="BE250" s="10"/>
      <c r="BF250" s="10"/>
      <c r="BG250" s="10"/>
      <c r="BH250" s="10"/>
      <c r="BI250" s="10"/>
      <c r="BJ250" s="10"/>
      <c r="BK250" s="10"/>
      <c r="BL250" s="10"/>
      <c r="BM250" s="10"/>
      <c r="BN250" s="10"/>
      <c r="BO250" s="10"/>
    </row>
    <row r="251" spans="2:67">
      <c r="B251" s="49"/>
      <c r="C251" s="49"/>
      <c r="D251" s="49"/>
      <c r="E251" s="139"/>
      <c r="F251" s="49"/>
      <c r="G251" s="49"/>
      <c r="H251" s="49"/>
      <c r="I251" s="49"/>
      <c r="J251" s="49"/>
      <c r="K251" s="49"/>
      <c r="L251" s="49"/>
      <c r="M251" s="49"/>
      <c r="N251" s="49"/>
      <c r="O251" s="49"/>
      <c r="P251" s="49"/>
      <c r="Q251" s="139"/>
      <c r="R251" s="139"/>
      <c r="S251" s="139"/>
      <c r="T251" s="139"/>
      <c r="U251" s="139"/>
      <c r="V251" s="139"/>
      <c r="W251" s="139"/>
      <c r="X251" s="139"/>
      <c r="Y251" s="139"/>
      <c r="Z251" s="139"/>
      <c r="AA251" s="139"/>
      <c r="AB251" s="139"/>
      <c r="AC251" s="139"/>
      <c r="AD251" s="139"/>
      <c r="AE251" s="139"/>
      <c r="AF251" s="139"/>
      <c r="AG251" s="139"/>
      <c r="AH251" s="139"/>
      <c r="AI251" s="139"/>
      <c r="AJ251" s="139"/>
      <c r="AK251" s="139"/>
      <c r="AL251" s="139"/>
      <c r="AM251" s="139"/>
      <c r="AN251" s="139"/>
      <c r="AO251" s="139"/>
      <c r="AP251" s="139"/>
      <c r="AQ251" s="139"/>
      <c r="AR251" s="139"/>
      <c r="AS251" s="139"/>
      <c r="AT251" s="139"/>
      <c r="AU251" s="139"/>
      <c r="AV251" s="139"/>
      <c r="AW251" s="139"/>
      <c r="AX251" s="139"/>
      <c r="AY251" s="139"/>
      <c r="AZ251" s="49"/>
      <c r="BA251" s="10"/>
      <c r="BB251" s="10"/>
      <c r="BC251" s="10"/>
      <c r="BD251" s="10"/>
      <c r="BE251" s="10"/>
      <c r="BF251" s="10"/>
      <c r="BG251" s="10"/>
      <c r="BH251" s="10"/>
      <c r="BI251" s="10"/>
      <c r="BJ251" s="10"/>
      <c r="BK251" s="10"/>
      <c r="BL251" s="10"/>
      <c r="BM251" s="10"/>
      <c r="BN251" s="10"/>
      <c r="BO251" s="10"/>
    </row>
    <row r="252" spans="2:67">
      <c r="B252" s="49"/>
      <c r="C252" s="49"/>
      <c r="D252" s="49"/>
      <c r="E252" s="139"/>
      <c r="F252" s="49"/>
      <c r="G252" s="49"/>
      <c r="H252" s="49"/>
      <c r="I252" s="49"/>
      <c r="J252" s="49"/>
      <c r="K252" s="49"/>
      <c r="L252" s="49"/>
      <c r="M252" s="49"/>
      <c r="N252" s="49"/>
      <c r="O252" s="49"/>
      <c r="P252" s="49"/>
      <c r="Q252" s="139"/>
      <c r="R252" s="139"/>
      <c r="S252" s="139"/>
      <c r="T252" s="139"/>
      <c r="U252" s="139"/>
      <c r="V252" s="139"/>
      <c r="W252" s="139"/>
      <c r="X252" s="139"/>
      <c r="Y252" s="139"/>
      <c r="Z252" s="139"/>
      <c r="AA252" s="139"/>
      <c r="AB252" s="139"/>
      <c r="AC252" s="139"/>
      <c r="AD252" s="139"/>
      <c r="AE252" s="139"/>
      <c r="AF252" s="139"/>
      <c r="AG252" s="139"/>
      <c r="AH252" s="139"/>
      <c r="AI252" s="139"/>
      <c r="AJ252" s="139"/>
      <c r="AK252" s="139"/>
      <c r="AL252" s="139"/>
      <c r="AM252" s="139"/>
      <c r="AN252" s="139"/>
      <c r="AO252" s="139"/>
      <c r="AP252" s="139"/>
      <c r="AQ252" s="139"/>
      <c r="AR252" s="139"/>
      <c r="AS252" s="139"/>
      <c r="AT252" s="139"/>
      <c r="AU252" s="139"/>
      <c r="AV252" s="139"/>
      <c r="AW252" s="139"/>
      <c r="AX252" s="139"/>
      <c r="AY252" s="139"/>
      <c r="AZ252" s="49"/>
      <c r="BA252" s="10"/>
      <c r="BB252" s="10"/>
      <c r="BC252" s="10"/>
      <c r="BD252" s="10"/>
      <c r="BE252" s="10"/>
      <c r="BF252" s="10"/>
      <c r="BG252" s="10"/>
      <c r="BH252" s="10"/>
      <c r="BI252" s="10"/>
      <c r="BJ252" s="10"/>
      <c r="BK252" s="10"/>
      <c r="BL252" s="10"/>
      <c r="BM252" s="10"/>
      <c r="BN252" s="10"/>
      <c r="BO252" s="10"/>
    </row>
    <row r="253" spans="2:67">
      <c r="B253" s="49"/>
      <c r="C253" s="49"/>
      <c r="D253" s="49"/>
      <c r="E253" s="139"/>
      <c r="F253" s="49"/>
      <c r="G253" s="49"/>
      <c r="H253" s="49"/>
      <c r="I253" s="49"/>
      <c r="J253" s="49"/>
      <c r="K253" s="49"/>
      <c r="L253" s="49"/>
      <c r="M253" s="49"/>
      <c r="N253" s="49"/>
      <c r="O253" s="49"/>
      <c r="P253" s="49"/>
      <c r="Q253" s="139"/>
      <c r="R253" s="139"/>
      <c r="S253" s="139"/>
      <c r="T253" s="139"/>
      <c r="U253" s="139"/>
      <c r="V253" s="139"/>
      <c r="W253" s="139"/>
      <c r="X253" s="139"/>
      <c r="Y253" s="139"/>
      <c r="Z253" s="139"/>
      <c r="AA253" s="139"/>
      <c r="AB253" s="139"/>
      <c r="AC253" s="139"/>
      <c r="AD253" s="139"/>
      <c r="AE253" s="139"/>
      <c r="AF253" s="139"/>
      <c r="AG253" s="139"/>
      <c r="AH253" s="139"/>
      <c r="AI253" s="139"/>
      <c r="AJ253" s="139"/>
      <c r="AK253" s="139"/>
      <c r="AL253" s="139"/>
      <c r="AM253" s="139"/>
      <c r="AN253" s="139"/>
      <c r="AO253" s="139"/>
      <c r="AP253" s="139"/>
      <c r="AQ253" s="139"/>
      <c r="AR253" s="139"/>
      <c r="AS253" s="139"/>
      <c r="AT253" s="139"/>
      <c r="AU253" s="139"/>
      <c r="AV253" s="139"/>
      <c r="AW253" s="139"/>
      <c r="AX253" s="139"/>
      <c r="AY253" s="139"/>
      <c r="AZ253" s="49"/>
      <c r="BA253" s="10"/>
      <c r="BB253" s="10"/>
      <c r="BC253" s="10"/>
      <c r="BD253" s="10"/>
      <c r="BE253" s="10"/>
      <c r="BF253" s="10"/>
      <c r="BG253" s="10"/>
      <c r="BH253" s="10"/>
      <c r="BI253" s="10"/>
      <c r="BJ253" s="10"/>
      <c r="BK253" s="10"/>
      <c r="BL253" s="10"/>
      <c r="BM253" s="10"/>
      <c r="BN253" s="10"/>
      <c r="BO253" s="10"/>
    </row>
    <row r="254" spans="2:67">
      <c r="B254" s="49"/>
      <c r="C254" s="49"/>
      <c r="D254" s="49"/>
      <c r="E254" s="139"/>
      <c r="F254" s="49"/>
      <c r="G254" s="49"/>
      <c r="H254" s="49"/>
      <c r="I254" s="49"/>
      <c r="J254" s="49"/>
      <c r="K254" s="49"/>
      <c r="L254" s="49"/>
      <c r="M254" s="49"/>
      <c r="N254" s="49"/>
      <c r="O254" s="49"/>
      <c r="P254" s="49"/>
      <c r="Q254" s="139"/>
      <c r="R254" s="139"/>
      <c r="S254" s="139"/>
      <c r="T254" s="139"/>
      <c r="U254" s="139"/>
      <c r="V254" s="139"/>
      <c r="W254" s="139"/>
      <c r="X254" s="139"/>
      <c r="Y254" s="139"/>
      <c r="Z254" s="139"/>
      <c r="AA254" s="139"/>
      <c r="AB254" s="139"/>
      <c r="AC254" s="139"/>
      <c r="AD254" s="139"/>
      <c r="AE254" s="139"/>
      <c r="AF254" s="139"/>
      <c r="AG254" s="139"/>
      <c r="AH254" s="139"/>
      <c r="AI254" s="139"/>
      <c r="AJ254" s="139"/>
      <c r="AK254" s="139"/>
      <c r="AL254" s="139"/>
      <c r="AM254" s="139"/>
      <c r="AN254" s="139"/>
      <c r="AO254" s="139"/>
      <c r="AP254" s="139"/>
      <c r="AQ254" s="139"/>
      <c r="AR254" s="139"/>
      <c r="AS254" s="139"/>
      <c r="AT254" s="139"/>
      <c r="AU254" s="139"/>
      <c r="AV254" s="139"/>
      <c r="AW254" s="139"/>
      <c r="AX254" s="139"/>
      <c r="AY254" s="139"/>
      <c r="AZ254" s="49"/>
      <c r="BA254" s="10"/>
      <c r="BB254" s="10"/>
      <c r="BC254" s="10"/>
      <c r="BD254" s="10"/>
      <c r="BE254" s="10"/>
      <c r="BF254" s="10"/>
      <c r="BG254" s="10"/>
      <c r="BH254" s="10"/>
      <c r="BI254" s="10"/>
      <c r="BJ254" s="10"/>
      <c r="BK254" s="10"/>
      <c r="BL254" s="10"/>
      <c r="BM254" s="10"/>
      <c r="BN254" s="10"/>
      <c r="BO254" s="10"/>
    </row>
    <row r="255" spans="2:67">
      <c r="B255" s="49"/>
      <c r="C255" s="49"/>
      <c r="D255" s="49"/>
      <c r="E255" s="139"/>
      <c r="F255" s="49"/>
      <c r="G255" s="49"/>
      <c r="H255" s="49"/>
      <c r="I255" s="49"/>
      <c r="J255" s="49"/>
      <c r="K255" s="49"/>
      <c r="L255" s="49"/>
      <c r="M255" s="49"/>
      <c r="N255" s="49"/>
      <c r="O255" s="49"/>
      <c r="P255" s="49"/>
      <c r="Q255" s="139"/>
      <c r="R255" s="139"/>
      <c r="S255" s="139"/>
      <c r="T255" s="139"/>
      <c r="U255" s="139"/>
      <c r="V255" s="139"/>
      <c r="W255" s="139"/>
      <c r="X255" s="139"/>
      <c r="Y255" s="139"/>
      <c r="Z255" s="139"/>
      <c r="AA255" s="139"/>
      <c r="AB255" s="139"/>
      <c r="AC255" s="139"/>
      <c r="AD255" s="139"/>
      <c r="AE255" s="139"/>
      <c r="AF255" s="139"/>
      <c r="AG255" s="139"/>
      <c r="AH255" s="139"/>
      <c r="AI255" s="139"/>
      <c r="AJ255" s="139"/>
      <c r="AK255" s="139"/>
      <c r="AL255" s="139"/>
      <c r="AM255" s="139"/>
      <c r="AN255" s="139"/>
      <c r="AO255" s="139"/>
      <c r="AP255" s="139"/>
      <c r="AQ255" s="139"/>
      <c r="AR255" s="139"/>
      <c r="AS255" s="139"/>
      <c r="AT255" s="139"/>
      <c r="AU255" s="139"/>
      <c r="AV255" s="139"/>
      <c r="AW255" s="139"/>
      <c r="AX255" s="139"/>
      <c r="AY255" s="139"/>
      <c r="AZ255" s="49"/>
      <c r="BA255" s="10"/>
      <c r="BB255" s="10"/>
      <c r="BC255" s="10"/>
      <c r="BD255" s="10"/>
      <c r="BE255" s="10"/>
      <c r="BF255" s="10"/>
      <c r="BG255" s="10"/>
      <c r="BH255" s="10"/>
      <c r="BI255" s="10"/>
      <c r="BJ255" s="10"/>
      <c r="BK255" s="10"/>
      <c r="BL255" s="10"/>
      <c r="BM255" s="10"/>
      <c r="BN255" s="10"/>
      <c r="BO255" s="10"/>
    </row>
    <row r="256" spans="2:67">
      <c r="B256" s="49"/>
      <c r="C256" s="49"/>
      <c r="D256" s="49"/>
      <c r="E256" s="139"/>
      <c r="F256" s="49"/>
      <c r="G256" s="49"/>
      <c r="H256" s="49"/>
      <c r="I256" s="49"/>
      <c r="J256" s="49"/>
      <c r="K256" s="49"/>
      <c r="L256" s="49"/>
      <c r="M256" s="49"/>
      <c r="N256" s="49"/>
      <c r="O256" s="49"/>
      <c r="P256" s="49"/>
      <c r="Q256" s="139"/>
      <c r="R256" s="139"/>
      <c r="S256" s="139"/>
      <c r="T256" s="139"/>
      <c r="U256" s="139"/>
      <c r="V256" s="139"/>
      <c r="W256" s="139"/>
      <c r="X256" s="139"/>
      <c r="Y256" s="139"/>
      <c r="Z256" s="139"/>
      <c r="AA256" s="139"/>
      <c r="AB256" s="139"/>
      <c r="AC256" s="139"/>
      <c r="AD256" s="139"/>
      <c r="AE256" s="139"/>
      <c r="AF256" s="139"/>
      <c r="AG256" s="139"/>
      <c r="AH256" s="139"/>
      <c r="AI256" s="139"/>
      <c r="AJ256" s="139"/>
      <c r="AK256" s="139"/>
      <c r="AL256" s="139"/>
      <c r="AM256" s="139"/>
      <c r="AN256" s="139"/>
      <c r="AO256" s="139"/>
      <c r="AP256" s="139"/>
      <c r="AQ256" s="139"/>
      <c r="AR256" s="139"/>
      <c r="AS256" s="139"/>
      <c r="AT256" s="139"/>
      <c r="AU256" s="139"/>
      <c r="AV256" s="139"/>
      <c r="AW256" s="139"/>
      <c r="AX256" s="139"/>
      <c r="AY256" s="139"/>
      <c r="AZ256" s="49"/>
      <c r="BA256" s="10"/>
      <c r="BB256" s="10"/>
      <c r="BC256" s="10"/>
      <c r="BD256" s="10"/>
      <c r="BE256" s="10"/>
      <c r="BF256" s="10"/>
      <c r="BG256" s="10"/>
      <c r="BH256" s="10"/>
      <c r="BI256" s="10"/>
      <c r="BJ256" s="10"/>
      <c r="BK256" s="10"/>
      <c r="BL256" s="10"/>
      <c r="BM256" s="10"/>
      <c r="BN256" s="10"/>
      <c r="BO256" s="10"/>
    </row>
    <row r="257" spans="2:67">
      <c r="B257" s="49"/>
      <c r="C257" s="49"/>
      <c r="D257" s="49"/>
      <c r="E257" s="139"/>
      <c r="F257" s="49"/>
      <c r="G257" s="49"/>
      <c r="H257" s="49"/>
      <c r="I257" s="49"/>
      <c r="J257" s="49"/>
      <c r="K257" s="49"/>
      <c r="L257" s="49"/>
      <c r="M257" s="49"/>
      <c r="N257" s="49"/>
      <c r="O257" s="49"/>
      <c r="P257" s="49"/>
      <c r="Q257" s="139"/>
      <c r="R257" s="139"/>
      <c r="S257" s="139"/>
      <c r="T257" s="139"/>
      <c r="U257" s="139"/>
      <c r="V257" s="139"/>
      <c r="W257" s="139"/>
      <c r="X257" s="139"/>
      <c r="Y257" s="139"/>
      <c r="Z257" s="139"/>
      <c r="AA257" s="139"/>
      <c r="AB257" s="139"/>
      <c r="AC257" s="139"/>
      <c r="AD257" s="139"/>
      <c r="AE257" s="139"/>
      <c r="AF257" s="139"/>
      <c r="AG257" s="139"/>
      <c r="AH257" s="139"/>
      <c r="AI257" s="139"/>
      <c r="AJ257" s="139"/>
      <c r="AK257" s="139"/>
      <c r="AL257" s="139"/>
      <c r="AM257" s="139"/>
      <c r="AN257" s="139"/>
      <c r="AO257" s="139"/>
      <c r="AP257" s="139"/>
      <c r="AQ257" s="139"/>
      <c r="AR257" s="139"/>
      <c r="AS257" s="139"/>
      <c r="AT257" s="139"/>
      <c r="AU257" s="139"/>
      <c r="AV257" s="139"/>
      <c r="AW257" s="139"/>
      <c r="AX257" s="139"/>
      <c r="AY257" s="139"/>
      <c r="AZ257" s="49"/>
      <c r="BA257" s="10"/>
      <c r="BB257" s="10"/>
      <c r="BC257" s="10"/>
      <c r="BD257" s="10"/>
      <c r="BE257" s="10"/>
      <c r="BF257" s="10"/>
      <c r="BG257" s="10"/>
      <c r="BH257" s="10"/>
      <c r="BI257" s="10"/>
      <c r="BJ257" s="10"/>
      <c r="BK257" s="10"/>
      <c r="BL257" s="10"/>
      <c r="BM257" s="10"/>
      <c r="BN257" s="10"/>
      <c r="BO257" s="10"/>
    </row>
    <row r="258" spans="2:67">
      <c r="B258" s="49"/>
      <c r="C258" s="49"/>
      <c r="D258" s="49"/>
      <c r="E258" s="139"/>
      <c r="F258" s="49"/>
      <c r="G258" s="49"/>
      <c r="H258" s="49"/>
      <c r="I258" s="49"/>
      <c r="J258" s="49"/>
      <c r="K258" s="49"/>
      <c r="L258" s="49"/>
      <c r="M258" s="49"/>
      <c r="N258" s="49"/>
      <c r="O258" s="49"/>
      <c r="P258" s="49"/>
      <c r="Q258" s="139"/>
      <c r="R258" s="139"/>
      <c r="S258" s="139"/>
      <c r="T258" s="139"/>
      <c r="U258" s="139"/>
      <c r="V258" s="139"/>
      <c r="W258" s="139"/>
      <c r="X258" s="139"/>
      <c r="Y258" s="139"/>
      <c r="Z258" s="139"/>
      <c r="AA258" s="139"/>
      <c r="AB258" s="139"/>
      <c r="AC258" s="139"/>
      <c r="AD258" s="139"/>
      <c r="AE258" s="139"/>
      <c r="AF258" s="139"/>
      <c r="AG258" s="139"/>
      <c r="AH258" s="139"/>
      <c r="AI258" s="139"/>
      <c r="AJ258" s="139"/>
      <c r="AK258" s="139"/>
      <c r="AL258" s="139"/>
      <c r="AM258" s="139"/>
      <c r="AN258" s="139"/>
      <c r="AO258" s="139"/>
      <c r="AP258" s="139"/>
      <c r="AQ258" s="139"/>
      <c r="AR258" s="139"/>
      <c r="AS258" s="139"/>
      <c r="AT258" s="139"/>
      <c r="AU258" s="139"/>
      <c r="AV258" s="139"/>
      <c r="AW258" s="139"/>
      <c r="AX258" s="139"/>
      <c r="AY258" s="139"/>
      <c r="AZ258" s="49"/>
      <c r="BA258" s="10"/>
      <c r="BB258" s="10"/>
      <c r="BC258" s="10"/>
      <c r="BD258" s="10"/>
      <c r="BE258" s="10"/>
      <c r="BF258" s="10"/>
      <c r="BG258" s="10"/>
      <c r="BH258" s="10"/>
      <c r="BI258" s="10"/>
      <c r="BJ258" s="10"/>
      <c r="BK258" s="10"/>
      <c r="BL258" s="10"/>
      <c r="BM258" s="10"/>
      <c r="BN258" s="10"/>
      <c r="BO258" s="10"/>
    </row>
    <row r="259" spans="2:67">
      <c r="B259" s="49"/>
      <c r="C259" s="49"/>
      <c r="D259" s="49"/>
      <c r="E259" s="139"/>
      <c r="F259" s="49"/>
      <c r="G259" s="49"/>
      <c r="H259" s="49"/>
      <c r="I259" s="49"/>
      <c r="J259" s="49"/>
      <c r="K259" s="49"/>
      <c r="L259" s="49"/>
      <c r="M259" s="49"/>
      <c r="N259" s="49"/>
      <c r="O259" s="49"/>
      <c r="P259" s="49"/>
      <c r="Q259" s="139"/>
      <c r="R259" s="139"/>
      <c r="S259" s="139"/>
      <c r="T259" s="139"/>
      <c r="U259" s="139"/>
      <c r="V259" s="139"/>
      <c r="W259" s="139"/>
      <c r="X259" s="139"/>
      <c r="Y259" s="139"/>
      <c r="Z259" s="139"/>
      <c r="AA259" s="139"/>
      <c r="AB259" s="139"/>
      <c r="AC259" s="139"/>
      <c r="AD259" s="139"/>
      <c r="AE259" s="139"/>
      <c r="AF259" s="139"/>
      <c r="AG259" s="139"/>
      <c r="AH259" s="139"/>
      <c r="AI259" s="139"/>
      <c r="AJ259" s="139"/>
      <c r="AK259" s="139"/>
      <c r="AL259" s="139"/>
      <c r="AM259" s="139"/>
      <c r="AN259" s="139"/>
      <c r="AO259" s="139"/>
      <c r="AP259" s="139"/>
      <c r="AQ259" s="139"/>
      <c r="AR259" s="139"/>
      <c r="AS259" s="139"/>
      <c r="AT259" s="139"/>
      <c r="AU259" s="139"/>
      <c r="AV259" s="139"/>
      <c r="AW259" s="139"/>
      <c r="AX259" s="139"/>
      <c r="AY259" s="139"/>
      <c r="AZ259" s="49"/>
      <c r="BA259" s="10"/>
      <c r="BB259" s="10"/>
      <c r="BC259" s="10"/>
      <c r="BD259" s="10"/>
      <c r="BE259" s="10"/>
      <c r="BF259" s="10"/>
      <c r="BG259" s="10"/>
      <c r="BH259" s="10"/>
      <c r="BI259" s="10"/>
      <c r="BJ259" s="10"/>
      <c r="BK259" s="10"/>
      <c r="BL259" s="10"/>
      <c r="BM259" s="10"/>
      <c r="BN259" s="10"/>
      <c r="BO259" s="10"/>
    </row>
    <row r="260" spans="2:67">
      <c r="B260" s="49"/>
      <c r="C260" s="49"/>
      <c r="D260" s="49"/>
      <c r="E260" s="139"/>
      <c r="F260" s="49"/>
      <c r="G260" s="49"/>
      <c r="H260" s="49"/>
      <c r="I260" s="49"/>
      <c r="J260" s="49"/>
      <c r="K260" s="49"/>
      <c r="L260" s="49"/>
      <c r="M260" s="49"/>
      <c r="N260" s="49"/>
      <c r="O260" s="49"/>
      <c r="P260" s="49"/>
      <c r="Q260" s="139"/>
      <c r="R260" s="139"/>
      <c r="S260" s="139"/>
      <c r="T260" s="139"/>
      <c r="U260" s="139"/>
      <c r="V260" s="139"/>
      <c r="W260" s="139"/>
      <c r="X260" s="139"/>
      <c r="Y260" s="139"/>
      <c r="Z260" s="139"/>
      <c r="AA260" s="139"/>
      <c r="AB260" s="139"/>
      <c r="AC260" s="139"/>
      <c r="AD260" s="139"/>
      <c r="AE260" s="139"/>
      <c r="AF260" s="139"/>
      <c r="AG260" s="139"/>
      <c r="AH260" s="139"/>
      <c r="AI260" s="139"/>
      <c r="AJ260" s="139"/>
      <c r="AK260" s="139"/>
      <c r="AL260" s="139"/>
      <c r="AM260" s="139"/>
      <c r="AN260" s="139"/>
      <c r="AO260" s="139"/>
      <c r="AP260" s="139"/>
      <c r="AQ260" s="139"/>
      <c r="AR260" s="139"/>
      <c r="AS260" s="139"/>
      <c r="AT260" s="139"/>
      <c r="AU260" s="139"/>
      <c r="AV260" s="139"/>
      <c r="AW260" s="139"/>
      <c r="AX260" s="139"/>
      <c r="AY260" s="139"/>
      <c r="AZ260" s="49"/>
      <c r="BA260" s="10"/>
      <c r="BB260" s="10"/>
      <c r="BC260" s="10"/>
      <c r="BD260" s="10"/>
      <c r="BE260" s="10"/>
      <c r="BF260" s="10"/>
      <c r="BG260" s="10"/>
      <c r="BH260" s="10"/>
      <c r="BI260" s="10"/>
      <c r="BJ260" s="10"/>
      <c r="BK260" s="10"/>
      <c r="BL260" s="10"/>
      <c r="BM260" s="10"/>
      <c r="BN260" s="10"/>
      <c r="BO260" s="10"/>
    </row>
    <row r="261" spans="2:67">
      <c r="B261" s="49"/>
      <c r="C261" s="49"/>
      <c r="D261" s="49"/>
      <c r="E261" s="139"/>
      <c r="F261" s="49"/>
      <c r="G261" s="49"/>
      <c r="H261" s="49"/>
      <c r="I261" s="49"/>
      <c r="J261" s="49"/>
      <c r="K261" s="49"/>
      <c r="L261" s="49"/>
      <c r="M261" s="49"/>
      <c r="N261" s="49"/>
      <c r="O261" s="49"/>
      <c r="P261" s="49"/>
      <c r="Q261" s="139"/>
      <c r="R261" s="139"/>
      <c r="S261" s="139"/>
      <c r="T261" s="139"/>
      <c r="U261" s="139"/>
      <c r="V261" s="139"/>
      <c r="W261" s="139"/>
      <c r="X261" s="139"/>
      <c r="Y261" s="139"/>
      <c r="Z261" s="139"/>
      <c r="AA261" s="139"/>
      <c r="AB261" s="139"/>
      <c r="AC261" s="139"/>
      <c r="AD261" s="139"/>
      <c r="AE261" s="139"/>
      <c r="AF261" s="139"/>
      <c r="AG261" s="139"/>
      <c r="AH261" s="139"/>
      <c r="AI261" s="139"/>
      <c r="AJ261" s="139"/>
      <c r="AK261" s="139"/>
      <c r="AL261" s="139"/>
      <c r="AM261" s="139"/>
      <c r="AN261" s="139"/>
      <c r="AO261" s="139"/>
      <c r="AP261" s="139"/>
      <c r="AQ261" s="139"/>
      <c r="AR261" s="139"/>
      <c r="AS261" s="139"/>
      <c r="AT261" s="139"/>
      <c r="AU261" s="139"/>
      <c r="AV261" s="139"/>
      <c r="AW261" s="139"/>
      <c r="AX261" s="139"/>
      <c r="AY261" s="139"/>
      <c r="AZ261" s="49"/>
      <c r="BA261" s="10"/>
      <c r="BB261" s="10"/>
      <c r="BC261" s="10"/>
      <c r="BD261" s="10"/>
      <c r="BE261" s="10"/>
      <c r="BF261" s="10"/>
      <c r="BG261" s="10"/>
      <c r="BH261" s="10"/>
      <c r="BI261" s="10"/>
      <c r="BJ261" s="10"/>
      <c r="BK261" s="10"/>
      <c r="BL261" s="10"/>
      <c r="BM261" s="10"/>
      <c r="BN261" s="10"/>
      <c r="BO261" s="10"/>
    </row>
    <row r="262" spans="2:67">
      <c r="B262" s="49"/>
      <c r="C262" s="49"/>
      <c r="D262" s="49"/>
      <c r="E262" s="139"/>
      <c r="F262" s="49"/>
      <c r="G262" s="49"/>
      <c r="H262" s="49"/>
      <c r="I262" s="49"/>
      <c r="J262" s="49"/>
      <c r="K262" s="49"/>
      <c r="L262" s="49"/>
      <c r="M262" s="49"/>
      <c r="N262" s="49"/>
      <c r="O262" s="49"/>
      <c r="P262" s="49"/>
      <c r="Q262" s="139"/>
      <c r="R262" s="139"/>
      <c r="S262" s="139"/>
      <c r="T262" s="139"/>
      <c r="U262" s="139"/>
      <c r="V262" s="139"/>
      <c r="W262" s="139"/>
      <c r="X262" s="139"/>
      <c r="Y262" s="139"/>
      <c r="Z262" s="139"/>
      <c r="AA262" s="139"/>
      <c r="AB262" s="139"/>
      <c r="AC262" s="139"/>
      <c r="AD262" s="139"/>
      <c r="AE262" s="139"/>
      <c r="AF262" s="139"/>
      <c r="AG262" s="139"/>
      <c r="AH262" s="139"/>
      <c r="AI262" s="139"/>
      <c r="AJ262" s="139"/>
      <c r="AK262" s="139"/>
      <c r="AL262" s="139"/>
      <c r="AM262" s="139"/>
      <c r="AN262" s="139"/>
      <c r="AO262" s="139"/>
      <c r="AP262" s="139"/>
      <c r="AQ262" s="139"/>
      <c r="AR262" s="139"/>
      <c r="AS262" s="139"/>
      <c r="AT262" s="139"/>
      <c r="AU262" s="139"/>
      <c r="AV262" s="139"/>
      <c r="AW262" s="139"/>
      <c r="AX262" s="139"/>
      <c r="AY262" s="139"/>
      <c r="AZ262" s="49"/>
      <c r="BA262" s="10"/>
      <c r="BB262" s="10"/>
      <c r="BC262" s="10"/>
      <c r="BD262" s="10"/>
      <c r="BE262" s="10"/>
      <c r="BF262" s="10"/>
      <c r="BG262" s="10"/>
      <c r="BH262" s="10"/>
      <c r="BI262" s="10"/>
      <c r="BJ262" s="10"/>
      <c r="BK262" s="10"/>
      <c r="BL262" s="10"/>
      <c r="BM262" s="10"/>
      <c r="BN262" s="10"/>
      <c r="BO262" s="10"/>
    </row>
    <row r="263" spans="2:67">
      <c r="B263" s="49"/>
      <c r="C263" s="49"/>
      <c r="D263" s="49"/>
      <c r="E263" s="139"/>
      <c r="F263" s="49"/>
      <c r="G263" s="49"/>
      <c r="H263" s="49"/>
      <c r="I263" s="49"/>
      <c r="J263" s="49"/>
      <c r="K263" s="49"/>
      <c r="L263" s="49"/>
      <c r="M263" s="49"/>
      <c r="N263" s="49"/>
      <c r="O263" s="49"/>
      <c r="P263" s="49"/>
      <c r="Q263" s="139"/>
      <c r="R263" s="139"/>
      <c r="S263" s="139"/>
      <c r="T263" s="139"/>
      <c r="U263" s="139"/>
      <c r="V263" s="139"/>
      <c r="W263" s="139"/>
      <c r="X263" s="139"/>
      <c r="Y263" s="139"/>
      <c r="Z263" s="139"/>
      <c r="AA263" s="139"/>
      <c r="AB263" s="139"/>
      <c r="AC263" s="139"/>
      <c r="AD263" s="139"/>
      <c r="AE263" s="139"/>
      <c r="AF263" s="139"/>
      <c r="AG263" s="139"/>
      <c r="AH263" s="139"/>
      <c r="AI263" s="139"/>
      <c r="AJ263" s="139"/>
      <c r="AK263" s="139"/>
      <c r="AL263" s="139"/>
      <c r="AM263" s="139"/>
      <c r="AN263" s="139"/>
      <c r="AO263" s="139"/>
      <c r="AP263" s="139"/>
      <c r="AQ263" s="139"/>
      <c r="AR263" s="139"/>
      <c r="AS263" s="139"/>
      <c r="AT263" s="139"/>
      <c r="AU263" s="139"/>
      <c r="AV263" s="139"/>
      <c r="AW263" s="139"/>
      <c r="AX263" s="139"/>
      <c r="AY263" s="139"/>
      <c r="AZ263" s="49"/>
      <c r="BA263" s="10"/>
      <c r="BB263" s="10"/>
      <c r="BC263" s="10"/>
      <c r="BD263" s="10"/>
      <c r="BE263" s="10"/>
      <c r="BF263" s="10"/>
      <c r="BG263" s="10"/>
      <c r="BH263" s="10"/>
      <c r="BI263" s="10"/>
      <c r="BJ263" s="10"/>
      <c r="BK263" s="10"/>
      <c r="BL263" s="10"/>
      <c r="BM263" s="10"/>
      <c r="BN263" s="10"/>
      <c r="BO263" s="10"/>
    </row>
    <row r="264" spans="2:67">
      <c r="B264" s="49"/>
      <c r="C264" s="49"/>
      <c r="D264" s="49"/>
      <c r="E264" s="139"/>
      <c r="F264" s="49"/>
      <c r="G264" s="49"/>
      <c r="H264" s="49"/>
      <c r="I264" s="49"/>
      <c r="J264" s="49"/>
      <c r="K264" s="49"/>
      <c r="L264" s="49"/>
      <c r="M264" s="49"/>
      <c r="N264" s="49"/>
      <c r="O264" s="49"/>
      <c r="P264" s="49"/>
      <c r="Q264" s="139"/>
      <c r="R264" s="139"/>
      <c r="S264" s="139"/>
      <c r="T264" s="139"/>
      <c r="U264" s="139"/>
      <c r="V264" s="139"/>
      <c r="W264" s="139"/>
      <c r="X264" s="139"/>
      <c r="Y264" s="139"/>
      <c r="Z264" s="139"/>
      <c r="AA264" s="139"/>
      <c r="AB264" s="139"/>
      <c r="AC264" s="139"/>
      <c r="AD264" s="139"/>
      <c r="AE264" s="139"/>
      <c r="AF264" s="139"/>
      <c r="AG264" s="139"/>
      <c r="AH264" s="139"/>
      <c r="AI264" s="139"/>
      <c r="AJ264" s="139"/>
      <c r="AK264" s="139"/>
      <c r="AL264" s="139"/>
      <c r="AM264" s="139"/>
      <c r="AN264" s="139"/>
      <c r="AO264" s="139"/>
      <c r="AP264" s="139"/>
      <c r="AQ264" s="139"/>
      <c r="AR264" s="139"/>
      <c r="AS264" s="139"/>
      <c r="AT264" s="139"/>
      <c r="AU264" s="139"/>
      <c r="AV264" s="139"/>
      <c r="AW264" s="139"/>
      <c r="AX264" s="139"/>
      <c r="AY264" s="139"/>
      <c r="AZ264" s="49"/>
      <c r="BA264" s="10"/>
      <c r="BB264" s="10"/>
      <c r="BC264" s="10"/>
      <c r="BD264" s="10"/>
      <c r="BE264" s="10"/>
      <c r="BF264" s="10"/>
      <c r="BG264" s="10"/>
      <c r="BH264" s="10"/>
      <c r="BI264" s="10"/>
      <c r="BJ264" s="10"/>
      <c r="BK264" s="10"/>
      <c r="BL264" s="10"/>
      <c r="BM264" s="10"/>
      <c r="BN264" s="10"/>
      <c r="BO264" s="10"/>
    </row>
    <row r="265" spans="2:67">
      <c r="B265" s="49"/>
      <c r="C265" s="49"/>
      <c r="D265" s="49"/>
      <c r="E265" s="139"/>
      <c r="F265" s="49"/>
      <c r="G265" s="49"/>
      <c r="H265" s="49"/>
      <c r="I265" s="49"/>
      <c r="J265" s="49"/>
      <c r="K265" s="49"/>
      <c r="L265" s="49"/>
      <c r="M265" s="49"/>
      <c r="N265" s="49"/>
      <c r="O265" s="49"/>
      <c r="P265" s="49"/>
      <c r="Q265" s="139"/>
      <c r="R265" s="139"/>
      <c r="S265" s="139"/>
      <c r="T265" s="139"/>
      <c r="U265" s="139"/>
      <c r="V265" s="139"/>
      <c r="W265" s="139"/>
      <c r="X265" s="139"/>
      <c r="Y265" s="139"/>
      <c r="Z265" s="139"/>
      <c r="AA265" s="139"/>
      <c r="AB265" s="139"/>
      <c r="AC265" s="139"/>
      <c r="AD265" s="139"/>
      <c r="AE265" s="139"/>
      <c r="AF265" s="139"/>
      <c r="AG265" s="139"/>
      <c r="AH265" s="139"/>
      <c r="AI265" s="139"/>
      <c r="AJ265" s="139"/>
      <c r="AK265" s="139"/>
      <c r="AL265" s="139"/>
      <c r="AM265" s="139"/>
      <c r="AN265" s="139"/>
      <c r="AO265" s="139"/>
      <c r="AP265" s="139"/>
      <c r="AQ265" s="139"/>
      <c r="AR265" s="139"/>
      <c r="AS265" s="139"/>
      <c r="AT265" s="139"/>
      <c r="AU265" s="139"/>
      <c r="AV265" s="139"/>
      <c r="AW265" s="139"/>
      <c r="AX265" s="139"/>
      <c r="AY265" s="139"/>
      <c r="AZ265" s="49"/>
      <c r="BA265" s="10"/>
      <c r="BB265" s="10"/>
      <c r="BC265" s="10"/>
      <c r="BD265" s="10"/>
      <c r="BE265" s="10"/>
      <c r="BF265" s="10"/>
      <c r="BG265" s="10"/>
      <c r="BH265" s="10"/>
      <c r="BI265" s="10"/>
      <c r="BJ265" s="10"/>
      <c r="BK265" s="10"/>
      <c r="BL265" s="10"/>
      <c r="BM265" s="10"/>
      <c r="BN265" s="10"/>
      <c r="BO265" s="10"/>
    </row>
    <row r="266" spans="2:67">
      <c r="B266" s="49"/>
      <c r="C266" s="49"/>
      <c r="D266" s="49"/>
      <c r="E266" s="139"/>
      <c r="F266" s="49"/>
      <c r="G266" s="49"/>
      <c r="H266" s="49"/>
      <c r="I266" s="49"/>
      <c r="J266" s="49"/>
      <c r="K266" s="49"/>
      <c r="L266" s="49"/>
      <c r="M266" s="49"/>
      <c r="N266" s="49"/>
      <c r="O266" s="49"/>
      <c r="P266" s="49"/>
      <c r="Q266" s="139"/>
      <c r="R266" s="139"/>
      <c r="S266" s="139"/>
      <c r="T266" s="139"/>
      <c r="U266" s="139"/>
      <c r="V266" s="139"/>
      <c r="W266" s="139"/>
      <c r="X266" s="139"/>
      <c r="Y266" s="139"/>
      <c r="Z266" s="139"/>
      <c r="AA266" s="139"/>
      <c r="AB266" s="139"/>
      <c r="AC266" s="139"/>
      <c r="AD266" s="139"/>
      <c r="AE266" s="139"/>
      <c r="AF266" s="139"/>
      <c r="AG266" s="139"/>
      <c r="AH266" s="139"/>
      <c r="AI266" s="139"/>
      <c r="AJ266" s="139"/>
      <c r="AK266" s="139"/>
      <c r="AL266" s="139"/>
      <c r="AM266" s="139"/>
      <c r="AN266" s="139"/>
      <c r="AO266" s="139"/>
      <c r="AP266" s="139"/>
      <c r="AQ266" s="139"/>
      <c r="AR266" s="139"/>
      <c r="AS266" s="139"/>
      <c r="AT266" s="139"/>
      <c r="AU266" s="139"/>
      <c r="AV266" s="139"/>
      <c r="AW266" s="139"/>
      <c r="AX266" s="139"/>
      <c r="AY266" s="139"/>
      <c r="AZ266" s="49"/>
      <c r="BA266" s="10"/>
      <c r="BB266" s="10"/>
      <c r="BC266" s="10"/>
      <c r="BD266" s="10"/>
      <c r="BE266" s="10"/>
      <c r="BF266" s="10"/>
      <c r="BG266" s="10"/>
      <c r="BH266" s="10"/>
      <c r="BI266" s="10"/>
      <c r="BJ266" s="10"/>
      <c r="BK266" s="10"/>
      <c r="BL266" s="10"/>
      <c r="BM266" s="10"/>
      <c r="BN266" s="10"/>
      <c r="BO266" s="10"/>
    </row>
    <row r="267" spans="2:67">
      <c r="B267" s="49"/>
      <c r="C267" s="49"/>
      <c r="D267" s="49"/>
      <c r="E267" s="139"/>
      <c r="F267" s="49"/>
      <c r="G267" s="49"/>
      <c r="H267" s="49"/>
      <c r="I267" s="49"/>
      <c r="J267" s="49"/>
      <c r="K267" s="49"/>
      <c r="L267" s="49"/>
      <c r="M267" s="49"/>
      <c r="N267" s="49"/>
      <c r="O267" s="49"/>
      <c r="P267" s="49"/>
      <c r="Q267" s="139"/>
      <c r="R267" s="139"/>
      <c r="S267" s="139"/>
      <c r="T267" s="139"/>
      <c r="U267" s="139"/>
      <c r="V267" s="139"/>
      <c r="W267" s="139"/>
      <c r="X267" s="139"/>
      <c r="Y267" s="139"/>
      <c r="Z267" s="139"/>
      <c r="AA267" s="139"/>
      <c r="AB267" s="139"/>
      <c r="AC267" s="139"/>
      <c r="AD267" s="139"/>
      <c r="AE267" s="139"/>
      <c r="AF267" s="139"/>
      <c r="AG267" s="139"/>
      <c r="AH267" s="139"/>
      <c r="AI267" s="139"/>
      <c r="AJ267" s="139"/>
      <c r="AK267" s="139"/>
      <c r="AL267" s="139"/>
      <c r="AM267" s="139"/>
      <c r="AN267" s="139"/>
      <c r="AO267" s="139"/>
      <c r="AP267" s="139"/>
      <c r="AQ267" s="139"/>
      <c r="AR267" s="139"/>
      <c r="AS267" s="139"/>
      <c r="AT267" s="139"/>
      <c r="AU267" s="139"/>
      <c r="AV267" s="139"/>
      <c r="AW267" s="139"/>
      <c r="AX267" s="139"/>
      <c r="AY267" s="139"/>
      <c r="AZ267" s="49"/>
      <c r="BA267" s="10"/>
      <c r="BB267" s="10"/>
      <c r="BC267" s="10"/>
      <c r="BD267" s="10"/>
      <c r="BE267" s="10"/>
      <c r="BF267" s="10"/>
      <c r="BG267" s="10"/>
      <c r="BH267" s="10"/>
      <c r="BI267" s="10"/>
      <c r="BJ267" s="10"/>
      <c r="BK267" s="10"/>
      <c r="BL267" s="10"/>
      <c r="BM267" s="10"/>
      <c r="BN267" s="10"/>
      <c r="BO267" s="10"/>
    </row>
    <row r="268" spans="2:67">
      <c r="B268" s="49"/>
      <c r="C268" s="49"/>
      <c r="D268" s="49"/>
      <c r="E268" s="139"/>
      <c r="F268" s="49"/>
      <c r="G268" s="49"/>
      <c r="H268" s="49"/>
      <c r="I268" s="49"/>
      <c r="J268" s="49"/>
      <c r="K268" s="49"/>
      <c r="L268" s="49"/>
      <c r="M268" s="49"/>
      <c r="N268" s="49"/>
      <c r="O268" s="49"/>
      <c r="P268" s="49"/>
      <c r="Q268" s="139"/>
      <c r="R268" s="139"/>
      <c r="S268" s="139"/>
      <c r="T268" s="139"/>
      <c r="U268" s="139"/>
      <c r="V268" s="139"/>
      <c r="W268" s="139"/>
      <c r="X268" s="139"/>
      <c r="Y268" s="139"/>
      <c r="Z268" s="139"/>
      <c r="AA268" s="139"/>
      <c r="AB268" s="139"/>
      <c r="AC268" s="139"/>
      <c r="AD268" s="139"/>
      <c r="AE268" s="139"/>
      <c r="AF268" s="139"/>
      <c r="AG268" s="139"/>
      <c r="AH268" s="139"/>
      <c r="AI268" s="139"/>
      <c r="AJ268" s="139"/>
      <c r="AK268" s="139"/>
      <c r="AL268" s="139"/>
      <c r="AM268" s="139"/>
      <c r="AN268" s="139"/>
      <c r="AO268" s="139"/>
      <c r="AP268" s="139"/>
      <c r="AQ268" s="139"/>
      <c r="AR268" s="139"/>
      <c r="AS268" s="139"/>
      <c r="AT268" s="139"/>
      <c r="AU268" s="139"/>
      <c r="AV268" s="139"/>
      <c r="AW268" s="139"/>
      <c r="AX268" s="139"/>
      <c r="AY268" s="139"/>
      <c r="AZ268" s="49"/>
      <c r="BA268" s="10"/>
      <c r="BB268" s="10"/>
      <c r="BC268" s="10"/>
      <c r="BD268" s="10"/>
      <c r="BE268" s="10"/>
      <c r="BF268" s="10"/>
      <c r="BG268" s="10"/>
      <c r="BH268" s="10"/>
      <c r="BI268" s="10"/>
      <c r="BJ268" s="10"/>
      <c r="BK268" s="10"/>
      <c r="BL268" s="10"/>
      <c r="BM268" s="10"/>
      <c r="BN268" s="10"/>
      <c r="BO268" s="10"/>
    </row>
    <row r="269" spans="2:67">
      <c r="B269" s="49"/>
      <c r="C269" s="49"/>
      <c r="D269" s="49"/>
      <c r="E269" s="139"/>
      <c r="F269" s="49"/>
      <c r="G269" s="49"/>
      <c r="H269" s="49"/>
      <c r="I269" s="49"/>
      <c r="J269" s="49"/>
      <c r="K269" s="49"/>
      <c r="L269" s="49"/>
      <c r="M269" s="49"/>
      <c r="N269" s="49"/>
      <c r="O269" s="49"/>
      <c r="P269" s="49"/>
      <c r="Q269" s="139"/>
      <c r="R269" s="139"/>
      <c r="S269" s="139"/>
      <c r="T269" s="139"/>
      <c r="U269" s="139"/>
      <c r="V269" s="139"/>
      <c r="W269" s="139"/>
      <c r="X269" s="139"/>
      <c r="Y269" s="139"/>
      <c r="Z269" s="139"/>
      <c r="AA269" s="139"/>
      <c r="AB269" s="139"/>
      <c r="AC269" s="139"/>
      <c r="AD269" s="139"/>
      <c r="AE269" s="139"/>
      <c r="AF269" s="139"/>
      <c r="AG269" s="139"/>
      <c r="AH269" s="139"/>
      <c r="AI269" s="139"/>
      <c r="AJ269" s="139"/>
      <c r="AK269" s="139"/>
      <c r="AL269" s="139"/>
      <c r="AM269" s="139"/>
      <c r="AN269" s="139"/>
      <c r="AO269" s="139"/>
      <c r="AP269" s="139"/>
      <c r="AQ269" s="139"/>
      <c r="AR269" s="139"/>
      <c r="AS269" s="139"/>
      <c r="AT269" s="139"/>
      <c r="AU269" s="139"/>
      <c r="AV269" s="139"/>
      <c r="AW269" s="139"/>
      <c r="AX269" s="139"/>
      <c r="AY269" s="139"/>
      <c r="AZ269" s="49"/>
      <c r="BA269" s="10"/>
      <c r="BB269" s="10"/>
      <c r="BC269" s="10"/>
      <c r="BD269" s="10"/>
      <c r="BE269" s="10"/>
      <c r="BF269" s="10"/>
      <c r="BG269" s="10"/>
      <c r="BH269" s="10"/>
      <c r="BI269" s="10"/>
      <c r="BJ269" s="10"/>
      <c r="BK269" s="10"/>
      <c r="BL269" s="10"/>
      <c r="BM269" s="10"/>
      <c r="BN269" s="10"/>
      <c r="BO269" s="10"/>
    </row>
    <row r="270" spans="2:67">
      <c r="B270" s="49"/>
      <c r="C270" s="49"/>
      <c r="D270" s="49"/>
      <c r="E270" s="139"/>
      <c r="F270" s="49"/>
      <c r="G270" s="49"/>
      <c r="H270" s="49"/>
      <c r="I270" s="49"/>
      <c r="J270" s="49"/>
      <c r="K270" s="49"/>
      <c r="L270" s="49"/>
      <c r="M270" s="49"/>
      <c r="N270" s="49"/>
      <c r="O270" s="49"/>
      <c r="P270" s="49"/>
      <c r="Q270" s="139"/>
      <c r="R270" s="139"/>
      <c r="S270" s="139"/>
      <c r="T270" s="139"/>
      <c r="U270" s="139"/>
      <c r="V270" s="139"/>
      <c r="W270" s="139"/>
      <c r="X270" s="139"/>
      <c r="Y270" s="139"/>
      <c r="Z270" s="139"/>
      <c r="AA270" s="139"/>
      <c r="AB270" s="139"/>
      <c r="AC270" s="139"/>
      <c r="AD270" s="139"/>
      <c r="AE270" s="139"/>
      <c r="AF270" s="139"/>
      <c r="AG270" s="139"/>
      <c r="AH270" s="139"/>
      <c r="AI270" s="139"/>
      <c r="AJ270" s="139"/>
      <c r="AK270" s="139"/>
      <c r="AL270" s="139"/>
      <c r="AM270" s="139"/>
      <c r="AN270" s="139"/>
      <c r="AO270" s="139"/>
      <c r="AP270" s="139"/>
      <c r="AQ270" s="139"/>
      <c r="AR270" s="139"/>
      <c r="AS270" s="139"/>
      <c r="AT270" s="139"/>
      <c r="AU270" s="139"/>
      <c r="AV270" s="139"/>
      <c r="AW270" s="139"/>
      <c r="AX270" s="139"/>
      <c r="AY270" s="139"/>
      <c r="AZ270" s="49"/>
      <c r="BA270" s="10"/>
      <c r="BB270" s="10"/>
      <c r="BC270" s="10"/>
      <c r="BD270" s="10"/>
      <c r="BE270" s="10"/>
      <c r="BF270" s="10"/>
      <c r="BG270" s="10"/>
      <c r="BH270" s="10"/>
      <c r="BI270" s="10"/>
      <c r="BJ270" s="10"/>
      <c r="BK270" s="10"/>
      <c r="BL270" s="10"/>
      <c r="BM270" s="10"/>
      <c r="BN270" s="10"/>
      <c r="BO270" s="10"/>
    </row>
    <row r="271" spans="2:67">
      <c r="B271" s="49"/>
      <c r="C271" s="49"/>
      <c r="D271" s="49"/>
      <c r="E271" s="139"/>
      <c r="F271" s="49"/>
      <c r="G271" s="49"/>
      <c r="H271" s="49"/>
      <c r="I271" s="49"/>
      <c r="J271" s="49"/>
      <c r="K271" s="49"/>
      <c r="L271" s="49"/>
      <c r="M271" s="49"/>
      <c r="N271" s="49"/>
      <c r="O271" s="49"/>
      <c r="P271" s="49"/>
      <c r="Q271" s="139"/>
      <c r="R271" s="139"/>
      <c r="S271" s="139"/>
      <c r="T271" s="139"/>
      <c r="U271" s="139"/>
      <c r="V271" s="139"/>
      <c r="W271" s="139"/>
      <c r="X271" s="139"/>
      <c r="Y271" s="139"/>
      <c r="Z271" s="139"/>
      <c r="AA271" s="139"/>
      <c r="AB271" s="139"/>
      <c r="AC271" s="139"/>
      <c r="AD271" s="139"/>
      <c r="AE271" s="139"/>
      <c r="AF271" s="139"/>
      <c r="AG271" s="139"/>
      <c r="AH271" s="139"/>
      <c r="AI271" s="139"/>
      <c r="AJ271" s="139"/>
      <c r="AK271" s="139"/>
      <c r="AL271" s="139"/>
      <c r="AM271" s="139"/>
      <c r="AN271" s="139"/>
      <c r="AO271" s="139"/>
      <c r="AP271" s="139"/>
      <c r="AQ271" s="139"/>
      <c r="AR271" s="139"/>
      <c r="AS271" s="139"/>
      <c r="AT271" s="139"/>
      <c r="AU271" s="139"/>
      <c r="AV271" s="139"/>
      <c r="AW271" s="139"/>
      <c r="AX271" s="139"/>
      <c r="AY271" s="139"/>
      <c r="AZ271" s="49"/>
      <c r="BA271" s="10"/>
      <c r="BB271" s="10"/>
      <c r="BC271" s="10"/>
      <c r="BD271" s="10"/>
      <c r="BE271" s="10"/>
      <c r="BF271" s="10"/>
      <c r="BG271" s="10"/>
      <c r="BH271" s="10"/>
      <c r="BI271" s="10"/>
      <c r="BJ271" s="10"/>
      <c r="BK271" s="10"/>
      <c r="BL271" s="10"/>
      <c r="BM271" s="10"/>
      <c r="BN271" s="10"/>
      <c r="BO271" s="10"/>
    </row>
    <row r="272" spans="2:67">
      <c r="B272" s="49"/>
      <c r="C272" s="49"/>
      <c r="D272" s="49"/>
      <c r="E272" s="139"/>
      <c r="F272" s="49"/>
      <c r="G272" s="49"/>
      <c r="H272" s="49"/>
      <c r="I272" s="49"/>
      <c r="J272" s="49"/>
      <c r="K272" s="49"/>
      <c r="L272" s="49"/>
      <c r="M272" s="49"/>
      <c r="N272" s="49"/>
      <c r="O272" s="49"/>
      <c r="P272" s="49"/>
      <c r="Q272" s="139"/>
      <c r="R272" s="139"/>
      <c r="S272" s="139"/>
      <c r="T272" s="139"/>
      <c r="U272" s="139"/>
      <c r="V272" s="139"/>
      <c r="W272" s="139"/>
      <c r="X272" s="139"/>
      <c r="Y272" s="139"/>
      <c r="Z272" s="139"/>
      <c r="AA272" s="139"/>
      <c r="AB272" s="139"/>
      <c r="AC272" s="139"/>
      <c r="AD272" s="139"/>
      <c r="AE272" s="139"/>
      <c r="AF272" s="139"/>
      <c r="AG272" s="139"/>
      <c r="AH272" s="139"/>
      <c r="AI272" s="139"/>
      <c r="AJ272" s="139"/>
      <c r="AK272" s="139"/>
      <c r="AL272" s="139"/>
      <c r="AM272" s="139"/>
      <c r="AN272" s="139"/>
      <c r="AO272" s="139"/>
      <c r="AP272" s="139"/>
      <c r="AQ272" s="139"/>
      <c r="AR272" s="139"/>
      <c r="AS272" s="139"/>
      <c r="AT272" s="139"/>
      <c r="AU272" s="139"/>
      <c r="AV272" s="139"/>
      <c r="AW272" s="139"/>
      <c r="AX272" s="139"/>
      <c r="AY272" s="139"/>
      <c r="AZ272" s="49"/>
      <c r="BA272" s="10"/>
      <c r="BB272" s="10"/>
      <c r="BC272" s="10"/>
      <c r="BD272" s="10"/>
      <c r="BE272" s="10"/>
      <c r="BF272" s="10"/>
      <c r="BG272" s="10"/>
      <c r="BH272" s="10"/>
      <c r="BI272" s="10"/>
      <c r="BJ272" s="10"/>
      <c r="BK272" s="10"/>
      <c r="BL272" s="10"/>
      <c r="BM272" s="10"/>
      <c r="BN272" s="10"/>
      <c r="BO272" s="10"/>
    </row>
    <row r="273" spans="2:67">
      <c r="B273" s="49"/>
      <c r="C273" s="49"/>
      <c r="D273" s="49"/>
      <c r="E273" s="139"/>
      <c r="F273" s="49"/>
      <c r="G273" s="49"/>
      <c r="H273" s="49"/>
      <c r="I273" s="49"/>
      <c r="J273" s="49"/>
      <c r="K273" s="49"/>
      <c r="L273" s="49"/>
      <c r="M273" s="49"/>
      <c r="N273" s="49"/>
      <c r="O273" s="49"/>
      <c r="P273" s="49"/>
      <c r="Q273" s="139"/>
      <c r="R273" s="139"/>
      <c r="S273" s="139"/>
      <c r="T273" s="139"/>
      <c r="U273" s="139"/>
      <c r="V273" s="139"/>
      <c r="W273" s="139"/>
      <c r="X273" s="139"/>
      <c r="Y273" s="139"/>
      <c r="Z273" s="139"/>
      <c r="AA273" s="139"/>
      <c r="AB273" s="139"/>
      <c r="AC273" s="139"/>
      <c r="AD273" s="139"/>
      <c r="AE273" s="139"/>
      <c r="AF273" s="139"/>
      <c r="AG273" s="139"/>
      <c r="AH273" s="139"/>
      <c r="AI273" s="139"/>
      <c r="AJ273" s="139"/>
      <c r="AK273" s="139"/>
      <c r="AL273" s="139"/>
      <c r="AM273" s="139"/>
      <c r="AN273" s="139"/>
      <c r="AO273" s="139"/>
      <c r="AP273" s="139"/>
      <c r="AQ273" s="139"/>
      <c r="AR273" s="139"/>
      <c r="AS273" s="139"/>
      <c r="AT273" s="139"/>
      <c r="AU273" s="139"/>
      <c r="AV273" s="139"/>
      <c r="AW273" s="139"/>
      <c r="AX273" s="139"/>
      <c r="AY273" s="139"/>
      <c r="AZ273" s="49"/>
      <c r="BA273" s="10"/>
      <c r="BB273" s="10"/>
      <c r="BC273" s="10"/>
      <c r="BD273" s="10"/>
      <c r="BE273" s="10"/>
      <c r="BF273" s="10"/>
      <c r="BG273" s="10"/>
      <c r="BH273" s="10"/>
      <c r="BI273" s="10"/>
      <c r="BJ273" s="10"/>
      <c r="BK273" s="10"/>
      <c r="BL273" s="10"/>
      <c r="BM273" s="10"/>
      <c r="BN273" s="10"/>
      <c r="BO273" s="10"/>
    </row>
    <row r="274" spans="2:67">
      <c r="B274" s="49"/>
      <c r="C274" s="49"/>
      <c r="D274" s="49"/>
      <c r="E274" s="139"/>
      <c r="F274" s="49"/>
      <c r="G274" s="49"/>
      <c r="H274" s="49"/>
      <c r="I274" s="49"/>
      <c r="J274" s="49"/>
      <c r="K274" s="49"/>
      <c r="L274" s="49"/>
      <c r="M274" s="49"/>
      <c r="N274" s="49"/>
      <c r="O274" s="49"/>
      <c r="P274" s="49"/>
      <c r="Q274" s="139"/>
      <c r="R274" s="139"/>
      <c r="S274" s="139"/>
      <c r="T274" s="139"/>
      <c r="U274" s="139"/>
      <c r="V274" s="139"/>
      <c r="W274" s="139"/>
      <c r="X274" s="139"/>
      <c r="Y274" s="139"/>
      <c r="Z274" s="139"/>
      <c r="AA274" s="139"/>
      <c r="AB274" s="139"/>
      <c r="AC274" s="139"/>
      <c r="AD274" s="139"/>
      <c r="AE274" s="139"/>
      <c r="AF274" s="139"/>
      <c r="AG274" s="139"/>
      <c r="AH274" s="139"/>
      <c r="AI274" s="139"/>
      <c r="AJ274" s="139"/>
      <c r="AK274" s="139"/>
      <c r="AL274" s="139"/>
      <c r="AM274" s="139"/>
      <c r="AN274" s="139"/>
      <c r="AO274" s="139"/>
      <c r="AP274" s="139"/>
      <c r="AQ274" s="139"/>
      <c r="AR274" s="139"/>
      <c r="AS274" s="139"/>
      <c r="AT274" s="139"/>
      <c r="AU274" s="139"/>
      <c r="AV274" s="139"/>
      <c r="AW274" s="139"/>
      <c r="AX274" s="139"/>
      <c r="AY274" s="139"/>
      <c r="AZ274" s="49"/>
      <c r="BA274" s="10"/>
      <c r="BB274" s="10"/>
      <c r="BC274" s="10"/>
      <c r="BD274" s="10"/>
      <c r="BE274" s="10"/>
      <c r="BF274" s="10"/>
      <c r="BG274" s="10"/>
      <c r="BH274" s="10"/>
      <c r="BI274" s="10"/>
      <c r="BJ274" s="10"/>
      <c r="BK274" s="10"/>
      <c r="BL274" s="10"/>
      <c r="BM274" s="10"/>
      <c r="BN274" s="10"/>
      <c r="BO274" s="10"/>
    </row>
    <row r="275" spans="2:67">
      <c r="B275" s="49"/>
      <c r="C275" s="49"/>
      <c r="D275" s="49"/>
      <c r="E275" s="139"/>
      <c r="F275" s="49"/>
      <c r="G275" s="49"/>
      <c r="H275" s="49"/>
      <c r="I275" s="49"/>
      <c r="J275" s="49"/>
      <c r="K275" s="49"/>
      <c r="L275" s="49"/>
      <c r="M275" s="49"/>
      <c r="N275" s="49"/>
      <c r="O275" s="49"/>
      <c r="P275" s="49"/>
      <c r="Q275" s="139"/>
      <c r="R275" s="139"/>
      <c r="S275" s="139"/>
      <c r="T275" s="139"/>
      <c r="U275" s="139"/>
      <c r="V275" s="139"/>
      <c r="W275" s="139"/>
      <c r="X275" s="139"/>
      <c r="Y275" s="139"/>
      <c r="Z275" s="139"/>
      <c r="AA275" s="139"/>
      <c r="AB275" s="139"/>
      <c r="AC275" s="139"/>
      <c r="AD275" s="139"/>
      <c r="AE275" s="139"/>
      <c r="AF275" s="139"/>
      <c r="AG275" s="139"/>
      <c r="AH275" s="139"/>
      <c r="AI275" s="139"/>
      <c r="AJ275" s="139"/>
      <c r="AK275" s="139"/>
      <c r="AL275" s="139"/>
      <c r="AM275" s="139"/>
      <c r="AN275" s="139"/>
      <c r="AO275" s="139"/>
      <c r="AP275" s="139"/>
      <c r="AQ275" s="139"/>
      <c r="AR275" s="139"/>
      <c r="AS275" s="139"/>
      <c r="AT275" s="139"/>
      <c r="AU275" s="139"/>
      <c r="AV275" s="139"/>
      <c r="AW275" s="139"/>
      <c r="AX275" s="139"/>
      <c r="AY275" s="139"/>
      <c r="AZ275" s="49"/>
      <c r="BA275" s="10"/>
      <c r="BB275" s="10"/>
      <c r="BC275" s="10"/>
      <c r="BD275" s="10"/>
      <c r="BE275" s="10"/>
      <c r="BF275" s="10"/>
      <c r="BG275" s="10"/>
      <c r="BH275" s="10"/>
      <c r="BI275" s="10"/>
      <c r="BJ275" s="10"/>
      <c r="BK275" s="10"/>
      <c r="BL275" s="10"/>
      <c r="BM275" s="10"/>
      <c r="BN275" s="10"/>
      <c r="BO275" s="10"/>
    </row>
    <row r="276" spans="2:67">
      <c r="B276" s="49"/>
      <c r="C276" s="49"/>
      <c r="D276" s="49"/>
      <c r="E276" s="139"/>
      <c r="F276" s="49"/>
      <c r="G276" s="49"/>
      <c r="H276" s="49"/>
      <c r="I276" s="49"/>
      <c r="J276" s="49"/>
      <c r="K276" s="49"/>
      <c r="L276" s="49"/>
      <c r="M276" s="49"/>
      <c r="N276" s="49"/>
      <c r="O276" s="49"/>
      <c r="P276" s="49"/>
      <c r="Q276" s="139"/>
      <c r="R276" s="139"/>
      <c r="S276" s="139"/>
      <c r="T276" s="139"/>
      <c r="U276" s="139"/>
      <c r="V276" s="139"/>
      <c r="W276" s="139"/>
      <c r="X276" s="139"/>
      <c r="Y276" s="139"/>
      <c r="Z276" s="139"/>
      <c r="AA276" s="139"/>
      <c r="AB276" s="139"/>
      <c r="AC276" s="139"/>
      <c r="AD276" s="139"/>
      <c r="AE276" s="139"/>
      <c r="AF276" s="139"/>
      <c r="AG276" s="139"/>
      <c r="AH276" s="139"/>
      <c r="AI276" s="139"/>
      <c r="AJ276" s="139"/>
      <c r="AK276" s="139"/>
      <c r="AL276" s="139"/>
      <c r="AM276" s="139"/>
      <c r="AN276" s="139"/>
      <c r="AO276" s="139"/>
      <c r="AP276" s="139"/>
      <c r="AQ276" s="139"/>
      <c r="AR276" s="139"/>
      <c r="AS276" s="139"/>
      <c r="AT276" s="139"/>
      <c r="AU276" s="139"/>
      <c r="AV276" s="139"/>
      <c r="AW276" s="139"/>
      <c r="AX276" s="139"/>
      <c r="AY276" s="139"/>
      <c r="AZ276" s="49"/>
      <c r="BA276" s="10"/>
      <c r="BB276" s="10"/>
      <c r="BC276" s="10"/>
      <c r="BD276" s="10"/>
      <c r="BE276" s="10"/>
      <c r="BF276" s="10"/>
      <c r="BG276" s="10"/>
      <c r="BH276" s="10"/>
      <c r="BI276" s="10"/>
      <c r="BJ276" s="10"/>
      <c r="BK276" s="10"/>
      <c r="BL276" s="10"/>
      <c r="BM276" s="10"/>
      <c r="BN276" s="10"/>
      <c r="BO276" s="10"/>
    </row>
    <row r="277" spans="2:67">
      <c r="B277" s="49"/>
      <c r="C277" s="49"/>
      <c r="D277" s="49"/>
      <c r="E277" s="139"/>
      <c r="F277" s="49"/>
      <c r="G277" s="49"/>
      <c r="H277" s="49"/>
      <c r="I277" s="49"/>
      <c r="J277" s="49"/>
      <c r="K277" s="49"/>
      <c r="L277" s="49"/>
      <c r="M277" s="49"/>
      <c r="N277" s="49"/>
      <c r="O277" s="49"/>
      <c r="P277" s="49"/>
      <c r="Q277" s="139"/>
      <c r="R277" s="139"/>
      <c r="S277" s="139"/>
      <c r="T277" s="139"/>
      <c r="U277" s="139"/>
      <c r="V277" s="139"/>
      <c r="W277" s="139"/>
      <c r="X277" s="139"/>
      <c r="Y277" s="139"/>
      <c r="Z277" s="139"/>
      <c r="AA277" s="139"/>
      <c r="AB277" s="139"/>
      <c r="AC277" s="139"/>
      <c r="AD277" s="139"/>
      <c r="AE277" s="139"/>
      <c r="AF277" s="139"/>
      <c r="AG277" s="139"/>
      <c r="AH277" s="139"/>
      <c r="AI277" s="139"/>
      <c r="AJ277" s="139"/>
      <c r="AK277" s="139"/>
      <c r="AL277" s="139"/>
      <c r="AM277" s="139"/>
      <c r="AN277" s="139"/>
      <c r="AO277" s="139"/>
      <c r="AP277" s="139"/>
      <c r="AQ277" s="139"/>
      <c r="AR277" s="139"/>
      <c r="AS277" s="139"/>
      <c r="AT277" s="139"/>
      <c r="AU277" s="139"/>
      <c r="AV277" s="139"/>
      <c r="AW277" s="139"/>
      <c r="AX277" s="139"/>
      <c r="AY277" s="139"/>
      <c r="AZ277" s="49"/>
      <c r="BA277" s="10"/>
      <c r="BB277" s="10"/>
      <c r="BC277" s="10"/>
      <c r="BD277" s="10"/>
      <c r="BE277" s="10"/>
      <c r="BF277" s="10"/>
      <c r="BG277" s="10"/>
      <c r="BH277" s="10"/>
      <c r="BI277" s="10"/>
      <c r="BJ277" s="10"/>
      <c r="BK277" s="10"/>
      <c r="BL277" s="10"/>
      <c r="BM277" s="10"/>
      <c r="BN277" s="10"/>
      <c r="BO277" s="10"/>
    </row>
    <row r="278" spans="2:67">
      <c r="B278" s="49"/>
      <c r="C278" s="49"/>
      <c r="D278" s="49"/>
      <c r="E278" s="139"/>
      <c r="F278" s="49"/>
      <c r="G278" s="49"/>
      <c r="H278" s="49"/>
      <c r="I278" s="49"/>
      <c r="J278" s="49"/>
      <c r="K278" s="49"/>
      <c r="L278" s="49"/>
      <c r="M278" s="49"/>
      <c r="N278" s="49"/>
      <c r="O278" s="49"/>
      <c r="P278" s="49"/>
      <c r="Q278" s="139"/>
      <c r="R278" s="139"/>
      <c r="S278" s="139"/>
      <c r="T278" s="139"/>
      <c r="U278" s="139"/>
      <c r="V278" s="139"/>
      <c r="W278" s="139"/>
      <c r="X278" s="139"/>
      <c r="Y278" s="139"/>
      <c r="Z278" s="139"/>
      <c r="AA278" s="139"/>
      <c r="AB278" s="139"/>
      <c r="AC278" s="139"/>
      <c r="AD278" s="139"/>
      <c r="AE278" s="139"/>
      <c r="AF278" s="139"/>
      <c r="AG278" s="139"/>
      <c r="AH278" s="139"/>
      <c r="AI278" s="139"/>
      <c r="AJ278" s="139"/>
      <c r="AK278" s="139"/>
      <c r="AL278" s="139"/>
      <c r="AM278" s="139"/>
      <c r="AN278" s="139"/>
      <c r="AO278" s="139"/>
      <c r="AP278" s="139"/>
      <c r="AQ278" s="139"/>
      <c r="AR278" s="139"/>
      <c r="AS278" s="139"/>
      <c r="AT278" s="139"/>
      <c r="AU278" s="139"/>
      <c r="AV278" s="139"/>
      <c r="AW278" s="139"/>
      <c r="AX278" s="139"/>
      <c r="AY278" s="139"/>
      <c r="AZ278" s="49"/>
      <c r="BA278" s="10"/>
      <c r="BB278" s="10"/>
      <c r="BC278" s="10"/>
      <c r="BD278" s="10"/>
      <c r="BE278" s="10"/>
      <c r="BF278" s="10"/>
      <c r="BG278" s="10"/>
      <c r="BH278" s="10"/>
      <c r="BI278" s="10"/>
      <c r="BJ278" s="10"/>
      <c r="BK278" s="10"/>
      <c r="BL278" s="10"/>
      <c r="BM278" s="10"/>
      <c r="BN278" s="10"/>
      <c r="BO278" s="10"/>
    </row>
    <row r="279" spans="2:67">
      <c r="B279" s="49"/>
      <c r="C279" s="49"/>
      <c r="D279" s="49"/>
      <c r="E279" s="139"/>
      <c r="F279" s="49"/>
      <c r="G279" s="49"/>
      <c r="H279" s="49"/>
      <c r="I279" s="49"/>
      <c r="J279" s="49"/>
      <c r="K279" s="49"/>
      <c r="L279" s="49"/>
      <c r="M279" s="49"/>
      <c r="N279" s="49"/>
      <c r="O279" s="49"/>
      <c r="P279" s="49"/>
      <c r="Q279" s="139"/>
      <c r="R279" s="139"/>
      <c r="S279" s="139"/>
      <c r="T279" s="139"/>
      <c r="U279" s="139"/>
      <c r="V279" s="139"/>
      <c r="W279" s="139"/>
      <c r="X279" s="139"/>
      <c r="Y279" s="139"/>
      <c r="Z279" s="139"/>
      <c r="AA279" s="139"/>
      <c r="AB279" s="139"/>
      <c r="AC279" s="139"/>
      <c r="AD279" s="139"/>
      <c r="AE279" s="139"/>
      <c r="AF279" s="139"/>
      <c r="AG279" s="139"/>
      <c r="AH279" s="139"/>
      <c r="AI279" s="139"/>
      <c r="AJ279" s="139"/>
      <c r="AK279" s="139"/>
      <c r="AL279" s="139"/>
      <c r="AM279" s="139"/>
      <c r="AN279" s="139"/>
      <c r="AO279" s="139"/>
      <c r="AP279" s="139"/>
      <c r="AQ279" s="139"/>
      <c r="AR279" s="139"/>
      <c r="AS279" s="139"/>
      <c r="AT279" s="139"/>
      <c r="AU279" s="139"/>
      <c r="AV279" s="139"/>
      <c r="AW279" s="139"/>
      <c r="AX279" s="139"/>
      <c r="AY279" s="139"/>
      <c r="AZ279" s="49"/>
      <c r="BA279" s="10"/>
      <c r="BB279" s="10"/>
      <c r="BC279" s="10"/>
      <c r="BD279" s="10"/>
      <c r="BE279" s="10"/>
      <c r="BF279" s="10"/>
      <c r="BG279" s="10"/>
      <c r="BH279" s="10"/>
      <c r="BI279" s="10"/>
      <c r="BJ279" s="10"/>
      <c r="BK279" s="10"/>
      <c r="BL279" s="10"/>
      <c r="BM279" s="10"/>
      <c r="BN279" s="10"/>
      <c r="BO279" s="10"/>
    </row>
    <row r="280" spans="2:67">
      <c r="B280" s="49"/>
      <c r="C280" s="49"/>
      <c r="D280" s="49"/>
      <c r="E280" s="139"/>
      <c r="F280" s="49"/>
      <c r="G280" s="49"/>
      <c r="H280" s="49"/>
      <c r="I280" s="49"/>
      <c r="J280" s="49"/>
      <c r="K280" s="49"/>
      <c r="L280" s="49"/>
      <c r="M280" s="49"/>
      <c r="N280" s="49"/>
      <c r="O280" s="49"/>
      <c r="P280" s="49"/>
      <c r="Q280" s="139"/>
      <c r="R280" s="139"/>
      <c r="S280" s="139"/>
      <c r="T280" s="139"/>
      <c r="U280" s="139"/>
      <c r="V280" s="139"/>
      <c r="W280" s="139"/>
      <c r="X280" s="139"/>
      <c r="Y280" s="139"/>
      <c r="Z280" s="139"/>
      <c r="AA280" s="139"/>
      <c r="AB280" s="139"/>
      <c r="AC280" s="139"/>
      <c r="AD280" s="139"/>
      <c r="AE280" s="139"/>
      <c r="AF280" s="139"/>
      <c r="AG280" s="139"/>
      <c r="AH280" s="139"/>
      <c r="AI280" s="139"/>
      <c r="AJ280" s="139"/>
      <c r="AK280" s="139"/>
      <c r="AL280" s="139"/>
      <c r="AM280" s="139"/>
      <c r="AN280" s="139"/>
      <c r="AO280" s="139"/>
      <c r="AP280" s="139"/>
      <c r="AQ280" s="139"/>
      <c r="AR280" s="139"/>
      <c r="AS280" s="139"/>
      <c r="AT280" s="139"/>
      <c r="AU280" s="139"/>
      <c r="AV280" s="139"/>
      <c r="AW280" s="139"/>
      <c r="AX280" s="139"/>
      <c r="AY280" s="139"/>
      <c r="AZ280" s="49"/>
      <c r="BA280" s="10"/>
      <c r="BB280" s="10"/>
      <c r="BC280" s="10"/>
      <c r="BD280" s="10"/>
      <c r="BE280" s="10"/>
      <c r="BF280" s="10"/>
      <c r="BG280" s="10"/>
      <c r="BH280" s="10"/>
      <c r="BI280" s="10"/>
      <c r="BJ280" s="10"/>
      <c r="BK280" s="10"/>
      <c r="BL280" s="10"/>
      <c r="BM280" s="10"/>
      <c r="BN280" s="10"/>
      <c r="BO280" s="10"/>
    </row>
    <row r="281" spans="2:67">
      <c r="B281" s="49"/>
      <c r="C281" s="49"/>
      <c r="D281" s="49"/>
      <c r="E281" s="139"/>
      <c r="F281" s="49"/>
      <c r="G281" s="49"/>
      <c r="H281" s="49"/>
      <c r="I281" s="49"/>
      <c r="J281" s="49"/>
      <c r="K281" s="49"/>
      <c r="L281" s="49"/>
      <c r="M281" s="49"/>
      <c r="N281" s="49"/>
      <c r="O281" s="49"/>
      <c r="P281" s="49"/>
      <c r="Q281" s="139"/>
      <c r="R281" s="139"/>
      <c r="S281" s="139"/>
      <c r="T281" s="139"/>
      <c r="U281" s="139"/>
      <c r="V281" s="139"/>
      <c r="W281" s="139"/>
      <c r="X281" s="139"/>
      <c r="Y281" s="139"/>
      <c r="Z281" s="139"/>
      <c r="AA281" s="139"/>
      <c r="AB281" s="139"/>
      <c r="AC281" s="139"/>
      <c r="AD281" s="139"/>
      <c r="AE281" s="139"/>
      <c r="AF281" s="139"/>
      <c r="AG281" s="139"/>
      <c r="AH281" s="139"/>
      <c r="AI281" s="139"/>
      <c r="AJ281" s="139"/>
      <c r="AK281" s="139"/>
      <c r="AL281" s="139"/>
      <c r="AM281" s="139"/>
      <c r="AN281" s="139"/>
      <c r="AO281" s="139"/>
      <c r="AP281" s="139"/>
      <c r="AQ281" s="139"/>
      <c r="AR281" s="139"/>
      <c r="AS281" s="139"/>
      <c r="AT281" s="139"/>
      <c r="AU281" s="139"/>
      <c r="AV281" s="139"/>
      <c r="AW281" s="139"/>
      <c r="AX281" s="139"/>
      <c r="AY281" s="139"/>
      <c r="AZ281" s="49"/>
      <c r="BA281" s="10"/>
      <c r="BB281" s="10"/>
      <c r="BC281" s="10"/>
      <c r="BD281" s="10"/>
      <c r="BE281" s="10"/>
      <c r="BF281" s="10"/>
      <c r="BG281" s="10"/>
      <c r="BH281" s="10"/>
      <c r="BI281" s="10"/>
      <c r="BJ281" s="10"/>
      <c r="BK281" s="10"/>
      <c r="BL281" s="10"/>
      <c r="BM281" s="10"/>
      <c r="BN281" s="10"/>
      <c r="BO281" s="10"/>
    </row>
    <row r="282" spans="2:67">
      <c r="B282" s="49"/>
      <c r="C282" s="49"/>
      <c r="D282" s="49"/>
      <c r="E282" s="139"/>
      <c r="F282" s="49"/>
      <c r="G282" s="49"/>
      <c r="H282" s="49"/>
      <c r="I282" s="49"/>
      <c r="J282" s="49"/>
      <c r="K282" s="49"/>
      <c r="L282" s="49"/>
      <c r="M282" s="49"/>
      <c r="N282" s="49"/>
      <c r="O282" s="49"/>
      <c r="P282" s="49"/>
      <c r="Q282" s="139"/>
      <c r="R282" s="139"/>
      <c r="S282" s="139"/>
      <c r="T282" s="139"/>
      <c r="U282" s="139"/>
      <c r="V282" s="139"/>
      <c r="W282" s="139"/>
      <c r="X282" s="139"/>
      <c r="Y282" s="139"/>
      <c r="Z282" s="139"/>
      <c r="AA282" s="139"/>
      <c r="AB282" s="139"/>
      <c r="AC282" s="139"/>
      <c r="AD282" s="139"/>
      <c r="AE282" s="139"/>
      <c r="AF282" s="139"/>
      <c r="AG282" s="139"/>
      <c r="AH282" s="139"/>
      <c r="AI282" s="139"/>
      <c r="AJ282" s="139"/>
      <c r="AK282" s="139"/>
      <c r="AL282" s="139"/>
      <c r="AM282" s="139"/>
      <c r="AN282" s="139"/>
      <c r="AO282" s="139"/>
      <c r="AP282" s="139"/>
      <c r="AQ282" s="139"/>
      <c r="AR282" s="139"/>
      <c r="AS282" s="139"/>
      <c r="AT282" s="139"/>
      <c r="AU282" s="139"/>
      <c r="AV282" s="139"/>
      <c r="AW282" s="139"/>
      <c r="AX282" s="139"/>
      <c r="AY282" s="139"/>
      <c r="AZ282" s="49"/>
      <c r="BA282" s="10"/>
      <c r="BB282" s="10"/>
      <c r="BC282" s="10"/>
      <c r="BD282" s="10"/>
      <c r="BE282" s="10"/>
      <c r="BF282" s="10"/>
      <c r="BG282" s="10"/>
      <c r="BH282" s="10"/>
      <c r="BI282" s="10"/>
      <c r="BJ282" s="10"/>
      <c r="BK282" s="10"/>
      <c r="BL282" s="10"/>
      <c r="BM282" s="10"/>
      <c r="BN282" s="10"/>
      <c r="BO282" s="10"/>
    </row>
    <row r="283" spans="2:67">
      <c r="B283" s="49"/>
      <c r="C283" s="49"/>
      <c r="D283" s="49"/>
      <c r="E283" s="139"/>
      <c r="F283" s="49"/>
      <c r="G283" s="49"/>
      <c r="H283" s="49"/>
      <c r="I283" s="49"/>
      <c r="J283" s="49"/>
      <c r="K283" s="49"/>
      <c r="L283" s="49"/>
      <c r="M283" s="49"/>
      <c r="N283" s="49"/>
      <c r="O283" s="49"/>
      <c r="P283" s="49"/>
      <c r="Q283" s="139"/>
      <c r="R283" s="139"/>
      <c r="S283" s="139"/>
      <c r="T283" s="139"/>
      <c r="U283" s="139"/>
      <c r="V283" s="139"/>
      <c r="W283" s="139"/>
      <c r="X283" s="139"/>
      <c r="Y283" s="139"/>
      <c r="Z283" s="139"/>
      <c r="AA283" s="139"/>
      <c r="AB283" s="139"/>
      <c r="AC283" s="139"/>
      <c r="AD283" s="139"/>
      <c r="AE283" s="139"/>
      <c r="AF283" s="139"/>
      <c r="AG283" s="139"/>
      <c r="AH283" s="139"/>
      <c r="AI283" s="139"/>
      <c r="AJ283" s="139"/>
      <c r="AK283" s="139"/>
      <c r="AL283" s="139"/>
      <c r="AM283" s="139"/>
      <c r="AN283" s="139"/>
      <c r="AO283" s="139"/>
      <c r="AP283" s="139"/>
      <c r="AQ283" s="139"/>
      <c r="AR283" s="139"/>
      <c r="AS283" s="139"/>
      <c r="AT283" s="139"/>
      <c r="AU283" s="139"/>
      <c r="AV283" s="139"/>
      <c r="AW283" s="139"/>
      <c r="AX283" s="139"/>
      <c r="AY283" s="139"/>
      <c r="AZ283" s="49"/>
      <c r="BA283" s="10"/>
      <c r="BB283" s="10"/>
      <c r="BC283" s="10"/>
      <c r="BD283" s="10"/>
      <c r="BE283" s="10"/>
      <c r="BF283" s="10"/>
      <c r="BG283" s="10"/>
      <c r="BH283" s="10"/>
      <c r="BI283" s="10"/>
      <c r="BJ283" s="10"/>
      <c r="BK283" s="10"/>
      <c r="BL283" s="10"/>
      <c r="BM283" s="10"/>
      <c r="BN283" s="10"/>
      <c r="BO283" s="10"/>
    </row>
    <row r="284" spans="2:67">
      <c r="B284" s="49"/>
      <c r="C284" s="49"/>
      <c r="D284" s="49"/>
      <c r="E284" s="139"/>
      <c r="F284" s="49"/>
      <c r="G284" s="49"/>
      <c r="H284" s="49"/>
      <c r="I284" s="49"/>
      <c r="J284" s="49"/>
      <c r="K284" s="49"/>
      <c r="L284" s="49"/>
      <c r="M284" s="49"/>
      <c r="N284" s="49"/>
      <c r="O284" s="49"/>
      <c r="P284" s="49"/>
      <c r="Q284" s="139"/>
      <c r="R284" s="139"/>
      <c r="S284" s="139"/>
      <c r="T284" s="139"/>
      <c r="U284" s="139"/>
      <c r="V284" s="139"/>
      <c r="W284" s="139"/>
      <c r="X284" s="139"/>
      <c r="Y284" s="139"/>
      <c r="Z284" s="139"/>
      <c r="AA284" s="139"/>
      <c r="AB284" s="139"/>
      <c r="AC284" s="139"/>
      <c r="AD284" s="139"/>
      <c r="AE284" s="139"/>
      <c r="AF284" s="139"/>
      <c r="AG284" s="139"/>
      <c r="AH284" s="139"/>
      <c r="AI284" s="139"/>
      <c r="AJ284" s="139"/>
      <c r="AK284" s="139"/>
      <c r="AL284" s="139"/>
      <c r="AM284" s="139"/>
      <c r="AN284" s="139"/>
      <c r="AO284" s="139"/>
      <c r="AP284" s="139"/>
      <c r="AQ284" s="139"/>
      <c r="AR284" s="139"/>
      <c r="AS284" s="139"/>
      <c r="AT284" s="139"/>
      <c r="AU284" s="139"/>
      <c r="AV284" s="139"/>
      <c r="AW284" s="139"/>
      <c r="AX284" s="139"/>
      <c r="AY284" s="139"/>
      <c r="AZ284" s="49"/>
      <c r="BA284" s="10"/>
      <c r="BB284" s="10"/>
      <c r="BC284" s="10"/>
      <c r="BD284" s="10"/>
      <c r="BE284" s="10"/>
      <c r="BF284" s="10"/>
      <c r="BG284" s="10"/>
      <c r="BH284" s="10"/>
      <c r="BI284" s="10"/>
      <c r="BJ284" s="10"/>
      <c r="BK284" s="10"/>
      <c r="BL284" s="10"/>
      <c r="BM284" s="10"/>
      <c r="BN284" s="10"/>
      <c r="BO284" s="10"/>
    </row>
    <row r="285" spans="2:67">
      <c r="B285" s="49"/>
      <c r="C285" s="49"/>
      <c r="D285" s="49"/>
      <c r="E285" s="139"/>
      <c r="F285" s="49"/>
      <c r="G285" s="49"/>
      <c r="H285" s="49"/>
      <c r="I285" s="49"/>
      <c r="J285" s="49"/>
      <c r="K285" s="49"/>
      <c r="L285" s="49"/>
      <c r="M285" s="49"/>
      <c r="N285" s="49"/>
      <c r="O285" s="49"/>
      <c r="P285" s="49"/>
      <c r="Q285" s="139"/>
      <c r="R285" s="139"/>
      <c r="S285" s="139"/>
      <c r="T285" s="139"/>
      <c r="U285" s="139"/>
      <c r="V285" s="139"/>
      <c r="W285" s="139"/>
      <c r="X285" s="139"/>
      <c r="Y285" s="139"/>
      <c r="Z285" s="139"/>
      <c r="AA285" s="139"/>
      <c r="AB285" s="139"/>
      <c r="AC285" s="139"/>
      <c r="AD285" s="139"/>
      <c r="AE285" s="139"/>
      <c r="AF285" s="139"/>
      <c r="AG285" s="139"/>
      <c r="AH285" s="139"/>
      <c r="AI285" s="139"/>
      <c r="AJ285" s="139"/>
      <c r="AK285" s="139"/>
      <c r="AL285" s="139"/>
      <c r="AM285" s="139"/>
      <c r="AN285" s="139"/>
      <c r="AO285" s="139"/>
      <c r="AP285" s="139"/>
      <c r="AQ285" s="139"/>
      <c r="AR285" s="139"/>
      <c r="AS285" s="139"/>
      <c r="AT285" s="139"/>
      <c r="AU285" s="139"/>
      <c r="AV285" s="139"/>
      <c r="AW285" s="139"/>
      <c r="AX285" s="139"/>
      <c r="AY285" s="139"/>
      <c r="AZ285" s="49"/>
      <c r="BA285" s="10"/>
      <c r="BB285" s="10"/>
      <c r="BC285" s="10"/>
      <c r="BD285" s="10"/>
      <c r="BE285" s="10"/>
      <c r="BF285" s="10"/>
      <c r="BG285" s="10"/>
      <c r="BH285" s="10"/>
      <c r="BI285" s="10"/>
      <c r="BJ285" s="10"/>
      <c r="BK285" s="10"/>
      <c r="BL285" s="10"/>
      <c r="BM285" s="10"/>
      <c r="BN285" s="10"/>
      <c r="BO285" s="10"/>
    </row>
    <row r="286" spans="2:67">
      <c r="B286" s="49"/>
      <c r="C286" s="49"/>
      <c r="D286" s="49"/>
      <c r="E286" s="139"/>
      <c r="F286" s="49"/>
      <c r="G286" s="49"/>
      <c r="H286" s="49"/>
      <c r="I286" s="49"/>
      <c r="J286" s="49"/>
      <c r="K286" s="49"/>
      <c r="L286" s="49"/>
      <c r="M286" s="49"/>
      <c r="N286" s="49"/>
      <c r="O286" s="49"/>
      <c r="P286" s="49"/>
      <c r="Q286" s="139"/>
      <c r="R286" s="139"/>
      <c r="S286" s="139"/>
      <c r="T286" s="139"/>
      <c r="U286" s="139"/>
      <c r="V286" s="139"/>
      <c r="W286" s="139"/>
      <c r="X286" s="139"/>
      <c r="Y286" s="139"/>
      <c r="Z286" s="139"/>
      <c r="AA286" s="139"/>
      <c r="AB286" s="139"/>
      <c r="AC286" s="139"/>
      <c r="AD286" s="139"/>
      <c r="AE286" s="139"/>
      <c r="AF286" s="139"/>
      <c r="AG286" s="139"/>
      <c r="AH286" s="139"/>
      <c r="AI286" s="139"/>
      <c r="AJ286" s="139"/>
      <c r="AK286" s="139"/>
      <c r="AL286" s="139"/>
      <c r="AM286" s="139"/>
      <c r="AN286" s="139"/>
      <c r="AO286" s="139"/>
      <c r="AP286" s="139"/>
      <c r="AQ286" s="139"/>
      <c r="AR286" s="139"/>
      <c r="AS286" s="139"/>
      <c r="AT286" s="139"/>
      <c r="AU286" s="139"/>
      <c r="AV286" s="139"/>
      <c r="AW286" s="139"/>
      <c r="AX286" s="139"/>
      <c r="AY286" s="139"/>
      <c r="AZ286" s="49"/>
      <c r="BA286" s="10"/>
      <c r="BB286" s="10"/>
      <c r="BC286" s="10"/>
      <c r="BD286" s="10"/>
      <c r="BE286" s="10"/>
      <c r="BF286" s="10"/>
      <c r="BG286" s="10"/>
      <c r="BH286" s="10"/>
      <c r="BI286" s="10"/>
      <c r="BJ286" s="10"/>
      <c r="BK286" s="10"/>
      <c r="BL286" s="10"/>
      <c r="BM286" s="10"/>
      <c r="BN286" s="10"/>
      <c r="BO286" s="10"/>
    </row>
    <row r="287" spans="2:67">
      <c r="B287" s="49"/>
      <c r="C287" s="49"/>
      <c r="D287" s="49"/>
      <c r="E287" s="139"/>
      <c r="F287" s="49"/>
      <c r="G287" s="49"/>
      <c r="H287" s="49"/>
      <c r="I287" s="49"/>
      <c r="J287" s="49"/>
      <c r="K287" s="49"/>
      <c r="L287" s="49"/>
      <c r="M287" s="49"/>
      <c r="N287" s="49"/>
      <c r="O287" s="49"/>
      <c r="P287" s="49"/>
      <c r="Q287" s="139"/>
      <c r="R287" s="139"/>
      <c r="S287" s="139"/>
      <c r="T287" s="139"/>
      <c r="U287" s="139"/>
      <c r="V287" s="139"/>
      <c r="W287" s="139"/>
      <c r="X287" s="139"/>
      <c r="Y287" s="139"/>
      <c r="Z287" s="139"/>
      <c r="AA287" s="139"/>
      <c r="AB287" s="139"/>
      <c r="AC287" s="139"/>
      <c r="AD287" s="139"/>
      <c r="AE287" s="139"/>
      <c r="AF287" s="139"/>
      <c r="AG287" s="139"/>
      <c r="AH287" s="139"/>
      <c r="AI287" s="139"/>
      <c r="AJ287" s="139"/>
      <c r="AK287" s="139"/>
      <c r="AL287" s="139"/>
      <c r="AM287" s="139"/>
      <c r="AN287" s="139"/>
      <c r="AO287" s="139"/>
      <c r="AP287" s="139"/>
      <c r="AQ287" s="139"/>
      <c r="AR287" s="139"/>
      <c r="AS287" s="139"/>
      <c r="AT287" s="139"/>
      <c r="AU287" s="139"/>
      <c r="AV287" s="139"/>
      <c r="AW287" s="139"/>
      <c r="AX287" s="139"/>
      <c r="AY287" s="139"/>
      <c r="AZ287" s="49"/>
      <c r="BA287" s="10"/>
      <c r="BB287" s="10"/>
      <c r="BC287" s="10"/>
      <c r="BD287" s="10"/>
      <c r="BE287" s="10"/>
      <c r="BF287" s="10"/>
      <c r="BG287" s="10"/>
      <c r="BH287" s="10"/>
      <c r="BI287" s="10"/>
      <c r="BJ287" s="10"/>
      <c r="BK287" s="10"/>
      <c r="BL287" s="10"/>
      <c r="BM287" s="10"/>
      <c r="BN287" s="10"/>
      <c r="BO287" s="10"/>
    </row>
    <row r="288" spans="2:67">
      <c r="B288" s="49"/>
      <c r="C288" s="49"/>
      <c r="D288" s="49"/>
      <c r="E288" s="139"/>
      <c r="F288" s="49"/>
      <c r="G288" s="49"/>
      <c r="H288" s="49"/>
      <c r="I288" s="49"/>
      <c r="J288" s="49"/>
      <c r="K288" s="49"/>
      <c r="L288" s="49"/>
      <c r="M288" s="49"/>
      <c r="N288" s="49"/>
      <c r="O288" s="49"/>
      <c r="P288" s="49"/>
      <c r="Q288" s="139"/>
      <c r="R288" s="139"/>
      <c r="S288" s="139"/>
      <c r="T288" s="139"/>
      <c r="U288" s="139"/>
      <c r="V288" s="139"/>
      <c r="W288" s="139"/>
      <c r="X288" s="139"/>
      <c r="Y288" s="139"/>
      <c r="Z288" s="139"/>
      <c r="AA288" s="139"/>
      <c r="AB288" s="139"/>
      <c r="AC288" s="139"/>
      <c r="AD288" s="139"/>
      <c r="AE288" s="139"/>
      <c r="AF288" s="139"/>
      <c r="AG288" s="139"/>
      <c r="AH288" s="139"/>
      <c r="AI288" s="139"/>
      <c r="AJ288" s="139"/>
      <c r="AK288" s="139"/>
      <c r="AL288" s="139"/>
      <c r="AM288" s="139"/>
      <c r="AN288" s="139"/>
      <c r="AO288" s="139"/>
      <c r="AP288" s="139"/>
      <c r="AQ288" s="139"/>
      <c r="AR288" s="139"/>
      <c r="AS288" s="139"/>
      <c r="AT288" s="139"/>
      <c r="AU288" s="139"/>
      <c r="AV288" s="139"/>
      <c r="AW288" s="139"/>
      <c r="AX288" s="139"/>
      <c r="AY288" s="139"/>
      <c r="AZ288" s="49"/>
      <c r="BA288" s="10"/>
      <c r="BB288" s="10"/>
      <c r="BC288" s="10"/>
      <c r="BD288" s="10"/>
      <c r="BE288" s="10"/>
      <c r="BF288" s="10"/>
      <c r="BG288" s="10"/>
      <c r="BH288" s="10"/>
      <c r="BI288" s="10"/>
      <c r="BJ288" s="10"/>
      <c r="BK288" s="10"/>
      <c r="BL288" s="10"/>
      <c r="BM288" s="10"/>
      <c r="BN288" s="10"/>
      <c r="BO288" s="10"/>
    </row>
    <row r="289" spans="2:67">
      <c r="B289" s="49"/>
      <c r="C289" s="49"/>
      <c r="D289" s="49"/>
      <c r="E289" s="139"/>
      <c r="F289" s="49"/>
      <c r="G289" s="49"/>
      <c r="H289" s="49"/>
      <c r="I289" s="49"/>
      <c r="J289" s="49"/>
      <c r="K289" s="49"/>
      <c r="L289" s="49"/>
      <c r="M289" s="49"/>
      <c r="N289" s="49"/>
      <c r="O289" s="49"/>
      <c r="P289" s="49"/>
      <c r="Q289" s="139"/>
      <c r="R289" s="139"/>
      <c r="S289" s="139"/>
      <c r="T289" s="139"/>
      <c r="U289" s="139"/>
      <c r="V289" s="139"/>
      <c r="W289" s="139"/>
      <c r="X289" s="139"/>
      <c r="Y289" s="139"/>
      <c r="Z289" s="139"/>
      <c r="AA289" s="139"/>
      <c r="AB289" s="139"/>
      <c r="AC289" s="139"/>
      <c r="AD289" s="139"/>
      <c r="AE289" s="139"/>
      <c r="AF289" s="139"/>
      <c r="AG289" s="139"/>
      <c r="AH289" s="139"/>
      <c r="AI289" s="139"/>
      <c r="AJ289" s="139"/>
      <c r="AK289" s="139"/>
      <c r="AL289" s="139"/>
      <c r="AM289" s="139"/>
      <c r="AN289" s="139"/>
      <c r="AO289" s="139"/>
      <c r="AP289" s="139"/>
      <c r="AQ289" s="139"/>
      <c r="AR289" s="139"/>
      <c r="AS289" s="139"/>
      <c r="AT289" s="139"/>
      <c r="AU289" s="139"/>
      <c r="AV289" s="139"/>
      <c r="AW289" s="139"/>
      <c r="AX289" s="139"/>
      <c r="AY289" s="139"/>
      <c r="AZ289" s="49"/>
      <c r="BA289" s="10"/>
      <c r="BB289" s="10"/>
      <c r="BC289" s="10"/>
      <c r="BD289" s="10"/>
      <c r="BE289" s="10"/>
      <c r="BF289" s="10"/>
      <c r="BG289" s="10"/>
      <c r="BH289" s="10"/>
      <c r="BI289" s="10"/>
      <c r="BJ289" s="10"/>
      <c r="BK289" s="10"/>
      <c r="BL289" s="10"/>
      <c r="BM289" s="10"/>
      <c r="BN289" s="10"/>
      <c r="BO289" s="10"/>
    </row>
    <row r="290" spans="2:67">
      <c r="B290" s="49"/>
      <c r="C290" s="49"/>
      <c r="D290" s="49"/>
      <c r="E290" s="139"/>
      <c r="F290" s="49"/>
      <c r="G290" s="49"/>
      <c r="H290" s="49"/>
      <c r="I290" s="49"/>
      <c r="J290" s="49"/>
      <c r="K290" s="49"/>
      <c r="L290" s="49"/>
      <c r="M290" s="49"/>
      <c r="N290" s="49"/>
      <c r="O290" s="49"/>
      <c r="P290" s="49"/>
      <c r="Q290" s="139"/>
      <c r="R290" s="139"/>
      <c r="S290" s="139"/>
      <c r="T290" s="139"/>
      <c r="U290" s="139"/>
      <c r="V290" s="139"/>
      <c r="W290" s="139"/>
      <c r="X290" s="139"/>
      <c r="Y290" s="139"/>
      <c r="Z290" s="139"/>
      <c r="AA290" s="139"/>
      <c r="AB290" s="139"/>
      <c r="AC290" s="139"/>
      <c r="AD290" s="139"/>
      <c r="AE290" s="139"/>
      <c r="AF290" s="139"/>
      <c r="AG290" s="139"/>
      <c r="AH290" s="139"/>
      <c r="AI290" s="139"/>
      <c r="AJ290" s="139"/>
      <c r="AK290" s="139"/>
      <c r="AL290" s="139"/>
      <c r="AM290" s="139"/>
      <c r="AN290" s="139"/>
      <c r="AO290" s="139"/>
      <c r="AP290" s="139"/>
      <c r="AQ290" s="139"/>
      <c r="AR290" s="139"/>
      <c r="AS290" s="139"/>
      <c r="AT290" s="139"/>
      <c r="AU290" s="139"/>
      <c r="AV290" s="139"/>
      <c r="AW290" s="139"/>
      <c r="AX290" s="139"/>
      <c r="AY290" s="139"/>
      <c r="AZ290" s="49"/>
      <c r="BA290" s="10"/>
      <c r="BB290" s="10"/>
      <c r="BC290" s="10"/>
      <c r="BD290" s="10"/>
      <c r="BE290" s="10"/>
      <c r="BF290" s="10"/>
      <c r="BG290" s="10"/>
      <c r="BH290" s="10"/>
      <c r="BI290" s="10"/>
      <c r="BJ290" s="10"/>
      <c r="BK290" s="10"/>
      <c r="BL290" s="10"/>
      <c r="BM290" s="10"/>
      <c r="BN290" s="10"/>
      <c r="BO290" s="10"/>
    </row>
    <row r="291" spans="2:67">
      <c r="B291" s="49"/>
      <c r="C291" s="49"/>
      <c r="D291" s="49"/>
      <c r="E291" s="139"/>
      <c r="F291" s="49"/>
      <c r="G291" s="49"/>
      <c r="H291" s="49"/>
      <c r="I291" s="49"/>
      <c r="J291" s="49"/>
      <c r="K291" s="49"/>
      <c r="L291" s="49"/>
      <c r="M291" s="49"/>
      <c r="N291" s="49"/>
      <c r="O291" s="49"/>
      <c r="P291" s="49"/>
      <c r="Q291" s="139"/>
      <c r="R291" s="139"/>
      <c r="S291" s="139"/>
      <c r="T291" s="139"/>
      <c r="U291" s="139"/>
      <c r="V291" s="139"/>
      <c r="W291" s="139"/>
      <c r="X291" s="139"/>
      <c r="Y291" s="139"/>
      <c r="Z291" s="139"/>
      <c r="AA291" s="139"/>
      <c r="AB291" s="139"/>
      <c r="AC291" s="139"/>
      <c r="AD291" s="139"/>
      <c r="AE291" s="139"/>
      <c r="AF291" s="139"/>
      <c r="AG291" s="139"/>
      <c r="AH291" s="139"/>
      <c r="AI291" s="139"/>
      <c r="AJ291" s="139"/>
      <c r="AK291" s="139"/>
      <c r="AL291" s="139"/>
      <c r="AM291" s="139"/>
      <c r="AN291" s="139"/>
      <c r="AO291" s="139"/>
      <c r="AP291" s="139"/>
      <c r="AQ291" s="139"/>
      <c r="AR291" s="139"/>
      <c r="AS291" s="139"/>
      <c r="AT291" s="139"/>
      <c r="AU291" s="139"/>
      <c r="AV291" s="139"/>
      <c r="AW291" s="139"/>
      <c r="AX291" s="139"/>
      <c r="AY291" s="139"/>
      <c r="AZ291" s="49"/>
      <c r="BA291" s="10"/>
      <c r="BB291" s="10"/>
      <c r="BC291" s="10"/>
      <c r="BD291" s="10"/>
      <c r="BE291" s="10"/>
      <c r="BF291" s="10"/>
      <c r="BG291" s="10"/>
      <c r="BH291" s="10"/>
      <c r="BI291" s="10"/>
      <c r="BJ291" s="10"/>
      <c r="BK291" s="10"/>
      <c r="BL291" s="10"/>
      <c r="BM291" s="10"/>
      <c r="BN291" s="10"/>
      <c r="BO291" s="10"/>
    </row>
    <row r="292" spans="2:67">
      <c r="B292" s="49"/>
      <c r="C292" s="49"/>
      <c r="D292" s="49"/>
      <c r="E292" s="139"/>
      <c r="F292" s="49"/>
      <c r="G292" s="49"/>
      <c r="H292" s="49"/>
      <c r="I292" s="49"/>
      <c r="J292" s="49"/>
      <c r="K292" s="49"/>
      <c r="L292" s="49"/>
      <c r="M292" s="49"/>
      <c r="N292" s="49"/>
      <c r="O292" s="49"/>
      <c r="P292" s="49"/>
      <c r="Q292" s="139"/>
      <c r="R292" s="139"/>
      <c r="S292" s="139"/>
      <c r="T292" s="139"/>
      <c r="U292" s="139"/>
      <c r="V292" s="139"/>
      <c r="W292" s="139"/>
      <c r="X292" s="139"/>
      <c r="Y292" s="139"/>
      <c r="Z292" s="139"/>
      <c r="AA292" s="139"/>
      <c r="AB292" s="139"/>
      <c r="AC292" s="139"/>
      <c r="AD292" s="139"/>
      <c r="AE292" s="139"/>
      <c r="AF292" s="139"/>
      <c r="AG292" s="139"/>
      <c r="AH292" s="139"/>
      <c r="AI292" s="139"/>
      <c r="AJ292" s="139"/>
      <c r="AK292" s="139"/>
      <c r="AL292" s="139"/>
      <c r="AM292" s="139"/>
      <c r="AN292" s="139"/>
      <c r="AO292" s="139"/>
      <c r="AP292" s="139"/>
      <c r="AQ292" s="139"/>
      <c r="AR292" s="139"/>
      <c r="AS292" s="139"/>
      <c r="AT292" s="139"/>
      <c r="AU292" s="139"/>
      <c r="AV292" s="139"/>
      <c r="AW292" s="139"/>
      <c r="AX292" s="139"/>
      <c r="AY292" s="139"/>
      <c r="AZ292" s="49"/>
      <c r="BA292" s="10"/>
      <c r="BB292" s="10"/>
      <c r="BC292" s="10"/>
      <c r="BD292" s="10"/>
      <c r="BE292" s="10"/>
      <c r="BF292" s="10"/>
      <c r="BG292" s="10"/>
      <c r="BH292" s="10"/>
      <c r="BI292" s="10"/>
      <c r="BJ292" s="10"/>
      <c r="BK292" s="10"/>
      <c r="BL292" s="10"/>
      <c r="BM292" s="10"/>
      <c r="BN292" s="10"/>
      <c r="BO292" s="10"/>
    </row>
    <row r="293" spans="2:67">
      <c r="B293" s="49"/>
      <c r="C293" s="49"/>
      <c r="D293" s="49"/>
      <c r="E293" s="139"/>
      <c r="F293" s="49"/>
      <c r="G293" s="49"/>
      <c r="H293" s="49"/>
      <c r="I293" s="49"/>
      <c r="J293" s="49"/>
      <c r="K293" s="49"/>
      <c r="L293" s="49"/>
      <c r="M293" s="49"/>
      <c r="N293" s="49"/>
      <c r="O293" s="49"/>
      <c r="P293" s="49"/>
      <c r="Q293" s="139"/>
      <c r="R293" s="139"/>
      <c r="S293" s="139"/>
      <c r="T293" s="139"/>
      <c r="U293" s="139"/>
      <c r="V293" s="139"/>
      <c r="W293" s="139"/>
      <c r="X293" s="139"/>
      <c r="Y293" s="139"/>
      <c r="Z293" s="139"/>
      <c r="AA293" s="139"/>
      <c r="AB293" s="139"/>
      <c r="AC293" s="139"/>
      <c r="AD293" s="139"/>
      <c r="AE293" s="139"/>
      <c r="AF293" s="139"/>
      <c r="AG293" s="139"/>
      <c r="AH293" s="139"/>
      <c r="AI293" s="139"/>
      <c r="AJ293" s="139"/>
      <c r="AK293" s="139"/>
      <c r="AL293" s="139"/>
      <c r="AM293" s="139"/>
      <c r="AN293" s="139"/>
      <c r="AO293" s="139"/>
      <c r="AP293" s="139"/>
      <c r="AQ293" s="139"/>
      <c r="AR293" s="139"/>
      <c r="AS293" s="139"/>
      <c r="AT293" s="139"/>
      <c r="AU293" s="139"/>
      <c r="AV293" s="139"/>
      <c r="AW293" s="139"/>
      <c r="AX293" s="139"/>
      <c r="AY293" s="139"/>
      <c r="AZ293" s="49"/>
      <c r="BA293" s="10"/>
      <c r="BB293" s="10"/>
      <c r="BC293" s="10"/>
      <c r="BD293" s="10"/>
      <c r="BE293" s="10"/>
      <c r="BF293" s="10"/>
      <c r="BG293" s="10"/>
      <c r="BH293" s="10"/>
      <c r="BI293" s="10"/>
      <c r="BJ293" s="10"/>
      <c r="BK293" s="10"/>
      <c r="BL293" s="10"/>
      <c r="BM293" s="10"/>
      <c r="BN293" s="10"/>
      <c r="BO293" s="10"/>
    </row>
    <row r="294" spans="2:67">
      <c r="B294" s="49"/>
      <c r="C294" s="49"/>
      <c r="D294" s="49"/>
      <c r="E294" s="139"/>
      <c r="F294" s="49"/>
      <c r="G294" s="49"/>
      <c r="H294" s="49"/>
      <c r="I294" s="49"/>
      <c r="J294" s="49"/>
      <c r="K294" s="49"/>
      <c r="L294" s="49"/>
      <c r="M294" s="49"/>
      <c r="N294" s="49"/>
      <c r="O294" s="49"/>
      <c r="P294" s="49"/>
      <c r="Q294" s="139"/>
      <c r="R294" s="139"/>
      <c r="S294" s="139"/>
      <c r="T294" s="139"/>
      <c r="U294" s="139"/>
      <c r="V294" s="139"/>
      <c r="W294" s="139"/>
      <c r="X294" s="139"/>
      <c r="Y294" s="139"/>
      <c r="Z294" s="139"/>
      <c r="AA294" s="139"/>
      <c r="AB294" s="139"/>
      <c r="AC294" s="139"/>
      <c r="AD294" s="139"/>
      <c r="AE294" s="139"/>
      <c r="AF294" s="139"/>
      <c r="AG294" s="139"/>
      <c r="AH294" s="139"/>
      <c r="AI294" s="139"/>
      <c r="AJ294" s="139"/>
      <c r="AK294" s="139"/>
      <c r="AL294" s="139"/>
      <c r="AM294" s="139"/>
      <c r="AN294" s="139"/>
      <c r="AO294" s="139"/>
      <c r="AP294" s="139"/>
      <c r="AQ294" s="139"/>
      <c r="AR294" s="139"/>
      <c r="AS294" s="139"/>
      <c r="AT294" s="139"/>
      <c r="AU294" s="139"/>
      <c r="AV294" s="139"/>
      <c r="AW294" s="139"/>
      <c r="AX294" s="139"/>
      <c r="AY294" s="139"/>
      <c r="AZ294" s="49"/>
      <c r="BA294" s="10"/>
      <c r="BB294" s="10"/>
      <c r="BC294" s="10"/>
      <c r="BD294" s="10"/>
      <c r="BE294" s="10"/>
      <c r="BF294" s="10"/>
      <c r="BG294" s="10"/>
      <c r="BH294" s="10"/>
      <c r="BI294" s="10"/>
      <c r="BJ294" s="10"/>
      <c r="BK294" s="10"/>
      <c r="BL294" s="10"/>
      <c r="BM294" s="10"/>
      <c r="BN294" s="10"/>
      <c r="BO294" s="10"/>
    </row>
    <row r="295" spans="2:67">
      <c r="B295" s="49"/>
      <c r="C295" s="49"/>
      <c r="D295" s="49"/>
      <c r="E295" s="139"/>
      <c r="F295" s="49"/>
      <c r="G295" s="49"/>
      <c r="H295" s="49"/>
      <c r="I295" s="49"/>
      <c r="J295" s="49"/>
      <c r="K295" s="49"/>
      <c r="L295" s="49"/>
      <c r="M295" s="49"/>
      <c r="N295" s="49"/>
      <c r="O295" s="49"/>
      <c r="P295" s="49"/>
      <c r="Q295" s="139"/>
      <c r="R295" s="139"/>
      <c r="S295" s="139"/>
      <c r="T295" s="139"/>
      <c r="U295" s="139"/>
      <c r="V295" s="139"/>
      <c r="W295" s="139"/>
      <c r="X295" s="139"/>
      <c r="Y295" s="139"/>
      <c r="Z295" s="139"/>
      <c r="AA295" s="139"/>
      <c r="AB295" s="139"/>
      <c r="AC295" s="139"/>
      <c r="AD295" s="139"/>
      <c r="AE295" s="139"/>
      <c r="AF295" s="139"/>
      <c r="AG295" s="139"/>
      <c r="AH295" s="139"/>
      <c r="AI295" s="139"/>
      <c r="AJ295" s="139"/>
      <c r="AK295" s="139"/>
      <c r="AL295" s="139"/>
      <c r="AM295" s="139"/>
      <c r="AN295" s="139"/>
      <c r="AO295" s="139"/>
      <c r="AP295" s="139"/>
      <c r="AQ295" s="139"/>
      <c r="AR295" s="139"/>
      <c r="AS295" s="139"/>
      <c r="AT295" s="139"/>
      <c r="AU295" s="139"/>
      <c r="AV295" s="139"/>
      <c r="AW295" s="139"/>
      <c r="AX295" s="139"/>
      <c r="AY295" s="139"/>
      <c r="AZ295" s="49"/>
      <c r="BA295" s="10"/>
      <c r="BB295" s="10"/>
      <c r="BC295" s="10"/>
      <c r="BD295" s="10"/>
      <c r="BE295" s="10"/>
      <c r="BF295" s="10"/>
      <c r="BG295" s="10"/>
      <c r="BH295" s="10"/>
      <c r="BI295" s="10"/>
      <c r="BJ295" s="10"/>
      <c r="BK295" s="10"/>
      <c r="BL295" s="10"/>
      <c r="BM295" s="10"/>
      <c r="BN295" s="10"/>
      <c r="BO295" s="10"/>
    </row>
    <row r="296" spans="2:67">
      <c r="B296" s="49"/>
      <c r="C296" s="49"/>
      <c r="D296" s="49"/>
      <c r="E296" s="139"/>
      <c r="F296" s="49"/>
      <c r="G296" s="49"/>
      <c r="H296" s="49"/>
      <c r="I296" s="49"/>
      <c r="J296" s="49"/>
      <c r="K296" s="49"/>
      <c r="L296" s="49"/>
      <c r="M296" s="49"/>
      <c r="N296" s="49"/>
      <c r="O296" s="49"/>
      <c r="P296" s="49"/>
      <c r="Q296" s="139"/>
      <c r="R296" s="139"/>
      <c r="S296" s="139"/>
      <c r="T296" s="139"/>
      <c r="U296" s="139"/>
      <c r="V296" s="139"/>
      <c r="W296" s="139"/>
      <c r="X296" s="139"/>
      <c r="Y296" s="139"/>
      <c r="Z296" s="139"/>
      <c r="AA296" s="139"/>
      <c r="AB296" s="139"/>
      <c r="AC296" s="139"/>
      <c r="AD296" s="139"/>
      <c r="AE296" s="139"/>
      <c r="AF296" s="139"/>
      <c r="AG296" s="139"/>
      <c r="AH296" s="139"/>
      <c r="AI296" s="139"/>
      <c r="AJ296" s="139"/>
      <c r="AK296" s="139"/>
      <c r="AL296" s="139"/>
      <c r="AM296" s="139"/>
      <c r="AN296" s="139"/>
      <c r="AO296" s="139"/>
      <c r="AP296" s="139"/>
      <c r="AQ296" s="139"/>
      <c r="AR296" s="139"/>
      <c r="AS296" s="139"/>
      <c r="AT296" s="139"/>
      <c r="AU296" s="139"/>
      <c r="AV296" s="139"/>
      <c r="AW296" s="139"/>
      <c r="AX296" s="139"/>
      <c r="AY296" s="139"/>
      <c r="AZ296" s="49"/>
      <c r="BA296" s="10"/>
      <c r="BB296" s="10"/>
      <c r="BC296" s="10"/>
      <c r="BD296" s="10"/>
      <c r="BE296" s="10"/>
      <c r="BF296" s="10"/>
      <c r="BG296" s="10"/>
      <c r="BH296" s="10"/>
      <c r="BI296" s="10"/>
      <c r="BJ296" s="10"/>
      <c r="BK296" s="10"/>
      <c r="BL296" s="10"/>
      <c r="BM296" s="10"/>
      <c r="BN296" s="10"/>
      <c r="BO296" s="10"/>
    </row>
    <row r="297" spans="2:67">
      <c r="B297" s="49"/>
      <c r="C297" s="49"/>
      <c r="D297" s="49"/>
      <c r="E297" s="139"/>
      <c r="F297" s="49"/>
      <c r="G297" s="49"/>
      <c r="H297" s="49"/>
      <c r="I297" s="49"/>
      <c r="J297" s="49"/>
      <c r="K297" s="49"/>
      <c r="L297" s="49"/>
      <c r="M297" s="49"/>
      <c r="N297" s="49"/>
      <c r="O297" s="49"/>
      <c r="P297" s="49"/>
      <c r="Q297" s="139"/>
      <c r="R297" s="139"/>
      <c r="S297" s="139"/>
      <c r="T297" s="139"/>
      <c r="U297" s="139"/>
      <c r="V297" s="139"/>
      <c r="W297" s="139"/>
      <c r="X297" s="139"/>
      <c r="Y297" s="139"/>
      <c r="Z297" s="139"/>
      <c r="AA297" s="139"/>
      <c r="AB297" s="139"/>
      <c r="AC297" s="139"/>
      <c r="AD297" s="139"/>
      <c r="AE297" s="139"/>
      <c r="AF297" s="139"/>
      <c r="AG297" s="139"/>
      <c r="AH297" s="139"/>
      <c r="AI297" s="139"/>
      <c r="AJ297" s="139"/>
      <c r="AK297" s="139"/>
      <c r="AL297" s="139"/>
      <c r="AM297" s="139"/>
      <c r="AN297" s="139"/>
      <c r="AO297" s="139"/>
      <c r="AP297" s="139"/>
      <c r="AQ297" s="139"/>
      <c r="AR297" s="139"/>
      <c r="AS297" s="139"/>
      <c r="AT297" s="139"/>
      <c r="AU297" s="139"/>
      <c r="AV297" s="139"/>
      <c r="AW297" s="139"/>
      <c r="AX297" s="139"/>
      <c r="AY297" s="139"/>
      <c r="AZ297" s="49"/>
      <c r="BA297" s="10"/>
      <c r="BB297" s="10"/>
      <c r="BC297" s="10"/>
      <c r="BD297" s="10"/>
      <c r="BE297" s="10"/>
      <c r="BF297" s="10"/>
      <c r="BG297" s="10"/>
      <c r="BH297" s="10"/>
      <c r="BI297" s="10"/>
      <c r="BJ297" s="10"/>
      <c r="BK297" s="10"/>
      <c r="BL297" s="10"/>
      <c r="BM297" s="10"/>
      <c r="BN297" s="10"/>
      <c r="BO297" s="10"/>
    </row>
    <row r="298" spans="2:67">
      <c r="B298" s="49"/>
      <c r="C298" s="49"/>
      <c r="D298" s="49"/>
      <c r="E298" s="139"/>
      <c r="F298" s="49"/>
      <c r="G298" s="49"/>
      <c r="H298" s="49"/>
      <c r="I298" s="49"/>
      <c r="J298" s="49"/>
      <c r="K298" s="49"/>
      <c r="L298" s="49"/>
      <c r="M298" s="49"/>
      <c r="N298" s="49"/>
      <c r="O298" s="49"/>
      <c r="P298" s="49"/>
      <c r="Q298" s="139"/>
      <c r="R298" s="139"/>
      <c r="S298" s="139"/>
      <c r="T298" s="139"/>
      <c r="U298" s="139"/>
      <c r="V298" s="139"/>
      <c r="W298" s="139"/>
      <c r="X298" s="139"/>
      <c r="Y298" s="139"/>
      <c r="Z298" s="139"/>
      <c r="AA298" s="139"/>
      <c r="AB298" s="139"/>
      <c r="AC298" s="139"/>
      <c r="AD298" s="139"/>
      <c r="AE298" s="139"/>
      <c r="AF298" s="139"/>
      <c r="AG298" s="139"/>
      <c r="AH298" s="139"/>
      <c r="AI298" s="139"/>
      <c r="AJ298" s="139"/>
      <c r="AK298" s="139"/>
      <c r="AL298" s="139"/>
      <c r="AM298" s="139"/>
      <c r="AN298" s="139"/>
      <c r="AO298" s="139"/>
      <c r="AP298" s="139"/>
      <c r="AQ298" s="139"/>
      <c r="AR298" s="139"/>
      <c r="AS298" s="139"/>
      <c r="AT298" s="139"/>
      <c r="AU298" s="139"/>
      <c r="AV298" s="139"/>
      <c r="AW298" s="139"/>
      <c r="AX298" s="139"/>
      <c r="AY298" s="139"/>
      <c r="AZ298" s="49"/>
      <c r="BA298" s="10"/>
      <c r="BB298" s="10"/>
      <c r="BC298" s="10"/>
      <c r="BD298" s="10"/>
      <c r="BE298" s="10"/>
      <c r="BF298" s="10"/>
      <c r="BG298" s="10"/>
      <c r="BH298" s="10"/>
      <c r="BI298" s="10"/>
      <c r="BJ298" s="10"/>
      <c r="BK298" s="10"/>
      <c r="BL298" s="10"/>
      <c r="BM298" s="10"/>
      <c r="BN298" s="10"/>
      <c r="BO298" s="10"/>
    </row>
    <row r="299" spans="2:67">
      <c r="B299" s="49"/>
      <c r="C299" s="49"/>
      <c r="D299" s="49"/>
      <c r="E299" s="139"/>
      <c r="F299" s="49"/>
      <c r="G299" s="49"/>
      <c r="H299" s="49"/>
      <c r="I299" s="49"/>
      <c r="J299" s="49"/>
      <c r="K299" s="49"/>
      <c r="L299" s="49"/>
      <c r="M299" s="49"/>
      <c r="N299" s="49"/>
      <c r="O299" s="49"/>
      <c r="P299" s="49"/>
      <c r="Q299" s="139"/>
      <c r="R299" s="139"/>
      <c r="S299" s="139"/>
      <c r="T299" s="139"/>
      <c r="U299" s="139"/>
      <c r="V299" s="139"/>
      <c r="W299" s="139"/>
      <c r="X299" s="139"/>
      <c r="Y299" s="139"/>
      <c r="Z299" s="139"/>
      <c r="AA299" s="139"/>
      <c r="AB299" s="139"/>
      <c r="AC299" s="139"/>
      <c r="AD299" s="139"/>
      <c r="AE299" s="139"/>
      <c r="AF299" s="139"/>
      <c r="AG299" s="139"/>
      <c r="AH299" s="139"/>
      <c r="AI299" s="139"/>
      <c r="AJ299" s="139"/>
      <c r="AK299" s="139"/>
      <c r="AL299" s="139"/>
      <c r="AM299" s="139"/>
      <c r="AN299" s="139"/>
      <c r="AO299" s="139"/>
      <c r="AP299" s="139"/>
      <c r="AQ299" s="139"/>
      <c r="AR299" s="139"/>
      <c r="AS299" s="139"/>
      <c r="AT299" s="139"/>
      <c r="AU299" s="139"/>
      <c r="AV299" s="139"/>
      <c r="AW299" s="139"/>
      <c r="AX299" s="139"/>
      <c r="AY299" s="139"/>
      <c r="AZ299" s="49"/>
      <c r="BA299" s="10"/>
      <c r="BB299" s="10"/>
      <c r="BC299" s="10"/>
      <c r="BD299" s="10"/>
      <c r="BE299" s="10"/>
      <c r="BF299" s="10"/>
      <c r="BG299" s="10"/>
      <c r="BH299" s="10"/>
      <c r="BI299" s="10"/>
      <c r="BJ299" s="10"/>
      <c r="BK299" s="10"/>
      <c r="BL299" s="10"/>
      <c r="BM299" s="10"/>
      <c r="BN299" s="10"/>
      <c r="BO299" s="10"/>
    </row>
    <row r="300" spans="2:67">
      <c r="B300" s="49"/>
      <c r="C300" s="49"/>
      <c r="D300" s="49"/>
      <c r="E300" s="139"/>
      <c r="F300" s="49"/>
      <c r="G300" s="49"/>
      <c r="H300" s="49"/>
      <c r="I300" s="49"/>
      <c r="J300" s="49"/>
      <c r="K300" s="49"/>
      <c r="L300" s="49"/>
      <c r="M300" s="49"/>
      <c r="N300" s="49"/>
      <c r="O300" s="49"/>
      <c r="P300" s="49"/>
      <c r="Q300" s="139"/>
      <c r="R300" s="139"/>
      <c r="S300" s="139"/>
      <c r="T300" s="139"/>
      <c r="U300" s="139"/>
      <c r="V300" s="139"/>
      <c r="W300" s="139"/>
      <c r="X300" s="139"/>
      <c r="Y300" s="139"/>
      <c r="Z300" s="139"/>
      <c r="AA300" s="139"/>
      <c r="AB300" s="139"/>
      <c r="AC300" s="139"/>
      <c r="AD300" s="139"/>
      <c r="AE300" s="139"/>
      <c r="AF300" s="139"/>
      <c r="AG300" s="139"/>
      <c r="AH300" s="139"/>
      <c r="AI300" s="139"/>
      <c r="AJ300" s="139"/>
      <c r="AK300" s="139"/>
      <c r="AL300" s="139"/>
      <c r="AM300" s="139"/>
      <c r="AN300" s="139"/>
      <c r="AO300" s="139"/>
      <c r="AP300" s="139"/>
      <c r="AQ300" s="139"/>
      <c r="AR300" s="139"/>
      <c r="AS300" s="139"/>
      <c r="AT300" s="139"/>
      <c r="AU300" s="139"/>
      <c r="AV300" s="139"/>
      <c r="AW300" s="139"/>
      <c r="AX300" s="139"/>
      <c r="AY300" s="139"/>
      <c r="AZ300" s="49"/>
      <c r="BA300" s="10"/>
      <c r="BB300" s="10"/>
      <c r="BC300" s="10"/>
      <c r="BD300" s="10"/>
      <c r="BE300" s="10"/>
      <c r="BF300" s="10"/>
      <c r="BG300" s="10"/>
      <c r="BH300" s="10"/>
      <c r="BI300" s="10"/>
      <c r="BJ300" s="10"/>
      <c r="BK300" s="10"/>
      <c r="BL300" s="10"/>
      <c r="BM300" s="10"/>
      <c r="BN300" s="10"/>
      <c r="BO300" s="10"/>
    </row>
    <row r="301" spans="2:67">
      <c r="B301" s="49"/>
      <c r="C301" s="49"/>
      <c r="D301" s="49"/>
      <c r="E301" s="139"/>
      <c r="F301" s="49"/>
      <c r="G301" s="49"/>
      <c r="H301" s="49"/>
      <c r="I301" s="49"/>
      <c r="J301" s="49"/>
      <c r="K301" s="49"/>
      <c r="L301" s="49"/>
      <c r="M301" s="49"/>
      <c r="N301" s="49"/>
      <c r="O301" s="49"/>
      <c r="P301" s="49"/>
      <c r="Q301" s="139"/>
      <c r="R301" s="139"/>
      <c r="S301" s="139"/>
      <c r="T301" s="139"/>
      <c r="U301" s="139"/>
      <c r="V301" s="139"/>
      <c r="W301" s="139"/>
      <c r="X301" s="139"/>
      <c r="Y301" s="139"/>
      <c r="Z301" s="139"/>
      <c r="AA301" s="139"/>
      <c r="AB301" s="139"/>
      <c r="AC301" s="139"/>
      <c r="AD301" s="139"/>
      <c r="AE301" s="139"/>
      <c r="AF301" s="139"/>
      <c r="AG301" s="139"/>
      <c r="AH301" s="139"/>
      <c r="AI301" s="139"/>
      <c r="AJ301" s="139"/>
      <c r="AK301" s="139"/>
      <c r="AL301" s="139"/>
      <c r="AM301" s="139"/>
      <c r="AN301" s="139"/>
      <c r="AO301" s="139"/>
      <c r="AP301" s="139"/>
      <c r="AQ301" s="139"/>
      <c r="AR301" s="139"/>
      <c r="AS301" s="139"/>
      <c r="AT301" s="139"/>
      <c r="AU301" s="139"/>
      <c r="AV301" s="139"/>
      <c r="AW301" s="139"/>
      <c r="AX301" s="139"/>
      <c r="AY301" s="139"/>
      <c r="AZ301" s="49"/>
      <c r="BA301" s="10"/>
      <c r="BB301" s="10"/>
      <c r="BC301" s="10"/>
      <c r="BD301" s="10"/>
      <c r="BE301" s="10"/>
      <c r="BF301" s="10"/>
      <c r="BG301" s="10"/>
      <c r="BH301" s="10"/>
      <c r="BI301" s="10"/>
      <c r="BJ301" s="10"/>
      <c r="BK301" s="10"/>
      <c r="BL301" s="10"/>
      <c r="BM301" s="10"/>
      <c r="BN301" s="10"/>
      <c r="BO301" s="10"/>
    </row>
    <row r="302" spans="2:67">
      <c r="B302" s="49"/>
      <c r="C302" s="49"/>
      <c r="D302" s="49"/>
      <c r="E302" s="139"/>
      <c r="F302" s="49"/>
      <c r="G302" s="49"/>
      <c r="H302" s="49"/>
      <c r="I302" s="49"/>
      <c r="J302" s="49"/>
      <c r="K302" s="49"/>
      <c r="L302" s="49"/>
      <c r="M302" s="49"/>
      <c r="N302" s="49"/>
      <c r="O302" s="49"/>
      <c r="P302" s="49"/>
      <c r="Q302" s="139"/>
      <c r="R302" s="139"/>
      <c r="S302" s="139"/>
      <c r="T302" s="139"/>
      <c r="U302" s="139"/>
      <c r="V302" s="139"/>
      <c r="W302" s="139"/>
      <c r="X302" s="139"/>
      <c r="Y302" s="139"/>
      <c r="Z302" s="139"/>
      <c r="AA302" s="139"/>
      <c r="AB302" s="139"/>
      <c r="AC302" s="139"/>
      <c r="AD302" s="139"/>
      <c r="AE302" s="139"/>
      <c r="AF302" s="139"/>
      <c r="AG302" s="139"/>
      <c r="AH302" s="139"/>
      <c r="AI302" s="139"/>
      <c r="AJ302" s="139"/>
      <c r="AK302" s="139"/>
      <c r="AL302" s="139"/>
      <c r="AM302" s="139"/>
      <c r="AN302" s="139"/>
      <c r="AO302" s="139"/>
      <c r="AP302" s="139"/>
      <c r="AQ302" s="139"/>
      <c r="AR302" s="139"/>
      <c r="AS302" s="139"/>
      <c r="AT302" s="139"/>
      <c r="AU302" s="139"/>
      <c r="AV302" s="139"/>
      <c r="AW302" s="139"/>
      <c r="AX302" s="139"/>
      <c r="AY302" s="139"/>
      <c r="AZ302" s="49"/>
      <c r="BA302" s="10"/>
      <c r="BB302" s="10"/>
      <c r="BC302" s="10"/>
      <c r="BD302" s="10"/>
      <c r="BE302" s="10"/>
      <c r="BF302" s="10"/>
      <c r="BG302" s="10"/>
      <c r="BH302" s="10"/>
      <c r="BI302" s="10"/>
      <c r="BJ302" s="10"/>
      <c r="BK302" s="10"/>
      <c r="BL302" s="10"/>
      <c r="BM302" s="10"/>
      <c r="BN302" s="10"/>
      <c r="BO302" s="10"/>
    </row>
    <row r="303" spans="2:67">
      <c r="B303" s="49"/>
      <c r="C303" s="49"/>
      <c r="D303" s="49"/>
      <c r="E303" s="139"/>
      <c r="F303" s="49"/>
      <c r="G303" s="49"/>
      <c r="H303" s="49"/>
      <c r="I303" s="49"/>
      <c r="J303" s="49"/>
      <c r="K303" s="49"/>
      <c r="L303" s="49"/>
      <c r="M303" s="49"/>
      <c r="N303" s="49"/>
      <c r="O303" s="49"/>
      <c r="P303" s="49"/>
      <c r="Q303" s="139"/>
      <c r="R303" s="139"/>
      <c r="S303" s="139"/>
      <c r="T303" s="139"/>
      <c r="U303" s="139"/>
      <c r="V303" s="139"/>
      <c r="W303" s="139"/>
      <c r="X303" s="139"/>
      <c r="Y303" s="139"/>
      <c r="Z303" s="139"/>
      <c r="AA303" s="139"/>
      <c r="AB303" s="139"/>
      <c r="AC303" s="139"/>
      <c r="AD303" s="139"/>
      <c r="AE303" s="139"/>
      <c r="AF303" s="139"/>
      <c r="AG303" s="139"/>
      <c r="AH303" s="139"/>
      <c r="AI303" s="139"/>
      <c r="AJ303" s="139"/>
      <c r="AK303" s="139"/>
      <c r="AL303" s="139"/>
      <c r="AM303" s="139"/>
      <c r="AN303" s="139"/>
      <c r="AO303" s="139"/>
      <c r="AP303" s="139"/>
      <c r="AQ303" s="139"/>
      <c r="AR303" s="139"/>
      <c r="AS303" s="139"/>
      <c r="AT303" s="139"/>
      <c r="AU303" s="139"/>
      <c r="AV303" s="139"/>
      <c r="AW303" s="139"/>
      <c r="AX303" s="139"/>
      <c r="AY303" s="139"/>
      <c r="AZ303" s="49"/>
      <c r="BA303" s="10"/>
      <c r="BB303" s="10"/>
      <c r="BC303" s="10"/>
      <c r="BD303" s="10"/>
      <c r="BE303" s="10"/>
      <c r="BF303" s="10"/>
      <c r="BG303" s="10"/>
      <c r="BH303" s="10"/>
      <c r="BI303" s="10"/>
      <c r="BJ303" s="10"/>
      <c r="BK303" s="10"/>
      <c r="BL303" s="10"/>
      <c r="BM303" s="10"/>
      <c r="BN303" s="10"/>
      <c r="BO303" s="10"/>
    </row>
    <row r="304" spans="2:67">
      <c r="B304" s="49"/>
      <c r="C304" s="49"/>
      <c r="D304" s="49"/>
      <c r="E304" s="139"/>
      <c r="F304" s="49"/>
      <c r="G304" s="49"/>
      <c r="H304" s="49"/>
      <c r="I304" s="49"/>
      <c r="J304" s="49"/>
      <c r="K304" s="49"/>
      <c r="L304" s="49"/>
      <c r="M304" s="49"/>
      <c r="N304" s="49"/>
      <c r="O304" s="49"/>
      <c r="P304" s="49"/>
      <c r="Q304" s="139"/>
      <c r="R304" s="139"/>
      <c r="S304" s="139"/>
      <c r="T304" s="139"/>
      <c r="U304" s="139"/>
      <c r="V304" s="139"/>
      <c r="W304" s="139"/>
      <c r="X304" s="139"/>
      <c r="Y304" s="139"/>
      <c r="Z304" s="139"/>
      <c r="AA304" s="139"/>
      <c r="AB304" s="139"/>
      <c r="AC304" s="139"/>
      <c r="AD304" s="139"/>
      <c r="AE304" s="139"/>
      <c r="AF304" s="139"/>
      <c r="AG304" s="139"/>
      <c r="AH304" s="139"/>
      <c r="AI304" s="139"/>
      <c r="AJ304" s="139"/>
      <c r="AK304" s="139"/>
      <c r="AL304" s="139"/>
      <c r="AM304" s="139"/>
      <c r="AN304" s="139"/>
      <c r="AO304" s="139"/>
      <c r="AP304" s="139"/>
      <c r="AQ304" s="139"/>
      <c r="AR304" s="139"/>
      <c r="AS304" s="139"/>
      <c r="AT304" s="139"/>
      <c r="AU304" s="139"/>
      <c r="AV304" s="139"/>
      <c r="AW304" s="139"/>
      <c r="AX304" s="139"/>
      <c r="AY304" s="139"/>
      <c r="AZ304" s="49"/>
      <c r="BA304" s="10"/>
      <c r="BB304" s="10"/>
      <c r="BC304" s="10"/>
      <c r="BD304" s="10"/>
      <c r="BE304" s="10"/>
      <c r="BF304" s="10"/>
      <c r="BG304" s="10"/>
      <c r="BH304" s="10"/>
      <c r="BI304" s="10"/>
      <c r="BJ304" s="10"/>
      <c r="BK304" s="10"/>
      <c r="BL304" s="10"/>
      <c r="BM304" s="10"/>
      <c r="BN304" s="10"/>
      <c r="BO304" s="10"/>
    </row>
    <row r="305" spans="2:67">
      <c r="B305" s="49"/>
      <c r="C305" s="49"/>
      <c r="D305" s="49"/>
      <c r="E305" s="139"/>
      <c r="F305" s="49"/>
      <c r="G305" s="49"/>
      <c r="H305" s="49"/>
      <c r="I305" s="49"/>
      <c r="J305" s="49"/>
      <c r="K305" s="49"/>
      <c r="L305" s="49"/>
      <c r="M305" s="49"/>
      <c r="N305" s="49"/>
      <c r="O305" s="49"/>
      <c r="P305" s="49"/>
      <c r="Q305" s="139"/>
      <c r="R305" s="139"/>
      <c r="S305" s="139"/>
      <c r="T305" s="139"/>
      <c r="U305" s="139"/>
      <c r="V305" s="139"/>
      <c r="W305" s="139"/>
      <c r="X305" s="139"/>
      <c r="Y305" s="139"/>
      <c r="Z305" s="139"/>
      <c r="AA305" s="139"/>
      <c r="AB305" s="139"/>
      <c r="AC305" s="139"/>
      <c r="AD305" s="139"/>
      <c r="AE305" s="139"/>
      <c r="AF305" s="139"/>
      <c r="AG305" s="139"/>
      <c r="AH305" s="139"/>
      <c r="AI305" s="139"/>
      <c r="AJ305" s="139"/>
      <c r="AK305" s="139"/>
      <c r="AL305" s="139"/>
      <c r="AM305" s="139"/>
      <c r="AN305" s="139"/>
      <c r="AO305" s="139"/>
      <c r="AP305" s="139"/>
      <c r="AQ305" s="139"/>
      <c r="AR305" s="139"/>
      <c r="AS305" s="139"/>
      <c r="AT305" s="139"/>
      <c r="AU305" s="139"/>
      <c r="AV305" s="139"/>
      <c r="AW305" s="139"/>
      <c r="AX305" s="139"/>
      <c r="AY305" s="139"/>
      <c r="AZ305" s="49"/>
      <c r="BA305" s="10"/>
      <c r="BB305" s="10"/>
      <c r="BC305" s="10"/>
      <c r="BD305" s="10"/>
      <c r="BE305" s="10"/>
      <c r="BF305" s="10"/>
      <c r="BG305" s="10"/>
      <c r="BH305" s="10"/>
      <c r="BI305" s="10"/>
      <c r="BJ305" s="10"/>
      <c r="BK305" s="10"/>
      <c r="BL305" s="10"/>
      <c r="BM305" s="10"/>
      <c r="BN305" s="10"/>
      <c r="BO305" s="10"/>
    </row>
    <row r="306" spans="2:67">
      <c r="B306" s="49"/>
      <c r="C306" s="49"/>
      <c r="D306" s="49"/>
      <c r="E306" s="139"/>
      <c r="F306" s="49"/>
      <c r="G306" s="49"/>
      <c r="H306" s="49"/>
      <c r="I306" s="49"/>
      <c r="J306" s="49"/>
      <c r="K306" s="49"/>
      <c r="L306" s="49"/>
      <c r="M306" s="49"/>
      <c r="N306" s="49"/>
      <c r="O306" s="49"/>
      <c r="P306" s="49"/>
      <c r="Q306" s="139"/>
      <c r="R306" s="139"/>
      <c r="S306" s="139"/>
      <c r="T306" s="139"/>
      <c r="U306" s="139"/>
      <c r="V306" s="139"/>
      <c r="W306" s="139"/>
      <c r="X306" s="139"/>
      <c r="Y306" s="139"/>
      <c r="Z306" s="139"/>
      <c r="AA306" s="139"/>
      <c r="AB306" s="139"/>
      <c r="AC306" s="139"/>
      <c r="AD306" s="139"/>
      <c r="AE306" s="139"/>
      <c r="AF306" s="139"/>
      <c r="AG306" s="139"/>
      <c r="AH306" s="139"/>
      <c r="AI306" s="139"/>
      <c r="AJ306" s="139"/>
      <c r="AK306" s="139"/>
      <c r="AL306" s="139"/>
      <c r="AM306" s="139"/>
      <c r="AN306" s="139"/>
      <c r="AO306" s="139"/>
      <c r="AP306" s="139"/>
      <c r="AQ306" s="139"/>
      <c r="AR306" s="139"/>
      <c r="AS306" s="139"/>
      <c r="AT306" s="139"/>
      <c r="AU306" s="139"/>
      <c r="AV306" s="139"/>
      <c r="AW306" s="139"/>
      <c r="AX306" s="139"/>
      <c r="AY306" s="139"/>
      <c r="AZ306" s="49"/>
      <c r="BA306" s="10"/>
      <c r="BB306" s="10"/>
      <c r="BC306" s="10"/>
      <c r="BD306" s="10"/>
      <c r="BE306" s="10"/>
      <c r="BF306" s="10"/>
      <c r="BG306" s="10"/>
      <c r="BH306" s="10"/>
      <c r="BI306" s="10"/>
      <c r="BJ306" s="10"/>
      <c r="BK306" s="10"/>
      <c r="BL306" s="10"/>
      <c r="BM306" s="10"/>
      <c r="BN306" s="10"/>
      <c r="BO306" s="10"/>
    </row>
    <row r="307" spans="2:67">
      <c r="B307" s="49"/>
      <c r="C307" s="49"/>
      <c r="D307" s="49"/>
      <c r="E307" s="139"/>
      <c r="F307" s="49"/>
      <c r="G307" s="49"/>
      <c r="H307" s="49"/>
      <c r="I307" s="49"/>
      <c r="J307" s="49"/>
      <c r="K307" s="49"/>
      <c r="L307" s="49"/>
      <c r="M307" s="49"/>
      <c r="N307" s="49"/>
      <c r="O307" s="49"/>
      <c r="P307" s="49"/>
      <c r="Q307" s="139"/>
      <c r="R307" s="139"/>
      <c r="S307" s="139"/>
      <c r="T307" s="139"/>
      <c r="U307" s="139"/>
      <c r="V307" s="139"/>
      <c r="W307" s="139"/>
      <c r="X307" s="139"/>
      <c r="Y307" s="139"/>
      <c r="Z307" s="139"/>
      <c r="AA307" s="139"/>
      <c r="AB307" s="139"/>
      <c r="AC307" s="139"/>
      <c r="AD307" s="139"/>
      <c r="AE307" s="139"/>
      <c r="AF307" s="139"/>
      <c r="AG307" s="139"/>
      <c r="AH307" s="139"/>
      <c r="AI307" s="139"/>
      <c r="AJ307" s="139"/>
      <c r="AK307" s="139"/>
      <c r="AL307" s="139"/>
      <c r="AM307" s="139"/>
      <c r="AN307" s="139"/>
      <c r="AO307" s="139"/>
      <c r="AP307" s="139"/>
      <c r="AQ307" s="139"/>
      <c r="AR307" s="139"/>
      <c r="AS307" s="139"/>
      <c r="AT307" s="139"/>
      <c r="AU307" s="139"/>
      <c r="AV307" s="139"/>
      <c r="AW307" s="139"/>
      <c r="AX307" s="139"/>
      <c r="AY307" s="139"/>
      <c r="AZ307" s="49"/>
      <c r="BA307" s="10"/>
      <c r="BB307" s="10"/>
      <c r="BC307" s="10"/>
      <c r="BD307" s="10"/>
      <c r="BE307" s="10"/>
      <c r="BF307" s="10"/>
      <c r="BG307" s="10"/>
      <c r="BH307" s="10"/>
      <c r="BI307" s="10"/>
      <c r="BJ307" s="10"/>
      <c r="BK307" s="10"/>
      <c r="BL307" s="10"/>
      <c r="BM307" s="10"/>
      <c r="BN307" s="10"/>
      <c r="BO307" s="10"/>
    </row>
    <row r="308" spans="2:67">
      <c r="B308" s="49"/>
      <c r="C308" s="49"/>
      <c r="D308" s="49"/>
      <c r="E308" s="139"/>
      <c r="F308" s="49"/>
      <c r="G308" s="49"/>
      <c r="H308" s="49"/>
      <c r="I308" s="49"/>
      <c r="J308" s="49"/>
      <c r="K308" s="49"/>
      <c r="L308" s="49"/>
      <c r="M308" s="49"/>
      <c r="N308" s="49"/>
      <c r="O308" s="49"/>
      <c r="P308" s="49"/>
      <c r="Q308" s="139"/>
      <c r="R308" s="139"/>
      <c r="S308" s="139"/>
      <c r="T308" s="139"/>
      <c r="U308" s="139"/>
      <c r="V308" s="139"/>
      <c r="W308" s="139"/>
      <c r="X308" s="139"/>
      <c r="Y308" s="139"/>
      <c r="Z308" s="139"/>
      <c r="AA308" s="139"/>
      <c r="AB308" s="139"/>
      <c r="AC308" s="139"/>
      <c r="AD308" s="139"/>
      <c r="AE308" s="139"/>
      <c r="AF308" s="139"/>
      <c r="AG308" s="139"/>
      <c r="AH308" s="139"/>
      <c r="AI308" s="139"/>
      <c r="AJ308" s="139"/>
      <c r="AK308" s="139"/>
      <c r="AL308" s="139"/>
      <c r="AM308" s="139"/>
      <c r="AN308" s="139"/>
      <c r="AO308" s="139"/>
      <c r="AP308" s="139"/>
      <c r="AQ308" s="139"/>
      <c r="AR308" s="139"/>
      <c r="AS308" s="139"/>
      <c r="AT308" s="139"/>
      <c r="AU308" s="139"/>
      <c r="AV308" s="139"/>
      <c r="AW308" s="139"/>
      <c r="AX308" s="139"/>
      <c r="AY308" s="139"/>
      <c r="AZ308" s="49"/>
      <c r="BA308" s="10"/>
      <c r="BB308" s="10"/>
      <c r="BC308" s="10"/>
      <c r="BD308" s="10"/>
      <c r="BE308" s="10"/>
      <c r="BF308" s="10"/>
      <c r="BG308" s="10"/>
      <c r="BH308" s="10"/>
      <c r="BI308" s="10"/>
      <c r="BJ308" s="10"/>
      <c r="BK308" s="10"/>
      <c r="BL308" s="10"/>
      <c r="BM308" s="10"/>
      <c r="BN308" s="10"/>
      <c r="BO308" s="10"/>
    </row>
    <row r="309" spans="2:67">
      <c r="B309" s="49"/>
      <c r="C309" s="49"/>
      <c r="D309" s="49"/>
      <c r="E309" s="139"/>
      <c r="F309" s="49"/>
      <c r="G309" s="49"/>
      <c r="H309" s="49"/>
      <c r="I309" s="49"/>
      <c r="J309" s="49"/>
      <c r="K309" s="49"/>
      <c r="L309" s="49"/>
      <c r="M309" s="49"/>
      <c r="N309" s="49"/>
      <c r="O309" s="49"/>
      <c r="P309" s="49"/>
      <c r="Q309" s="139"/>
      <c r="R309" s="139"/>
      <c r="S309" s="139"/>
      <c r="T309" s="139"/>
      <c r="U309" s="139"/>
      <c r="V309" s="139"/>
      <c r="W309" s="139"/>
      <c r="X309" s="139"/>
      <c r="Y309" s="139"/>
      <c r="Z309" s="139"/>
      <c r="AA309" s="139"/>
      <c r="AB309" s="139"/>
      <c r="AC309" s="139"/>
      <c r="AD309" s="139"/>
      <c r="AE309" s="139"/>
      <c r="AF309" s="139"/>
      <c r="AG309" s="139"/>
      <c r="AH309" s="139"/>
      <c r="AI309" s="139"/>
      <c r="AJ309" s="139"/>
      <c r="AK309" s="139"/>
      <c r="AL309" s="139"/>
      <c r="AM309" s="139"/>
      <c r="AN309" s="139"/>
      <c r="AO309" s="139"/>
      <c r="AP309" s="139"/>
      <c r="AQ309" s="139"/>
      <c r="AR309" s="139"/>
      <c r="AS309" s="139"/>
      <c r="AT309" s="139"/>
      <c r="AU309" s="139"/>
      <c r="AV309" s="139"/>
      <c r="AW309" s="139"/>
      <c r="AX309" s="139"/>
      <c r="AY309" s="139"/>
      <c r="AZ309" s="49"/>
      <c r="BA309" s="10"/>
      <c r="BB309" s="10"/>
      <c r="BC309" s="10"/>
      <c r="BD309" s="10"/>
      <c r="BE309" s="10"/>
      <c r="BF309" s="10"/>
      <c r="BG309" s="10"/>
      <c r="BH309" s="10"/>
      <c r="BI309" s="10"/>
      <c r="BJ309" s="10"/>
      <c r="BK309" s="10"/>
      <c r="BL309" s="10"/>
      <c r="BM309" s="10"/>
      <c r="BN309" s="10"/>
      <c r="BO309" s="10"/>
    </row>
    <row r="310" spans="2:67">
      <c r="B310" s="49"/>
      <c r="C310" s="49"/>
      <c r="D310" s="49"/>
      <c r="E310" s="139"/>
      <c r="F310" s="49"/>
      <c r="G310" s="49"/>
      <c r="H310" s="49"/>
      <c r="I310" s="49"/>
      <c r="J310" s="49"/>
      <c r="K310" s="49"/>
      <c r="L310" s="49"/>
      <c r="M310" s="49"/>
      <c r="N310" s="49"/>
      <c r="O310" s="49"/>
      <c r="P310" s="49"/>
      <c r="Q310" s="139"/>
      <c r="R310" s="139"/>
      <c r="S310" s="139"/>
      <c r="T310" s="139"/>
      <c r="U310" s="139"/>
      <c r="V310" s="139"/>
      <c r="W310" s="139"/>
      <c r="X310" s="139"/>
      <c r="Y310" s="139"/>
      <c r="Z310" s="139"/>
      <c r="AA310" s="139"/>
      <c r="AB310" s="139"/>
      <c r="AC310" s="139"/>
      <c r="AD310" s="139"/>
      <c r="AE310" s="139"/>
      <c r="AF310" s="139"/>
      <c r="AG310" s="139"/>
      <c r="AH310" s="139"/>
      <c r="AI310" s="139"/>
      <c r="AJ310" s="139"/>
      <c r="AK310" s="139"/>
      <c r="AL310" s="139"/>
      <c r="AM310" s="139"/>
      <c r="AN310" s="139"/>
      <c r="AO310" s="139"/>
      <c r="AP310" s="139"/>
      <c r="AQ310" s="139"/>
      <c r="AR310" s="139"/>
      <c r="AS310" s="139"/>
      <c r="AT310" s="139"/>
      <c r="AU310" s="139"/>
      <c r="AV310" s="139"/>
      <c r="AW310" s="139"/>
      <c r="AX310" s="139"/>
      <c r="AY310" s="139"/>
      <c r="AZ310" s="49"/>
      <c r="BA310" s="10"/>
      <c r="BB310" s="10"/>
      <c r="BC310" s="10"/>
      <c r="BD310" s="10"/>
      <c r="BE310" s="10"/>
      <c r="BF310" s="10"/>
      <c r="BG310" s="10"/>
      <c r="BH310" s="10"/>
      <c r="BI310" s="10"/>
      <c r="BJ310" s="10"/>
      <c r="BK310" s="10"/>
      <c r="BL310" s="10"/>
      <c r="BM310" s="10"/>
      <c r="BN310" s="10"/>
      <c r="BO310" s="10"/>
    </row>
    <row r="311" spans="2:67">
      <c r="B311" s="49"/>
      <c r="C311" s="49"/>
      <c r="D311" s="49"/>
      <c r="E311" s="139"/>
      <c r="F311" s="49"/>
      <c r="G311" s="49"/>
      <c r="H311" s="49"/>
      <c r="I311" s="49"/>
      <c r="J311" s="49"/>
      <c r="K311" s="49"/>
      <c r="L311" s="49"/>
      <c r="M311" s="49"/>
      <c r="N311" s="49"/>
      <c r="O311" s="49"/>
      <c r="P311" s="49"/>
      <c r="Q311" s="139"/>
      <c r="R311" s="139"/>
      <c r="S311" s="139"/>
      <c r="T311" s="139"/>
      <c r="U311" s="139"/>
      <c r="V311" s="139"/>
      <c r="W311" s="139"/>
      <c r="X311" s="139"/>
      <c r="Y311" s="139"/>
      <c r="Z311" s="139"/>
      <c r="AA311" s="139"/>
      <c r="AB311" s="139"/>
      <c r="AC311" s="139"/>
      <c r="AD311" s="139"/>
      <c r="AE311" s="139"/>
      <c r="AF311" s="139"/>
      <c r="AG311" s="139"/>
      <c r="AH311" s="139"/>
      <c r="AI311" s="139"/>
      <c r="AJ311" s="139"/>
      <c r="AK311" s="139"/>
      <c r="AL311" s="139"/>
      <c r="AM311" s="139"/>
      <c r="AN311" s="139"/>
      <c r="AO311" s="139"/>
      <c r="AP311" s="139"/>
      <c r="AQ311" s="139"/>
      <c r="AR311" s="139"/>
      <c r="AS311" s="139"/>
      <c r="AT311" s="139"/>
      <c r="AU311" s="139"/>
      <c r="AV311" s="139"/>
      <c r="AW311" s="139"/>
      <c r="AX311" s="139"/>
      <c r="AY311" s="139"/>
      <c r="AZ311" s="49"/>
      <c r="BA311" s="10"/>
      <c r="BB311" s="10"/>
      <c r="BC311" s="10"/>
      <c r="BD311" s="10"/>
      <c r="BE311" s="10"/>
      <c r="BF311" s="10"/>
      <c r="BG311" s="10"/>
      <c r="BH311" s="10"/>
      <c r="BI311" s="10"/>
      <c r="BJ311" s="10"/>
      <c r="BK311" s="10"/>
      <c r="BL311" s="10"/>
      <c r="BM311" s="10"/>
      <c r="BN311" s="10"/>
      <c r="BO311" s="10"/>
    </row>
    <row r="312" spans="2:67">
      <c r="B312" s="49"/>
      <c r="C312" s="49"/>
      <c r="D312" s="49"/>
      <c r="E312" s="139"/>
      <c r="F312" s="49"/>
      <c r="G312" s="49"/>
      <c r="H312" s="49"/>
      <c r="I312" s="49"/>
      <c r="J312" s="49"/>
      <c r="K312" s="49"/>
      <c r="L312" s="49"/>
      <c r="M312" s="49"/>
      <c r="N312" s="49"/>
      <c r="O312" s="49"/>
      <c r="P312" s="49"/>
      <c r="Q312" s="139"/>
      <c r="R312" s="139"/>
      <c r="S312" s="139"/>
      <c r="T312" s="139"/>
      <c r="U312" s="139"/>
      <c r="V312" s="139"/>
      <c r="W312" s="139"/>
      <c r="X312" s="139"/>
      <c r="Y312" s="139"/>
      <c r="Z312" s="139"/>
      <c r="AA312" s="139"/>
      <c r="AB312" s="139"/>
      <c r="AC312" s="139"/>
      <c r="AD312" s="139"/>
      <c r="AE312" s="139"/>
      <c r="AF312" s="139"/>
      <c r="AG312" s="139"/>
      <c r="AH312" s="139"/>
      <c r="AI312" s="139"/>
      <c r="AJ312" s="139"/>
      <c r="AK312" s="139"/>
      <c r="AL312" s="139"/>
      <c r="AM312" s="139"/>
      <c r="AN312" s="139"/>
      <c r="AO312" s="139"/>
      <c r="AP312" s="139"/>
      <c r="AQ312" s="139"/>
      <c r="AR312" s="139"/>
      <c r="AS312" s="139"/>
      <c r="AT312" s="139"/>
      <c r="AU312" s="139"/>
      <c r="AV312" s="139"/>
      <c r="AW312" s="139"/>
      <c r="AX312" s="139"/>
      <c r="AY312" s="139"/>
      <c r="AZ312" s="49"/>
      <c r="BA312" s="10"/>
      <c r="BB312" s="10"/>
      <c r="BC312" s="10"/>
      <c r="BD312" s="10"/>
      <c r="BE312" s="10"/>
      <c r="BF312" s="10"/>
      <c r="BG312" s="10"/>
      <c r="BH312" s="10"/>
      <c r="BI312" s="10"/>
      <c r="BJ312" s="10"/>
      <c r="BK312" s="10"/>
      <c r="BL312" s="10"/>
      <c r="BM312" s="10"/>
      <c r="BN312" s="10"/>
      <c r="BO312" s="10"/>
    </row>
    <row r="313" spans="2:67">
      <c r="B313" s="49"/>
      <c r="C313" s="49"/>
      <c r="D313" s="49"/>
      <c r="E313" s="139"/>
      <c r="F313" s="49"/>
      <c r="G313" s="49"/>
      <c r="H313" s="49"/>
      <c r="I313" s="49"/>
      <c r="J313" s="49"/>
      <c r="K313" s="49"/>
      <c r="L313" s="49"/>
      <c r="M313" s="49"/>
      <c r="N313" s="49"/>
      <c r="O313" s="49"/>
      <c r="P313" s="49"/>
      <c r="Q313" s="139"/>
      <c r="R313" s="139"/>
      <c r="S313" s="139"/>
      <c r="T313" s="139"/>
      <c r="U313" s="139"/>
      <c r="V313" s="139"/>
      <c r="W313" s="139"/>
      <c r="X313" s="139"/>
      <c r="Y313" s="139"/>
      <c r="Z313" s="139"/>
      <c r="AA313" s="139"/>
      <c r="AB313" s="139"/>
      <c r="AC313" s="139"/>
      <c r="AD313" s="139"/>
      <c r="AE313" s="139"/>
      <c r="AF313" s="139"/>
      <c r="AG313" s="139"/>
      <c r="AH313" s="139"/>
      <c r="AI313" s="139"/>
      <c r="AJ313" s="139"/>
      <c r="AK313" s="139"/>
      <c r="AL313" s="139"/>
      <c r="AM313" s="139"/>
      <c r="AN313" s="139"/>
      <c r="AO313" s="139"/>
      <c r="AP313" s="139"/>
      <c r="AQ313" s="139"/>
      <c r="AR313" s="139"/>
      <c r="AS313" s="139"/>
      <c r="AT313" s="139"/>
      <c r="AU313" s="139"/>
      <c r="AV313" s="139"/>
      <c r="AW313" s="139"/>
      <c r="AX313" s="139"/>
      <c r="AY313" s="139"/>
      <c r="AZ313" s="49"/>
      <c r="BA313" s="10"/>
      <c r="BB313" s="10"/>
      <c r="BC313" s="10"/>
      <c r="BD313" s="10"/>
      <c r="BE313" s="10"/>
      <c r="BF313" s="10"/>
      <c r="BG313" s="10"/>
      <c r="BH313" s="10"/>
      <c r="BI313" s="10"/>
      <c r="BJ313" s="10"/>
      <c r="BK313" s="10"/>
      <c r="BL313" s="10"/>
      <c r="BM313" s="10"/>
      <c r="BN313" s="10"/>
      <c r="BO313" s="10"/>
    </row>
    <row r="314" spans="2:67">
      <c r="B314" s="49"/>
      <c r="C314" s="49"/>
      <c r="D314" s="49"/>
      <c r="E314" s="139"/>
      <c r="F314" s="49"/>
      <c r="G314" s="49"/>
      <c r="H314" s="49"/>
      <c r="I314" s="49"/>
      <c r="J314" s="49"/>
      <c r="K314" s="49"/>
      <c r="L314" s="49"/>
      <c r="M314" s="49"/>
      <c r="N314" s="49"/>
      <c r="O314" s="49"/>
      <c r="P314" s="49"/>
      <c r="Q314" s="139"/>
      <c r="R314" s="139"/>
      <c r="S314" s="139"/>
      <c r="T314" s="139"/>
      <c r="U314" s="139"/>
      <c r="V314" s="139"/>
      <c r="W314" s="139"/>
      <c r="X314" s="139"/>
      <c r="Y314" s="139"/>
      <c r="Z314" s="139"/>
      <c r="AA314" s="139"/>
      <c r="AB314" s="139"/>
      <c r="AC314" s="139"/>
      <c r="AD314" s="139"/>
      <c r="AE314" s="139"/>
      <c r="AF314" s="139"/>
      <c r="AG314" s="139"/>
      <c r="AH314" s="139"/>
      <c r="AI314" s="139"/>
      <c r="AJ314" s="139"/>
      <c r="AK314" s="139"/>
      <c r="AL314" s="139"/>
      <c r="AM314" s="139"/>
      <c r="AN314" s="139"/>
      <c r="AO314" s="139"/>
      <c r="AP314" s="139"/>
      <c r="AQ314" s="139"/>
      <c r="AR314" s="139"/>
      <c r="AS314" s="139"/>
      <c r="AT314" s="139"/>
      <c r="AU314" s="139"/>
      <c r="AV314" s="139"/>
      <c r="AW314" s="139"/>
      <c r="AX314" s="139"/>
      <c r="AY314" s="139"/>
      <c r="AZ314" s="49"/>
      <c r="BA314" s="10"/>
      <c r="BB314" s="10"/>
      <c r="BC314" s="10"/>
      <c r="BD314" s="10"/>
      <c r="BE314" s="10"/>
      <c r="BF314" s="10"/>
      <c r="BG314" s="10"/>
      <c r="BH314" s="10"/>
      <c r="BI314" s="10"/>
      <c r="BJ314" s="10"/>
      <c r="BK314" s="10"/>
      <c r="BL314" s="10"/>
      <c r="BM314" s="10"/>
      <c r="BN314" s="10"/>
      <c r="BO314" s="10"/>
    </row>
    <row r="315" spans="2:67">
      <c r="B315" s="49"/>
      <c r="C315" s="49"/>
      <c r="D315" s="49"/>
      <c r="E315" s="139"/>
      <c r="F315" s="49"/>
      <c r="G315" s="49"/>
      <c r="H315" s="49"/>
      <c r="I315" s="49"/>
      <c r="J315" s="49"/>
      <c r="K315" s="49"/>
      <c r="L315" s="49"/>
      <c r="M315" s="49"/>
      <c r="N315" s="49"/>
      <c r="O315" s="49"/>
      <c r="P315" s="49"/>
      <c r="Q315" s="139"/>
      <c r="R315" s="139"/>
      <c r="S315" s="139"/>
      <c r="T315" s="139"/>
      <c r="U315" s="139"/>
      <c r="V315" s="139"/>
      <c r="W315" s="139"/>
      <c r="X315" s="139"/>
      <c r="Y315" s="139"/>
      <c r="Z315" s="139"/>
      <c r="AA315" s="139"/>
      <c r="AB315" s="139"/>
      <c r="AC315" s="139"/>
      <c r="AD315" s="139"/>
      <c r="AE315" s="139"/>
      <c r="AF315" s="139"/>
      <c r="AG315" s="139"/>
      <c r="AH315" s="139"/>
      <c r="AI315" s="139"/>
      <c r="AJ315" s="139"/>
      <c r="AK315" s="139"/>
      <c r="AL315" s="139"/>
      <c r="AM315" s="139"/>
      <c r="AN315" s="139"/>
      <c r="AO315" s="139"/>
      <c r="AP315" s="139"/>
      <c r="AQ315" s="139"/>
      <c r="AR315" s="139"/>
      <c r="AS315" s="139"/>
      <c r="AT315" s="139"/>
      <c r="AU315" s="139"/>
      <c r="AV315" s="139"/>
      <c r="AW315" s="139"/>
      <c r="AX315" s="139"/>
      <c r="AY315" s="139"/>
      <c r="AZ315" s="49"/>
      <c r="BA315" s="10"/>
      <c r="BB315" s="10"/>
      <c r="BC315" s="10"/>
      <c r="BD315" s="10"/>
      <c r="BE315" s="10"/>
      <c r="BF315" s="10"/>
      <c r="BG315" s="10"/>
      <c r="BH315" s="10"/>
      <c r="BI315" s="10"/>
      <c r="BJ315" s="10"/>
      <c r="BK315" s="10"/>
      <c r="BL315" s="10"/>
      <c r="BM315" s="10"/>
      <c r="BN315" s="10"/>
      <c r="BO315" s="10"/>
    </row>
    <row r="316" spans="2:67">
      <c r="B316" s="49"/>
      <c r="C316" s="49"/>
      <c r="D316" s="49"/>
      <c r="E316" s="139"/>
      <c r="F316" s="49"/>
      <c r="G316" s="49"/>
      <c r="H316" s="49"/>
      <c r="I316" s="49"/>
      <c r="J316" s="49"/>
      <c r="K316" s="49"/>
      <c r="L316" s="49"/>
      <c r="M316" s="49"/>
      <c r="N316" s="49"/>
      <c r="O316" s="49"/>
      <c r="P316" s="49"/>
      <c r="Q316" s="139"/>
      <c r="R316" s="139"/>
      <c r="S316" s="139"/>
      <c r="T316" s="139"/>
      <c r="U316" s="139"/>
      <c r="V316" s="139"/>
      <c r="W316" s="139"/>
      <c r="X316" s="139"/>
      <c r="Y316" s="139"/>
      <c r="Z316" s="139"/>
      <c r="AA316" s="139"/>
      <c r="AB316" s="139"/>
      <c r="AC316" s="139"/>
      <c r="AD316" s="139"/>
      <c r="AE316" s="139"/>
      <c r="AF316" s="139"/>
      <c r="AG316" s="139"/>
      <c r="AH316" s="139"/>
      <c r="AI316" s="139"/>
      <c r="AJ316" s="139"/>
      <c r="AK316" s="139"/>
      <c r="AL316" s="139"/>
      <c r="AM316" s="139"/>
      <c r="AN316" s="139"/>
      <c r="AO316" s="139"/>
      <c r="AP316" s="139"/>
      <c r="AQ316" s="139"/>
      <c r="AR316" s="139"/>
      <c r="AS316" s="139"/>
      <c r="AT316" s="139"/>
      <c r="AU316" s="139"/>
      <c r="AV316" s="139"/>
      <c r="AW316" s="139"/>
      <c r="AX316" s="139"/>
      <c r="AY316" s="139"/>
      <c r="AZ316" s="49"/>
      <c r="BA316" s="10"/>
      <c r="BB316" s="10"/>
      <c r="BC316" s="10"/>
      <c r="BD316" s="10"/>
      <c r="BE316" s="10"/>
      <c r="BF316" s="10"/>
      <c r="BG316" s="10"/>
      <c r="BH316" s="10"/>
      <c r="BI316" s="10"/>
      <c r="BJ316" s="10"/>
      <c r="BK316" s="10"/>
      <c r="BL316" s="10"/>
      <c r="BM316" s="10"/>
      <c r="BN316" s="10"/>
      <c r="BO316" s="10"/>
    </row>
    <row r="317" spans="2:67">
      <c r="B317" s="49"/>
      <c r="C317" s="49"/>
      <c r="D317" s="49"/>
      <c r="E317" s="139"/>
      <c r="F317" s="49"/>
      <c r="G317" s="49"/>
      <c r="H317" s="49"/>
      <c r="I317" s="49"/>
      <c r="J317" s="49"/>
      <c r="K317" s="49"/>
      <c r="L317" s="49"/>
      <c r="M317" s="49"/>
      <c r="N317" s="49"/>
      <c r="O317" s="49"/>
      <c r="P317" s="49"/>
      <c r="Q317" s="139"/>
      <c r="R317" s="139"/>
      <c r="S317" s="139"/>
      <c r="T317" s="139"/>
      <c r="U317" s="139"/>
      <c r="V317" s="139"/>
      <c r="W317" s="139"/>
      <c r="X317" s="139"/>
      <c r="Y317" s="139"/>
      <c r="Z317" s="139"/>
      <c r="AA317" s="139"/>
      <c r="AB317" s="139"/>
      <c r="AC317" s="139"/>
      <c r="AD317" s="139"/>
      <c r="AE317" s="139"/>
      <c r="AF317" s="139"/>
      <c r="AG317" s="139"/>
      <c r="AH317" s="139"/>
      <c r="AI317" s="139"/>
      <c r="AJ317" s="139"/>
      <c r="AK317" s="139"/>
      <c r="AL317" s="139"/>
      <c r="AM317" s="139"/>
      <c r="AN317" s="139"/>
      <c r="AO317" s="139"/>
      <c r="AP317" s="139"/>
      <c r="AQ317" s="139"/>
      <c r="AR317" s="139"/>
      <c r="AS317" s="139"/>
      <c r="AT317" s="139"/>
      <c r="AU317" s="139"/>
      <c r="AV317" s="139"/>
      <c r="AW317" s="139"/>
      <c r="AX317" s="139"/>
      <c r="AY317" s="139"/>
      <c r="AZ317" s="49"/>
      <c r="BA317" s="10"/>
      <c r="BB317" s="10"/>
      <c r="BC317" s="10"/>
      <c r="BD317" s="10"/>
      <c r="BE317" s="10"/>
      <c r="BF317" s="10"/>
      <c r="BG317" s="10"/>
      <c r="BH317" s="10"/>
      <c r="BI317" s="10"/>
      <c r="BJ317" s="10"/>
      <c r="BK317" s="10"/>
      <c r="BL317" s="10"/>
      <c r="BM317" s="10"/>
      <c r="BN317" s="10"/>
      <c r="BO317" s="10"/>
    </row>
    <row r="318" spans="2:67">
      <c r="B318" s="49"/>
      <c r="C318" s="49"/>
      <c r="D318" s="49"/>
      <c r="E318" s="139"/>
      <c r="F318" s="49"/>
      <c r="G318" s="49"/>
      <c r="H318" s="49"/>
      <c r="I318" s="49"/>
      <c r="J318" s="49"/>
      <c r="K318" s="49"/>
      <c r="L318" s="49"/>
      <c r="M318" s="49"/>
      <c r="N318" s="49"/>
      <c r="O318" s="49"/>
      <c r="P318" s="49"/>
      <c r="Q318" s="139"/>
      <c r="R318" s="139"/>
      <c r="S318" s="139"/>
      <c r="T318" s="139"/>
      <c r="U318" s="139"/>
      <c r="V318" s="139"/>
      <c r="W318" s="139"/>
      <c r="X318" s="139"/>
      <c r="Y318" s="139"/>
      <c r="Z318" s="139"/>
      <c r="AA318" s="139"/>
      <c r="AB318" s="139"/>
      <c r="AC318" s="139"/>
      <c r="AD318" s="139"/>
      <c r="AE318" s="139"/>
      <c r="AF318" s="139"/>
      <c r="AG318" s="139"/>
      <c r="AH318" s="139"/>
      <c r="AI318" s="139"/>
      <c r="AJ318" s="139"/>
      <c r="AK318" s="139"/>
      <c r="AL318" s="139"/>
      <c r="AM318" s="139"/>
      <c r="AN318" s="139"/>
      <c r="AO318" s="139"/>
      <c r="AP318" s="139"/>
      <c r="AQ318" s="139"/>
      <c r="AR318" s="139"/>
      <c r="AS318" s="139"/>
      <c r="AT318" s="139"/>
      <c r="AU318" s="139"/>
      <c r="AV318" s="139"/>
      <c r="AW318" s="139"/>
      <c r="AX318" s="139"/>
      <c r="AY318" s="139"/>
      <c r="AZ318" s="49"/>
      <c r="BA318" s="10"/>
      <c r="BB318" s="10"/>
      <c r="BC318" s="10"/>
      <c r="BD318" s="10"/>
      <c r="BE318" s="10"/>
      <c r="BF318" s="10"/>
      <c r="BG318" s="10"/>
      <c r="BH318" s="10"/>
      <c r="BI318" s="10"/>
      <c r="BJ318" s="10"/>
      <c r="BK318" s="10"/>
      <c r="BL318" s="10"/>
      <c r="BM318" s="10"/>
      <c r="BN318" s="10"/>
      <c r="BO318" s="10"/>
    </row>
    <row r="319" spans="2:67">
      <c r="B319" s="49"/>
      <c r="C319" s="49"/>
      <c r="D319" s="49"/>
      <c r="E319" s="139"/>
      <c r="F319" s="49"/>
      <c r="G319" s="49"/>
      <c r="H319" s="49"/>
      <c r="I319" s="49"/>
      <c r="J319" s="49"/>
      <c r="K319" s="49"/>
      <c r="L319" s="49"/>
      <c r="M319" s="49"/>
      <c r="N319" s="49"/>
      <c r="O319" s="49"/>
      <c r="P319" s="49"/>
      <c r="Q319" s="139"/>
      <c r="R319" s="139"/>
      <c r="S319" s="139"/>
      <c r="T319" s="139"/>
      <c r="U319" s="139"/>
      <c r="V319" s="139"/>
      <c r="W319" s="139"/>
      <c r="X319" s="139"/>
      <c r="Y319" s="139"/>
      <c r="Z319" s="139"/>
      <c r="AA319" s="139"/>
      <c r="AB319" s="139"/>
      <c r="AC319" s="139"/>
      <c r="AD319" s="139"/>
      <c r="AE319" s="139"/>
      <c r="AF319" s="139"/>
      <c r="AG319" s="139"/>
      <c r="AH319" s="139"/>
      <c r="AI319" s="139"/>
      <c r="AJ319" s="139"/>
      <c r="AK319" s="139"/>
      <c r="AL319" s="139"/>
      <c r="AM319" s="139"/>
      <c r="AN319" s="139"/>
      <c r="AO319" s="139"/>
      <c r="AP319" s="139"/>
      <c r="AQ319" s="139"/>
      <c r="AR319" s="139"/>
      <c r="AS319" s="139"/>
      <c r="AT319" s="139"/>
      <c r="AU319" s="139"/>
      <c r="AV319" s="139"/>
      <c r="AW319" s="139"/>
      <c r="AX319" s="139"/>
      <c r="AY319" s="139"/>
      <c r="AZ319" s="49"/>
      <c r="BA319" s="10"/>
      <c r="BB319" s="10"/>
      <c r="BC319" s="10"/>
      <c r="BD319" s="10"/>
      <c r="BE319" s="10"/>
      <c r="BF319" s="10"/>
      <c r="BG319" s="10"/>
      <c r="BH319" s="10"/>
      <c r="BI319" s="10"/>
      <c r="BJ319" s="10"/>
      <c r="BK319" s="10"/>
      <c r="BL319" s="10"/>
      <c r="BM319" s="10"/>
      <c r="BN319" s="10"/>
      <c r="BO319" s="10"/>
    </row>
    <row r="320" spans="2:67">
      <c r="B320" s="49"/>
      <c r="C320" s="49"/>
      <c r="D320" s="49"/>
      <c r="E320" s="139"/>
      <c r="F320" s="49"/>
      <c r="G320" s="49"/>
      <c r="H320" s="49"/>
      <c r="I320" s="49"/>
      <c r="J320" s="49"/>
      <c r="K320" s="49"/>
      <c r="L320" s="49"/>
      <c r="M320" s="49"/>
      <c r="N320" s="49"/>
      <c r="O320" s="49"/>
      <c r="P320" s="49"/>
      <c r="Q320" s="139"/>
      <c r="R320" s="139"/>
      <c r="S320" s="139"/>
      <c r="T320" s="139"/>
      <c r="U320" s="139"/>
      <c r="V320" s="139"/>
      <c r="W320" s="139"/>
      <c r="X320" s="139"/>
      <c r="Y320" s="139"/>
      <c r="Z320" s="139"/>
      <c r="AA320" s="139"/>
      <c r="AB320" s="139"/>
      <c r="AC320" s="139"/>
      <c r="AD320" s="139"/>
      <c r="AE320" s="139"/>
      <c r="AF320" s="139"/>
      <c r="AG320" s="139"/>
      <c r="AH320" s="139"/>
      <c r="AI320" s="139"/>
      <c r="AJ320" s="139"/>
      <c r="AK320" s="139"/>
      <c r="AL320" s="139"/>
      <c r="AM320" s="139"/>
      <c r="AN320" s="139"/>
      <c r="AO320" s="139"/>
      <c r="AP320" s="139"/>
      <c r="AQ320" s="139"/>
      <c r="AR320" s="139"/>
      <c r="AS320" s="139"/>
      <c r="AT320" s="139"/>
      <c r="AU320" s="139"/>
      <c r="AV320" s="139"/>
      <c r="AW320" s="139"/>
      <c r="AX320" s="139"/>
      <c r="AY320" s="139"/>
      <c r="AZ320" s="49"/>
      <c r="BA320" s="10"/>
      <c r="BB320" s="10"/>
      <c r="BC320" s="10"/>
      <c r="BD320" s="10"/>
      <c r="BE320" s="10"/>
      <c r="BF320" s="10"/>
      <c r="BG320" s="10"/>
      <c r="BH320" s="10"/>
      <c r="BI320" s="10"/>
      <c r="BJ320" s="10"/>
      <c r="BK320" s="10"/>
      <c r="BL320" s="10"/>
      <c r="BM320" s="10"/>
      <c r="BN320" s="10"/>
      <c r="BO320" s="10"/>
    </row>
    <row r="321" spans="2:67">
      <c r="B321" s="49"/>
      <c r="C321" s="49"/>
      <c r="D321" s="49"/>
      <c r="E321" s="139"/>
      <c r="F321" s="49"/>
      <c r="G321" s="49"/>
      <c r="H321" s="49"/>
      <c r="I321" s="49"/>
      <c r="J321" s="49"/>
      <c r="K321" s="49"/>
      <c r="L321" s="49"/>
      <c r="M321" s="49"/>
      <c r="N321" s="49"/>
      <c r="O321" s="49"/>
      <c r="P321" s="49"/>
      <c r="Q321" s="139"/>
      <c r="R321" s="139"/>
      <c r="S321" s="139"/>
      <c r="T321" s="139"/>
      <c r="U321" s="139"/>
      <c r="V321" s="139"/>
      <c r="W321" s="139"/>
      <c r="X321" s="139"/>
      <c r="Y321" s="139"/>
      <c r="Z321" s="139"/>
      <c r="AA321" s="139"/>
      <c r="AB321" s="139"/>
      <c r="AC321" s="139"/>
      <c r="AD321" s="139"/>
      <c r="AE321" s="139"/>
      <c r="AF321" s="139"/>
      <c r="AG321" s="139"/>
      <c r="AH321" s="139"/>
      <c r="AI321" s="139"/>
      <c r="AJ321" s="139"/>
      <c r="AK321" s="139"/>
      <c r="AL321" s="139"/>
      <c r="AM321" s="139"/>
      <c r="AN321" s="139"/>
      <c r="AO321" s="139"/>
      <c r="AP321" s="139"/>
      <c r="AQ321" s="139"/>
      <c r="AR321" s="139"/>
      <c r="AS321" s="139"/>
      <c r="AT321" s="139"/>
      <c r="AU321" s="139"/>
      <c r="AV321" s="139"/>
      <c r="AW321" s="139"/>
      <c r="AX321" s="139"/>
      <c r="AY321" s="139"/>
      <c r="AZ321" s="49"/>
      <c r="BA321" s="10"/>
      <c r="BB321" s="10"/>
      <c r="BC321" s="10"/>
      <c r="BD321" s="10"/>
      <c r="BE321" s="10"/>
      <c r="BF321" s="10"/>
      <c r="BG321" s="10"/>
      <c r="BH321" s="10"/>
      <c r="BI321" s="10"/>
      <c r="BJ321" s="10"/>
      <c r="BK321" s="10"/>
      <c r="BL321" s="10"/>
      <c r="BM321" s="10"/>
      <c r="BN321" s="10"/>
      <c r="BO321" s="10"/>
    </row>
    <row r="322" spans="2:67">
      <c r="B322" s="49"/>
      <c r="C322" s="49"/>
      <c r="D322" s="49"/>
      <c r="E322" s="139"/>
      <c r="F322" s="49"/>
      <c r="G322" s="49"/>
      <c r="H322" s="49"/>
      <c r="I322" s="49"/>
      <c r="J322" s="49"/>
      <c r="K322" s="49"/>
      <c r="L322" s="49"/>
      <c r="M322" s="49"/>
      <c r="N322" s="49"/>
      <c r="O322" s="49"/>
      <c r="P322" s="49"/>
      <c r="Q322" s="139"/>
      <c r="R322" s="139"/>
      <c r="S322" s="139"/>
      <c r="T322" s="139"/>
      <c r="U322" s="139"/>
      <c r="V322" s="139"/>
      <c r="W322" s="139"/>
      <c r="X322" s="139"/>
      <c r="Y322" s="139"/>
      <c r="Z322" s="139"/>
      <c r="AA322" s="139"/>
      <c r="AB322" s="139"/>
      <c r="AC322" s="139"/>
      <c r="AD322" s="139"/>
      <c r="AE322" s="139"/>
      <c r="AF322" s="139"/>
      <c r="AG322" s="139"/>
      <c r="AH322" s="139"/>
      <c r="AI322" s="139"/>
      <c r="AJ322" s="139"/>
      <c r="AK322" s="139"/>
      <c r="AL322" s="139"/>
      <c r="AM322" s="139"/>
      <c r="AN322" s="139"/>
      <c r="AO322" s="139"/>
      <c r="AP322" s="139"/>
      <c r="AQ322" s="139"/>
      <c r="AR322" s="139"/>
      <c r="AS322" s="139"/>
      <c r="AT322" s="139"/>
      <c r="AU322" s="139"/>
      <c r="AV322" s="139"/>
      <c r="AW322" s="139"/>
      <c r="AX322" s="139"/>
      <c r="AY322" s="139"/>
      <c r="AZ322" s="49"/>
      <c r="BA322" s="10"/>
      <c r="BB322" s="10"/>
      <c r="BC322" s="10"/>
      <c r="BD322" s="10"/>
      <c r="BE322" s="10"/>
      <c r="BF322" s="10"/>
      <c r="BG322" s="10"/>
      <c r="BH322" s="10"/>
      <c r="BI322" s="10"/>
      <c r="BJ322" s="10"/>
      <c r="BK322" s="10"/>
      <c r="BL322" s="10"/>
      <c r="BM322" s="10"/>
      <c r="BN322" s="10"/>
      <c r="BO322" s="10"/>
    </row>
    <row r="323" spans="2:67">
      <c r="B323" s="49"/>
      <c r="C323" s="49"/>
      <c r="D323" s="49"/>
      <c r="E323" s="139"/>
      <c r="F323" s="49"/>
      <c r="G323" s="49"/>
      <c r="H323" s="49"/>
      <c r="I323" s="49"/>
      <c r="J323" s="49"/>
      <c r="K323" s="49"/>
      <c r="L323" s="49"/>
      <c r="M323" s="49"/>
      <c r="N323" s="49"/>
      <c r="O323" s="49"/>
      <c r="P323" s="49"/>
      <c r="Q323" s="139"/>
      <c r="R323" s="139"/>
      <c r="S323" s="139"/>
      <c r="T323" s="139"/>
      <c r="U323" s="139"/>
      <c r="V323" s="139"/>
      <c r="W323" s="139"/>
      <c r="X323" s="139"/>
      <c r="Y323" s="139"/>
      <c r="Z323" s="139"/>
      <c r="AA323" s="139"/>
      <c r="AB323" s="139"/>
      <c r="AC323" s="139"/>
      <c r="AD323" s="139"/>
      <c r="AE323" s="139"/>
      <c r="AF323" s="139"/>
      <c r="AG323" s="139"/>
      <c r="AH323" s="139"/>
      <c r="AI323" s="139"/>
      <c r="AJ323" s="139"/>
      <c r="AK323" s="139"/>
      <c r="AL323" s="139"/>
      <c r="AM323" s="139"/>
      <c r="AN323" s="139"/>
      <c r="AO323" s="139"/>
      <c r="AP323" s="139"/>
      <c r="AQ323" s="139"/>
      <c r="AR323" s="139"/>
      <c r="AS323" s="139"/>
      <c r="AT323" s="139"/>
      <c r="AU323" s="139"/>
      <c r="AV323" s="139"/>
      <c r="AW323" s="139"/>
      <c r="AX323" s="139"/>
      <c r="AY323" s="139"/>
      <c r="AZ323" s="49"/>
      <c r="BA323" s="10"/>
      <c r="BB323" s="10"/>
      <c r="BC323" s="10"/>
      <c r="BD323" s="10"/>
      <c r="BE323" s="10"/>
      <c r="BF323" s="10"/>
      <c r="BG323" s="10"/>
      <c r="BH323" s="10"/>
      <c r="BI323" s="10"/>
      <c r="BJ323" s="10"/>
      <c r="BK323" s="10"/>
      <c r="BL323" s="10"/>
      <c r="BM323" s="10"/>
      <c r="BN323" s="10"/>
      <c r="BO323" s="10"/>
    </row>
    <row r="324" spans="2:67">
      <c r="B324" s="49"/>
      <c r="C324" s="49"/>
      <c r="D324" s="49"/>
      <c r="E324" s="139"/>
      <c r="F324" s="49"/>
      <c r="G324" s="49"/>
      <c r="H324" s="49"/>
      <c r="I324" s="49"/>
      <c r="J324" s="49"/>
      <c r="K324" s="49"/>
      <c r="L324" s="49"/>
      <c r="M324" s="49"/>
      <c r="N324" s="49"/>
      <c r="O324" s="49"/>
      <c r="P324" s="49"/>
      <c r="Q324" s="139"/>
      <c r="R324" s="139"/>
      <c r="S324" s="139"/>
      <c r="T324" s="139"/>
      <c r="U324" s="139"/>
      <c r="V324" s="139"/>
      <c r="W324" s="139"/>
      <c r="X324" s="139"/>
      <c r="Y324" s="139"/>
      <c r="Z324" s="139"/>
      <c r="AA324" s="139"/>
      <c r="AB324" s="139"/>
      <c r="AC324" s="139"/>
      <c r="AD324" s="139"/>
      <c r="AE324" s="139"/>
      <c r="AF324" s="139"/>
      <c r="AG324" s="139"/>
      <c r="AH324" s="139"/>
      <c r="AI324" s="139"/>
      <c r="AJ324" s="139"/>
      <c r="AK324" s="139"/>
      <c r="AL324" s="139"/>
      <c r="AM324" s="139"/>
      <c r="AN324" s="139"/>
      <c r="AO324" s="139"/>
      <c r="AP324" s="139"/>
      <c r="AQ324" s="139"/>
      <c r="AR324" s="139"/>
      <c r="AS324" s="139"/>
      <c r="AT324" s="139"/>
      <c r="AU324" s="139"/>
      <c r="AV324" s="139"/>
      <c r="AW324" s="139"/>
      <c r="AX324" s="139"/>
      <c r="AY324" s="139"/>
      <c r="AZ324" s="49"/>
      <c r="BA324" s="10"/>
      <c r="BB324" s="10"/>
      <c r="BC324" s="10"/>
      <c r="BD324" s="10"/>
      <c r="BE324" s="10"/>
      <c r="BF324" s="10"/>
      <c r="BG324" s="10"/>
      <c r="BH324" s="10"/>
      <c r="BI324" s="10"/>
      <c r="BJ324" s="10"/>
      <c r="BK324" s="10"/>
      <c r="BL324" s="10"/>
      <c r="BM324" s="10"/>
      <c r="BN324" s="10"/>
      <c r="BO324" s="10"/>
    </row>
    <row r="325" spans="2:67">
      <c r="B325" s="49"/>
      <c r="C325" s="49"/>
      <c r="D325" s="49"/>
      <c r="E325" s="139"/>
      <c r="F325" s="49"/>
      <c r="G325" s="49"/>
      <c r="H325" s="49"/>
      <c r="I325" s="49"/>
      <c r="J325" s="49"/>
      <c r="K325" s="49"/>
      <c r="L325" s="49"/>
      <c r="M325" s="49"/>
      <c r="N325" s="49"/>
      <c r="O325" s="49"/>
      <c r="P325" s="49"/>
      <c r="Q325" s="139"/>
      <c r="R325" s="139"/>
      <c r="S325" s="139"/>
      <c r="T325" s="139"/>
      <c r="U325" s="139"/>
      <c r="V325" s="139"/>
      <c r="W325" s="139"/>
      <c r="X325" s="139"/>
      <c r="Y325" s="139"/>
      <c r="Z325" s="139"/>
      <c r="AA325" s="139"/>
      <c r="AB325" s="139"/>
      <c r="AC325" s="139"/>
      <c r="AD325" s="139"/>
      <c r="AE325" s="139"/>
      <c r="AF325" s="139"/>
      <c r="AG325" s="139"/>
      <c r="AH325" s="139"/>
      <c r="AI325" s="139"/>
      <c r="AJ325" s="139"/>
      <c r="AK325" s="139"/>
      <c r="AL325" s="139"/>
      <c r="AM325" s="139"/>
      <c r="AN325" s="139"/>
      <c r="AO325" s="139"/>
      <c r="AP325" s="139"/>
      <c r="AQ325" s="139"/>
      <c r="AR325" s="139"/>
      <c r="AS325" s="139"/>
      <c r="AT325" s="139"/>
      <c r="AU325" s="139"/>
      <c r="AV325" s="139"/>
      <c r="AW325" s="139"/>
      <c r="AX325" s="139"/>
      <c r="AY325" s="139"/>
      <c r="AZ325" s="49"/>
      <c r="BA325" s="10"/>
      <c r="BB325" s="10"/>
      <c r="BC325" s="10"/>
      <c r="BD325" s="10"/>
      <c r="BE325" s="10"/>
      <c r="BF325" s="10"/>
      <c r="BG325" s="10"/>
      <c r="BH325" s="10"/>
      <c r="BI325" s="10"/>
      <c r="BJ325" s="10"/>
      <c r="BK325" s="10"/>
      <c r="BL325" s="10"/>
      <c r="BM325" s="10"/>
      <c r="BN325" s="10"/>
      <c r="BO325" s="10"/>
    </row>
    <row r="326" spans="2:67">
      <c r="B326" s="49"/>
      <c r="C326" s="49"/>
      <c r="D326" s="49"/>
      <c r="E326" s="139"/>
      <c r="F326" s="49"/>
      <c r="G326" s="49"/>
      <c r="H326" s="49"/>
      <c r="I326" s="49"/>
      <c r="J326" s="49"/>
      <c r="K326" s="49"/>
      <c r="L326" s="49"/>
      <c r="M326" s="49"/>
      <c r="N326" s="49"/>
      <c r="O326" s="49"/>
      <c r="P326" s="49"/>
      <c r="Q326" s="139"/>
      <c r="R326" s="139"/>
      <c r="S326" s="139"/>
      <c r="T326" s="139"/>
      <c r="U326" s="139"/>
      <c r="V326" s="139"/>
      <c r="W326" s="139"/>
      <c r="X326" s="139"/>
      <c r="Y326" s="139"/>
      <c r="Z326" s="139"/>
      <c r="AA326" s="139"/>
      <c r="AB326" s="139"/>
      <c r="AC326" s="139"/>
      <c r="AD326" s="139"/>
      <c r="AE326" s="139"/>
      <c r="AF326" s="139"/>
      <c r="AG326" s="139"/>
      <c r="AH326" s="139"/>
      <c r="AI326" s="139"/>
      <c r="AJ326" s="139"/>
      <c r="AK326" s="139"/>
      <c r="AL326" s="139"/>
      <c r="AM326" s="139"/>
      <c r="AN326" s="139"/>
      <c r="AO326" s="139"/>
      <c r="AP326" s="139"/>
      <c r="AQ326" s="139"/>
      <c r="AR326" s="139"/>
      <c r="AS326" s="139"/>
      <c r="AT326" s="139"/>
      <c r="AU326" s="139"/>
      <c r="AV326" s="139"/>
      <c r="AW326" s="139"/>
      <c r="AX326" s="139"/>
      <c r="AY326" s="139"/>
      <c r="AZ326" s="49"/>
      <c r="BA326" s="10"/>
      <c r="BB326" s="10"/>
      <c r="BC326" s="10"/>
      <c r="BD326" s="10"/>
      <c r="BE326" s="10"/>
      <c r="BF326" s="10"/>
      <c r="BG326" s="10"/>
      <c r="BH326" s="10"/>
      <c r="BI326" s="10"/>
      <c r="BJ326" s="10"/>
      <c r="BK326" s="10"/>
      <c r="BL326" s="10"/>
      <c r="BM326" s="10"/>
      <c r="BN326" s="10"/>
      <c r="BO326" s="10"/>
    </row>
    <row r="327" spans="2:67">
      <c r="B327" s="49"/>
      <c r="C327" s="49"/>
      <c r="D327" s="49"/>
      <c r="E327" s="139"/>
      <c r="F327" s="49"/>
      <c r="G327" s="49"/>
      <c r="H327" s="49"/>
      <c r="I327" s="49"/>
      <c r="J327" s="49"/>
      <c r="K327" s="49"/>
      <c r="L327" s="49"/>
      <c r="M327" s="49"/>
      <c r="N327" s="49"/>
      <c r="O327" s="49"/>
      <c r="P327" s="49"/>
      <c r="Q327" s="139"/>
      <c r="R327" s="139"/>
      <c r="S327" s="139"/>
      <c r="T327" s="139"/>
      <c r="U327" s="139"/>
      <c r="V327" s="139"/>
      <c r="W327" s="139"/>
      <c r="X327" s="139"/>
      <c r="Y327" s="139"/>
      <c r="Z327" s="139"/>
      <c r="AA327" s="139"/>
      <c r="AB327" s="139"/>
      <c r="AC327" s="139"/>
      <c r="AD327" s="139"/>
      <c r="AE327" s="139"/>
      <c r="AF327" s="139"/>
      <c r="AG327" s="139"/>
      <c r="AH327" s="139"/>
      <c r="AI327" s="139"/>
      <c r="AJ327" s="139"/>
      <c r="AK327" s="139"/>
      <c r="AL327" s="139"/>
      <c r="AM327" s="139"/>
      <c r="AN327" s="139"/>
      <c r="AO327" s="139"/>
      <c r="AP327" s="139"/>
      <c r="AQ327" s="139"/>
      <c r="AR327" s="139"/>
      <c r="AS327" s="139"/>
      <c r="AT327" s="139"/>
      <c r="AU327" s="139"/>
      <c r="AV327" s="139"/>
      <c r="AW327" s="139"/>
      <c r="AX327" s="139"/>
      <c r="AY327" s="139"/>
      <c r="AZ327" s="49"/>
      <c r="BA327" s="10"/>
      <c r="BB327" s="10"/>
      <c r="BC327" s="10"/>
      <c r="BD327" s="10"/>
      <c r="BE327" s="10"/>
      <c r="BF327" s="10"/>
      <c r="BG327" s="10"/>
      <c r="BH327" s="10"/>
      <c r="BI327" s="10"/>
      <c r="BJ327" s="10"/>
      <c r="BK327" s="10"/>
      <c r="BL327" s="10"/>
      <c r="BM327" s="10"/>
      <c r="BN327" s="10"/>
      <c r="BO327" s="10"/>
    </row>
    <row r="328" spans="2:67">
      <c r="B328" s="49"/>
      <c r="C328" s="49"/>
      <c r="D328" s="49"/>
      <c r="E328" s="139"/>
      <c r="F328" s="49"/>
      <c r="G328" s="49"/>
      <c r="H328" s="49"/>
      <c r="I328" s="49"/>
      <c r="J328" s="49"/>
      <c r="K328" s="49"/>
      <c r="L328" s="49"/>
      <c r="M328" s="49"/>
      <c r="N328" s="49"/>
      <c r="O328" s="49"/>
      <c r="P328" s="49"/>
      <c r="Q328" s="139"/>
      <c r="R328" s="139"/>
      <c r="S328" s="139"/>
      <c r="T328" s="139"/>
      <c r="U328" s="139"/>
      <c r="V328" s="139"/>
      <c r="W328" s="139"/>
      <c r="X328" s="139"/>
      <c r="Y328" s="139"/>
      <c r="Z328" s="139"/>
      <c r="AA328" s="139"/>
      <c r="AB328" s="139"/>
      <c r="AC328" s="139"/>
      <c r="AD328" s="139"/>
      <c r="AE328" s="139"/>
      <c r="AF328" s="139"/>
      <c r="AG328" s="139"/>
      <c r="AH328" s="139"/>
      <c r="AI328" s="139"/>
      <c r="AJ328" s="139"/>
      <c r="AK328" s="139"/>
      <c r="AL328" s="139"/>
      <c r="AM328" s="139"/>
      <c r="AN328" s="139"/>
      <c r="AO328" s="139"/>
      <c r="AP328" s="139"/>
      <c r="AQ328" s="139"/>
      <c r="AR328" s="139"/>
      <c r="AS328" s="139"/>
      <c r="AT328" s="139"/>
      <c r="AU328" s="139"/>
      <c r="AV328" s="139"/>
      <c r="AW328" s="139"/>
      <c r="AX328" s="139"/>
      <c r="AY328" s="139"/>
      <c r="AZ328" s="49"/>
      <c r="BA328" s="10"/>
      <c r="BB328" s="10"/>
      <c r="BC328" s="10"/>
      <c r="BD328" s="10"/>
      <c r="BE328" s="10"/>
      <c r="BF328" s="10"/>
      <c r="BG328" s="10"/>
      <c r="BH328" s="10"/>
      <c r="BI328" s="10"/>
      <c r="BJ328" s="10"/>
      <c r="BK328" s="10"/>
      <c r="BL328" s="10"/>
      <c r="BM328" s="10"/>
      <c r="BN328" s="10"/>
      <c r="BO328" s="10"/>
    </row>
    <row r="329" spans="2:67">
      <c r="B329" s="49"/>
      <c r="C329" s="49"/>
      <c r="D329" s="49"/>
      <c r="E329" s="139"/>
      <c r="F329" s="49"/>
      <c r="G329" s="49"/>
      <c r="H329" s="49"/>
      <c r="I329" s="49"/>
      <c r="J329" s="49"/>
      <c r="K329" s="49"/>
      <c r="L329" s="49"/>
      <c r="M329" s="49"/>
      <c r="N329" s="49"/>
      <c r="O329" s="49"/>
      <c r="P329" s="49"/>
      <c r="Q329" s="139"/>
      <c r="R329" s="139"/>
      <c r="S329" s="139"/>
      <c r="T329" s="139"/>
      <c r="U329" s="139"/>
      <c r="V329" s="139"/>
      <c r="W329" s="139"/>
      <c r="X329" s="139"/>
      <c r="Y329" s="139"/>
      <c r="Z329" s="139"/>
      <c r="AA329" s="139"/>
      <c r="AB329" s="139"/>
      <c r="AC329" s="139"/>
      <c r="AD329" s="139"/>
      <c r="AE329" s="139"/>
      <c r="AF329" s="139"/>
      <c r="AG329" s="139"/>
      <c r="AH329" s="139"/>
      <c r="AI329" s="139"/>
      <c r="AJ329" s="139"/>
      <c r="AK329" s="139"/>
      <c r="AL329" s="139"/>
      <c r="AM329" s="139"/>
      <c r="AN329" s="139"/>
      <c r="AO329" s="139"/>
      <c r="AP329" s="139"/>
      <c r="AQ329" s="139"/>
      <c r="AR329" s="139"/>
      <c r="AS329" s="139"/>
      <c r="AT329" s="139"/>
      <c r="AU329" s="139"/>
      <c r="AV329" s="139"/>
      <c r="AW329" s="139"/>
      <c r="AX329" s="139"/>
      <c r="AY329" s="139"/>
      <c r="AZ329" s="49"/>
      <c r="BA329" s="10"/>
      <c r="BB329" s="10"/>
      <c r="BC329" s="10"/>
      <c r="BD329" s="10"/>
      <c r="BE329" s="10"/>
      <c r="BF329" s="10"/>
      <c r="BG329" s="10"/>
      <c r="BH329" s="10"/>
      <c r="BI329" s="10"/>
      <c r="BJ329" s="10"/>
      <c r="BK329" s="10"/>
      <c r="BL329" s="10"/>
      <c r="BM329" s="10"/>
      <c r="BN329" s="10"/>
      <c r="BO329" s="10"/>
    </row>
    <row r="330" spans="2:67">
      <c r="B330" s="49"/>
      <c r="C330" s="49"/>
      <c r="D330" s="49"/>
      <c r="E330" s="139"/>
      <c r="F330" s="49"/>
      <c r="G330" s="49"/>
      <c r="H330" s="49"/>
      <c r="I330" s="49"/>
      <c r="J330" s="49"/>
      <c r="K330" s="49"/>
      <c r="L330" s="49"/>
      <c r="M330" s="49"/>
      <c r="N330" s="49"/>
      <c r="O330" s="49"/>
      <c r="P330" s="49"/>
      <c r="Q330" s="139"/>
      <c r="R330" s="139"/>
      <c r="S330" s="139"/>
      <c r="T330" s="139"/>
      <c r="U330" s="139"/>
      <c r="V330" s="139"/>
      <c r="W330" s="139"/>
      <c r="X330" s="139"/>
      <c r="Y330" s="139"/>
      <c r="Z330" s="139"/>
      <c r="AA330" s="139"/>
      <c r="AB330" s="139"/>
      <c r="AC330" s="139"/>
      <c r="AD330" s="139"/>
      <c r="AE330" s="139"/>
      <c r="AF330" s="139"/>
      <c r="AG330" s="139"/>
      <c r="AH330" s="139"/>
      <c r="AI330" s="139"/>
      <c r="AJ330" s="139"/>
      <c r="AK330" s="139"/>
      <c r="AL330" s="139"/>
      <c r="AM330" s="139"/>
      <c r="AN330" s="139"/>
      <c r="AO330" s="139"/>
      <c r="AP330" s="139"/>
      <c r="AQ330" s="139"/>
      <c r="AR330" s="139"/>
      <c r="AS330" s="139"/>
      <c r="AT330" s="139"/>
      <c r="AU330" s="139"/>
      <c r="AV330" s="139"/>
      <c r="AW330" s="139"/>
      <c r="AX330" s="139"/>
      <c r="AY330" s="139"/>
      <c r="AZ330" s="49"/>
      <c r="BA330" s="10"/>
      <c r="BB330" s="10"/>
      <c r="BC330" s="10"/>
      <c r="BD330" s="10"/>
      <c r="BE330" s="10"/>
      <c r="BF330" s="10"/>
      <c r="BG330" s="10"/>
      <c r="BH330" s="10"/>
      <c r="BI330" s="10"/>
      <c r="BJ330" s="10"/>
      <c r="BK330" s="10"/>
      <c r="BL330" s="10"/>
      <c r="BM330" s="10"/>
      <c r="BN330" s="10"/>
      <c r="BO330" s="10"/>
    </row>
    <row r="331" spans="2:67">
      <c r="B331" s="49"/>
      <c r="C331" s="49"/>
      <c r="D331" s="49"/>
      <c r="E331" s="139"/>
      <c r="F331" s="49"/>
      <c r="G331" s="49"/>
      <c r="H331" s="49"/>
      <c r="I331" s="49"/>
      <c r="J331" s="49"/>
      <c r="K331" s="49"/>
      <c r="L331" s="49"/>
      <c r="M331" s="49"/>
      <c r="N331" s="49"/>
      <c r="O331" s="49"/>
      <c r="P331" s="49"/>
      <c r="Q331" s="139"/>
      <c r="R331" s="139"/>
      <c r="S331" s="139"/>
      <c r="T331" s="139"/>
      <c r="U331" s="139"/>
      <c r="V331" s="139"/>
      <c r="W331" s="139"/>
      <c r="X331" s="139"/>
      <c r="Y331" s="139"/>
      <c r="Z331" s="139"/>
      <c r="AA331" s="139"/>
      <c r="AB331" s="139"/>
      <c r="AC331" s="139"/>
      <c r="AD331" s="139"/>
      <c r="AE331" s="139"/>
      <c r="AF331" s="139"/>
      <c r="AG331" s="139"/>
      <c r="AH331" s="139"/>
      <c r="AI331" s="139"/>
      <c r="AJ331" s="139"/>
      <c r="AK331" s="139"/>
      <c r="AL331" s="139"/>
      <c r="AM331" s="139"/>
      <c r="AN331" s="139"/>
      <c r="AO331" s="139"/>
      <c r="AP331" s="139"/>
      <c r="AQ331" s="139"/>
      <c r="AR331" s="139"/>
      <c r="AS331" s="139"/>
      <c r="AT331" s="139"/>
      <c r="AU331" s="139"/>
      <c r="AV331" s="139"/>
      <c r="AW331" s="139"/>
      <c r="AX331" s="139"/>
      <c r="AY331" s="139"/>
      <c r="AZ331" s="49"/>
      <c r="BA331" s="10"/>
      <c r="BB331" s="10"/>
      <c r="BC331" s="10"/>
      <c r="BD331" s="10"/>
      <c r="BE331" s="10"/>
      <c r="BF331" s="10"/>
      <c r="BG331" s="10"/>
      <c r="BH331" s="10"/>
      <c r="BI331" s="10"/>
      <c r="BJ331" s="10"/>
      <c r="BK331" s="10"/>
      <c r="BL331" s="10"/>
      <c r="BM331" s="10"/>
      <c r="BN331" s="10"/>
      <c r="BO331" s="10"/>
    </row>
    <row r="332" spans="2:67">
      <c r="B332" s="49"/>
      <c r="C332" s="49"/>
      <c r="D332" s="49"/>
      <c r="E332" s="139"/>
      <c r="F332" s="49"/>
      <c r="G332" s="49"/>
      <c r="H332" s="49"/>
      <c r="I332" s="49"/>
      <c r="J332" s="49"/>
      <c r="K332" s="49"/>
      <c r="L332" s="49"/>
      <c r="M332" s="49"/>
      <c r="N332" s="49"/>
      <c r="O332" s="49"/>
      <c r="P332" s="49"/>
      <c r="Q332" s="139"/>
      <c r="R332" s="139"/>
      <c r="S332" s="139"/>
      <c r="T332" s="139"/>
      <c r="U332" s="139"/>
      <c r="V332" s="139"/>
      <c r="W332" s="139"/>
      <c r="X332" s="139"/>
      <c r="Y332" s="139"/>
      <c r="Z332" s="139"/>
      <c r="AA332" s="139"/>
      <c r="AB332" s="139"/>
      <c r="AC332" s="139"/>
      <c r="AD332" s="139"/>
      <c r="AE332" s="139"/>
      <c r="AF332" s="139"/>
      <c r="AG332" s="139"/>
      <c r="AH332" s="139"/>
      <c r="AI332" s="139"/>
      <c r="AJ332" s="139"/>
      <c r="AK332" s="139"/>
      <c r="AL332" s="139"/>
      <c r="AM332" s="139"/>
      <c r="AN332" s="139"/>
      <c r="AO332" s="139"/>
      <c r="AP332" s="139"/>
      <c r="AQ332" s="139"/>
      <c r="AR332" s="139"/>
      <c r="AS332" s="139"/>
      <c r="AT332" s="139"/>
      <c r="AU332" s="139"/>
      <c r="AV332" s="139"/>
      <c r="AW332" s="139"/>
      <c r="AX332" s="139"/>
      <c r="AY332" s="139"/>
      <c r="AZ332" s="49"/>
      <c r="BA332" s="10"/>
      <c r="BB332" s="10"/>
      <c r="BC332" s="10"/>
      <c r="BD332" s="10"/>
      <c r="BE332" s="10"/>
      <c r="BF332" s="10"/>
      <c r="BG332" s="10"/>
      <c r="BH332" s="10"/>
      <c r="BI332" s="10"/>
      <c r="BJ332" s="10"/>
      <c r="BK332" s="10"/>
      <c r="BL332" s="10"/>
      <c r="BM332" s="10"/>
      <c r="BN332" s="10"/>
      <c r="BO332" s="10"/>
    </row>
    <row r="333" spans="2:67">
      <c r="B333" s="49"/>
      <c r="C333" s="49"/>
      <c r="D333" s="49"/>
      <c r="E333" s="139"/>
      <c r="F333" s="49"/>
      <c r="G333" s="49"/>
      <c r="H333" s="49"/>
      <c r="I333" s="49"/>
      <c r="J333" s="49"/>
      <c r="K333" s="49"/>
      <c r="L333" s="49"/>
      <c r="M333" s="49"/>
      <c r="N333" s="49"/>
      <c r="O333" s="49"/>
      <c r="P333" s="49"/>
      <c r="Q333" s="139"/>
      <c r="R333" s="139"/>
      <c r="S333" s="139"/>
      <c r="T333" s="139"/>
      <c r="U333" s="139"/>
      <c r="V333" s="139"/>
      <c r="W333" s="139"/>
      <c r="X333" s="139"/>
      <c r="Y333" s="139"/>
      <c r="Z333" s="139"/>
      <c r="AA333" s="139"/>
      <c r="AB333" s="139"/>
      <c r="AC333" s="139"/>
      <c r="AD333" s="139"/>
      <c r="AE333" s="139"/>
      <c r="AF333" s="139"/>
      <c r="AG333" s="139"/>
      <c r="AH333" s="139"/>
      <c r="AI333" s="139"/>
      <c r="AJ333" s="139"/>
      <c r="AK333" s="139"/>
      <c r="AL333" s="139"/>
      <c r="AM333" s="139"/>
      <c r="AN333" s="139"/>
      <c r="AO333" s="139"/>
      <c r="AP333" s="139"/>
      <c r="AQ333" s="139"/>
      <c r="AR333" s="139"/>
      <c r="AS333" s="139"/>
      <c r="AT333" s="139"/>
      <c r="AU333" s="139"/>
      <c r="AV333" s="139"/>
      <c r="AW333" s="139"/>
      <c r="AX333" s="139"/>
      <c r="AY333" s="139"/>
      <c r="AZ333" s="49"/>
      <c r="BA333" s="10"/>
      <c r="BB333" s="10"/>
      <c r="BC333" s="10"/>
      <c r="BD333" s="10"/>
      <c r="BE333" s="10"/>
      <c r="BF333" s="10"/>
      <c r="BG333" s="10"/>
      <c r="BH333" s="10"/>
      <c r="BI333" s="10"/>
      <c r="BJ333" s="10"/>
      <c r="BK333" s="10"/>
      <c r="BL333" s="10"/>
      <c r="BM333" s="10"/>
      <c r="BN333" s="10"/>
      <c r="BO333" s="10"/>
    </row>
    <row r="334" spans="2:67">
      <c r="B334" s="49"/>
      <c r="C334" s="49"/>
      <c r="D334" s="49"/>
      <c r="E334" s="139"/>
      <c r="F334" s="49"/>
      <c r="G334" s="49"/>
      <c r="H334" s="49"/>
      <c r="I334" s="49"/>
      <c r="J334" s="49"/>
      <c r="K334" s="49"/>
      <c r="L334" s="49"/>
      <c r="M334" s="49"/>
      <c r="N334" s="49"/>
      <c r="O334" s="49"/>
      <c r="P334" s="49"/>
      <c r="Q334" s="139"/>
      <c r="R334" s="139"/>
      <c r="S334" s="139"/>
      <c r="T334" s="139"/>
      <c r="U334" s="139"/>
      <c r="V334" s="139"/>
      <c r="W334" s="139"/>
      <c r="X334" s="139"/>
      <c r="Y334" s="139"/>
      <c r="Z334" s="139"/>
      <c r="AA334" s="139"/>
      <c r="AB334" s="139"/>
      <c r="AC334" s="139"/>
      <c r="AD334" s="139"/>
      <c r="AE334" s="139"/>
      <c r="AF334" s="139"/>
      <c r="AG334" s="139"/>
      <c r="AH334" s="139"/>
      <c r="AI334" s="139"/>
      <c r="AJ334" s="139"/>
      <c r="AK334" s="139"/>
      <c r="AL334" s="139"/>
      <c r="AM334" s="139"/>
      <c r="AN334" s="139"/>
      <c r="AO334" s="139"/>
      <c r="AP334" s="139"/>
      <c r="AQ334" s="139"/>
      <c r="AR334" s="139"/>
      <c r="AS334" s="139"/>
      <c r="AT334" s="139"/>
      <c r="AU334" s="139"/>
      <c r="AV334" s="139"/>
      <c r="AW334" s="139"/>
      <c r="AX334" s="139"/>
      <c r="AY334" s="139"/>
      <c r="AZ334" s="49"/>
      <c r="BA334" s="10"/>
      <c r="BB334" s="10"/>
      <c r="BC334" s="10"/>
      <c r="BD334" s="10"/>
      <c r="BE334" s="10"/>
      <c r="BF334" s="10"/>
      <c r="BG334" s="10"/>
      <c r="BH334" s="10"/>
      <c r="BI334" s="10"/>
      <c r="BJ334" s="10"/>
      <c r="BK334" s="10"/>
      <c r="BL334" s="10"/>
      <c r="BM334" s="10"/>
      <c r="BN334" s="10"/>
      <c r="BO334" s="10"/>
    </row>
    <row r="335" spans="2:67">
      <c r="B335" s="49"/>
      <c r="C335" s="49"/>
      <c r="D335" s="49"/>
      <c r="E335" s="139"/>
      <c r="F335" s="49"/>
      <c r="G335" s="49"/>
      <c r="H335" s="49"/>
      <c r="I335" s="49"/>
      <c r="J335" s="49"/>
      <c r="K335" s="49"/>
      <c r="L335" s="49"/>
      <c r="M335" s="49"/>
      <c r="N335" s="49"/>
      <c r="O335" s="49"/>
      <c r="P335" s="49"/>
      <c r="Q335" s="139"/>
      <c r="R335" s="139"/>
      <c r="S335" s="139"/>
      <c r="T335" s="139"/>
      <c r="U335" s="139"/>
      <c r="V335" s="139"/>
      <c r="W335" s="139"/>
      <c r="X335" s="139"/>
      <c r="Y335" s="139"/>
      <c r="Z335" s="139"/>
      <c r="AA335" s="139"/>
      <c r="AB335" s="139"/>
      <c r="AC335" s="139"/>
      <c r="AD335" s="139"/>
      <c r="AE335" s="139"/>
      <c r="AF335" s="139"/>
      <c r="AG335" s="139"/>
      <c r="AH335" s="139"/>
      <c r="AI335" s="139"/>
      <c r="AJ335" s="139"/>
      <c r="AK335" s="139"/>
      <c r="AL335" s="139"/>
      <c r="AM335" s="139"/>
      <c r="AN335" s="139"/>
      <c r="AO335" s="139"/>
      <c r="AP335" s="139"/>
      <c r="AQ335" s="139"/>
      <c r="AR335" s="139"/>
      <c r="AS335" s="139"/>
      <c r="AT335" s="139"/>
      <c r="AU335" s="139"/>
      <c r="AV335" s="139"/>
      <c r="AW335" s="139"/>
      <c r="AX335" s="139"/>
      <c r="AY335" s="139"/>
      <c r="AZ335" s="49"/>
      <c r="BA335" s="10"/>
      <c r="BB335" s="10"/>
      <c r="BC335" s="10"/>
      <c r="BD335" s="10"/>
      <c r="BE335" s="10"/>
      <c r="BF335" s="10"/>
      <c r="BG335" s="10"/>
      <c r="BH335" s="10"/>
      <c r="BI335" s="10"/>
      <c r="BJ335" s="10"/>
      <c r="BK335" s="10"/>
      <c r="BL335" s="10"/>
      <c r="BM335" s="10"/>
      <c r="BN335" s="10"/>
      <c r="BO335" s="10"/>
    </row>
    <row r="336" spans="2:67">
      <c r="B336" s="49"/>
      <c r="C336" s="49"/>
      <c r="D336" s="49"/>
      <c r="E336" s="139"/>
      <c r="F336" s="49"/>
      <c r="G336" s="49"/>
      <c r="H336" s="49"/>
      <c r="I336" s="49"/>
      <c r="J336" s="49"/>
      <c r="K336" s="49"/>
      <c r="L336" s="49"/>
      <c r="M336" s="49"/>
      <c r="N336" s="49"/>
      <c r="O336" s="49"/>
      <c r="P336" s="49"/>
      <c r="Q336" s="139"/>
      <c r="R336" s="139"/>
      <c r="S336" s="139"/>
      <c r="T336" s="139"/>
      <c r="U336" s="139"/>
      <c r="V336" s="139"/>
      <c r="W336" s="139"/>
      <c r="X336" s="139"/>
      <c r="Y336" s="139"/>
      <c r="Z336" s="139"/>
      <c r="AA336" s="139"/>
      <c r="AB336" s="139"/>
      <c r="AC336" s="139"/>
      <c r="AD336" s="139"/>
      <c r="AE336" s="139"/>
      <c r="AF336" s="139"/>
      <c r="AG336" s="139"/>
      <c r="AH336" s="139"/>
      <c r="AI336" s="139"/>
      <c r="AJ336" s="139"/>
      <c r="AK336" s="139"/>
      <c r="AL336" s="139"/>
      <c r="AM336" s="139"/>
      <c r="AN336" s="139"/>
      <c r="AO336" s="139"/>
      <c r="AP336" s="139"/>
      <c r="AQ336" s="139"/>
      <c r="AR336" s="139"/>
      <c r="AS336" s="139"/>
      <c r="AT336" s="139"/>
      <c r="AU336" s="139"/>
      <c r="AV336" s="139"/>
      <c r="AW336" s="139"/>
      <c r="AX336" s="139"/>
      <c r="AY336" s="139"/>
      <c r="AZ336" s="49"/>
      <c r="BA336" s="10"/>
      <c r="BB336" s="10"/>
      <c r="BC336" s="10"/>
      <c r="BD336" s="10"/>
      <c r="BE336" s="10"/>
      <c r="BF336" s="10"/>
      <c r="BG336" s="10"/>
      <c r="BH336" s="10"/>
      <c r="BI336" s="10"/>
      <c r="BJ336" s="10"/>
      <c r="BK336" s="10"/>
      <c r="BL336" s="10"/>
      <c r="BM336" s="10"/>
      <c r="BN336" s="10"/>
      <c r="BO336" s="10"/>
    </row>
    <row r="337" spans="2:67">
      <c r="B337" s="49"/>
      <c r="C337" s="49"/>
      <c r="D337" s="49"/>
      <c r="E337" s="139"/>
      <c r="F337" s="49"/>
      <c r="G337" s="49"/>
      <c r="H337" s="49"/>
      <c r="I337" s="49"/>
      <c r="J337" s="49"/>
      <c r="K337" s="49"/>
      <c r="L337" s="49"/>
      <c r="M337" s="49"/>
      <c r="N337" s="49"/>
      <c r="O337" s="49"/>
      <c r="P337" s="49"/>
      <c r="Q337" s="139"/>
      <c r="R337" s="139"/>
      <c r="S337" s="139"/>
      <c r="T337" s="139"/>
      <c r="U337" s="139"/>
      <c r="V337" s="139"/>
      <c r="W337" s="139"/>
      <c r="X337" s="139"/>
      <c r="Y337" s="139"/>
      <c r="Z337" s="139"/>
      <c r="AA337" s="139"/>
      <c r="AB337" s="139"/>
      <c r="AC337" s="139"/>
      <c r="AD337" s="139"/>
      <c r="AE337" s="139"/>
      <c r="AF337" s="139"/>
      <c r="AG337" s="139"/>
      <c r="AH337" s="139"/>
      <c r="AI337" s="139"/>
      <c r="AJ337" s="139"/>
      <c r="AK337" s="139"/>
      <c r="AL337" s="139"/>
      <c r="AM337" s="139"/>
      <c r="AN337" s="139"/>
      <c r="AO337" s="139"/>
      <c r="AP337" s="139"/>
      <c r="AQ337" s="139"/>
      <c r="AR337" s="139"/>
      <c r="AS337" s="139"/>
      <c r="AT337" s="139"/>
      <c r="AU337" s="139"/>
      <c r="AV337" s="139"/>
      <c r="AW337" s="139"/>
      <c r="AX337" s="139"/>
      <c r="AY337" s="139"/>
      <c r="AZ337" s="49"/>
      <c r="BA337" s="10"/>
      <c r="BB337" s="10"/>
      <c r="BC337" s="10"/>
      <c r="BD337" s="10"/>
      <c r="BE337" s="10"/>
      <c r="BF337" s="10"/>
      <c r="BG337" s="10"/>
      <c r="BH337" s="10"/>
      <c r="BI337" s="10"/>
      <c r="BJ337" s="10"/>
      <c r="BK337" s="10"/>
      <c r="BL337" s="10"/>
      <c r="BM337" s="10"/>
      <c r="BN337" s="10"/>
      <c r="BO337" s="10"/>
    </row>
    <row r="338" spans="2:67">
      <c r="B338" s="49"/>
      <c r="C338" s="49"/>
      <c r="D338" s="49"/>
      <c r="E338" s="139"/>
      <c r="F338" s="49"/>
      <c r="G338" s="49"/>
      <c r="H338" s="49"/>
      <c r="I338" s="49"/>
      <c r="J338" s="49"/>
      <c r="K338" s="49"/>
      <c r="L338" s="49"/>
      <c r="M338" s="49"/>
      <c r="N338" s="49"/>
      <c r="O338" s="49"/>
      <c r="P338" s="49"/>
      <c r="Q338" s="139"/>
      <c r="R338" s="139"/>
      <c r="S338" s="139"/>
      <c r="T338" s="139"/>
      <c r="U338" s="139"/>
      <c r="V338" s="139"/>
      <c r="W338" s="139"/>
      <c r="X338" s="139"/>
      <c r="Y338" s="139"/>
      <c r="Z338" s="139"/>
      <c r="AA338" s="139"/>
      <c r="AB338" s="139"/>
      <c r="AC338" s="139"/>
      <c r="AD338" s="139"/>
      <c r="AE338" s="139"/>
      <c r="AF338" s="139"/>
      <c r="AG338" s="139"/>
      <c r="AH338" s="139"/>
      <c r="AI338" s="139"/>
      <c r="AJ338" s="139"/>
      <c r="AK338" s="139"/>
      <c r="AL338" s="139"/>
      <c r="AM338" s="139"/>
      <c r="AN338" s="139"/>
      <c r="AO338" s="139"/>
      <c r="AP338" s="139"/>
      <c r="AQ338" s="139"/>
      <c r="AR338" s="139"/>
      <c r="AS338" s="139"/>
      <c r="AT338" s="139"/>
      <c r="AU338" s="139"/>
      <c r="AV338" s="139"/>
      <c r="AW338" s="139"/>
      <c r="AX338" s="139"/>
      <c r="AY338" s="139"/>
      <c r="AZ338" s="49"/>
      <c r="BA338" s="10"/>
      <c r="BB338" s="10"/>
      <c r="BC338" s="10"/>
      <c r="BD338" s="10"/>
      <c r="BE338" s="10"/>
      <c r="BF338" s="10"/>
      <c r="BG338" s="10"/>
      <c r="BH338" s="10"/>
      <c r="BI338" s="10"/>
      <c r="BJ338" s="10"/>
      <c r="BK338" s="10"/>
      <c r="BL338" s="10"/>
      <c r="BM338" s="10"/>
      <c r="BN338" s="10"/>
      <c r="BO338" s="10"/>
    </row>
    <row r="339" spans="2:67">
      <c r="B339" s="49"/>
      <c r="C339" s="49"/>
      <c r="D339" s="49"/>
      <c r="E339" s="139"/>
      <c r="F339" s="49"/>
      <c r="G339" s="49"/>
      <c r="H339" s="49"/>
      <c r="I339" s="49"/>
      <c r="J339" s="49"/>
      <c r="K339" s="49"/>
      <c r="L339" s="49"/>
      <c r="M339" s="49"/>
      <c r="N339" s="49"/>
      <c r="O339" s="49"/>
      <c r="P339" s="49"/>
      <c r="Q339" s="139"/>
      <c r="R339" s="139"/>
      <c r="S339" s="139"/>
      <c r="T339" s="139"/>
      <c r="U339" s="139"/>
      <c r="V339" s="139"/>
      <c r="W339" s="139"/>
      <c r="X339" s="139"/>
      <c r="Y339" s="139"/>
      <c r="Z339" s="139"/>
      <c r="AA339" s="139"/>
      <c r="AB339" s="139"/>
      <c r="AC339" s="139"/>
      <c r="AD339" s="139"/>
      <c r="AE339" s="139"/>
      <c r="AF339" s="139"/>
      <c r="AG339" s="139"/>
      <c r="AH339" s="139"/>
      <c r="AI339" s="139"/>
      <c r="AJ339" s="139"/>
      <c r="AK339" s="139"/>
      <c r="AL339" s="139"/>
      <c r="AM339" s="139"/>
      <c r="AN339" s="139"/>
      <c r="AO339" s="139"/>
      <c r="AP339" s="139"/>
      <c r="AQ339" s="139"/>
      <c r="AR339" s="139"/>
      <c r="AS339" s="139"/>
      <c r="AT339" s="139"/>
      <c r="AU339" s="139"/>
      <c r="AV339" s="139"/>
      <c r="AW339" s="139"/>
      <c r="AX339" s="139"/>
      <c r="AY339" s="139"/>
      <c r="AZ339" s="49"/>
      <c r="BA339" s="10"/>
      <c r="BB339" s="10"/>
      <c r="BC339" s="10"/>
      <c r="BD339" s="10"/>
      <c r="BE339" s="10"/>
      <c r="BF339" s="10"/>
      <c r="BG339" s="10"/>
      <c r="BH339" s="10"/>
      <c r="BI339" s="10"/>
      <c r="BJ339" s="10"/>
      <c r="BK339" s="10"/>
      <c r="BL339" s="10"/>
      <c r="BM339" s="10"/>
      <c r="BN339" s="10"/>
      <c r="BO339" s="10"/>
    </row>
    <row r="340" spans="2:67">
      <c r="B340" s="49"/>
      <c r="C340" s="49"/>
      <c r="D340" s="49"/>
      <c r="E340" s="139"/>
      <c r="F340" s="49"/>
      <c r="G340" s="49"/>
      <c r="H340" s="49"/>
      <c r="I340" s="49"/>
      <c r="J340" s="49"/>
      <c r="K340" s="49"/>
      <c r="L340" s="49"/>
      <c r="M340" s="49"/>
      <c r="N340" s="49"/>
      <c r="O340" s="49"/>
      <c r="P340" s="49"/>
      <c r="Q340" s="139"/>
      <c r="R340" s="139"/>
      <c r="S340" s="139"/>
      <c r="T340" s="139"/>
      <c r="U340" s="139"/>
      <c r="V340" s="139"/>
      <c r="W340" s="139"/>
      <c r="X340" s="139"/>
      <c r="Y340" s="139"/>
      <c r="Z340" s="139"/>
      <c r="AA340" s="139"/>
      <c r="AB340" s="139"/>
      <c r="AC340" s="139"/>
      <c r="AD340" s="139"/>
      <c r="AE340" s="139"/>
      <c r="AF340" s="139"/>
      <c r="AG340" s="139"/>
      <c r="AH340" s="139"/>
      <c r="AI340" s="139"/>
      <c r="AJ340" s="139"/>
      <c r="AK340" s="139"/>
      <c r="AL340" s="139"/>
      <c r="AM340" s="139"/>
      <c r="AN340" s="139"/>
      <c r="AO340" s="139"/>
      <c r="AP340" s="139"/>
      <c r="AQ340" s="139"/>
      <c r="AR340" s="139"/>
      <c r="AS340" s="139"/>
      <c r="AT340" s="139"/>
      <c r="AU340" s="139"/>
      <c r="AV340" s="139"/>
      <c r="AW340" s="139"/>
      <c r="AX340" s="139"/>
      <c r="AY340" s="139"/>
      <c r="AZ340" s="49"/>
      <c r="BA340" s="10"/>
      <c r="BB340" s="10"/>
      <c r="BC340" s="10"/>
      <c r="BD340" s="10"/>
      <c r="BE340" s="10"/>
      <c r="BF340" s="10"/>
      <c r="BG340" s="10"/>
      <c r="BH340" s="10"/>
      <c r="BI340" s="10"/>
      <c r="BJ340" s="10"/>
      <c r="BK340" s="10"/>
      <c r="BL340" s="10"/>
      <c r="BM340" s="10"/>
      <c r="BN340" s="10"/>
      <c r="BO340" s="10"/>
    </row>
    <row r="341" spans="2:67">
      <c r="B341" s="49"/>
      <c r="C341" s="49"/>
      <c r="D341" s="49"/>
      <c r="E341" s="139"/>
      <c r="F341" s="49"/>
      <c r="G341" s="49"/>
      <c r="H341" s="49"/>
      <c r="I341" s="49"/>
      <c r="J341" s="49"/>
      <c r="K341" s="49"/>
      <c r="L341" s="49"/>
      <c r="M341" s="49"/>
      <c r="N341" s="49"/>
      <c r="O341" s="49"/>
      <c r="P341" s="49"/>
      <c r="Q341" s="139"/>
      <c r="R341" s="139"/>
      <c r="S341" s="139"/>
      <c r="T341" s="139"/>
      <c r="U341" s="139"/>
      <c r="V341" s="139"/>
      <c r="W341" s="139"/>
      <c r="X341" s="139"/>
      <c r="Y341" s="139"/>
      <c r="Z341" s="139"/>
      <c r="AA341" s="139"/>
      <c r="AB341" s="139"/>
      <c r="AC341" s="139"/>
      <c r="AD341" s="139"/>
      <c r="AE341" s="139"/>
      <c r="AF341" s="139"/>
      <c r="AG341" s="139"/>
      <c r="AH341" s="139"/>
      <c r="AI341" s="139"/>
      <c r="AJ341" s="139"/>
      <c r="AK341" s="139"/>
      <c r="AL341" s="139"/>
      <c r="AM341" s="139"/>
      <c r="AN341" s="139"/>
      <c r="AO341" s="139"/>
      <c r="AP341" s="139"/>
      <c r="AQ341" s="139"/>
      <c r="AR341" s="139"/>
      <c r="AS341" s="139"/>
      <c r="AT341" s="139"/>
      <c r="AU341" s="139"/>
      <c r="AV341" s="139"/>
      <c r="AW341" s="139"/>
      <c r="AX341" s="139"/>
      <c r="AY341" s="139"/>
      <c r="AZ341" s="49"/>
      <c r="BA341" s="10"/>
      <c r="BB341" s="10"/>
      <c r="BC341" s="10"/>
      <c r="BD341" s="10"/>
      <c r="BE341" s="10"/>
      <c r="BF341" s="10"/>
      <c r="BG341" s="10"/>
      <c r="BH341" s="10"/>
      <c r="BI341" s="10"/>
      <c r="BJ341" s="10"/>
      <c r="BK341" s="10"/>
      <c r="BL341" s="10"/>
      <c r="BM341" s="10"/>
      <c r="BN341" s="10"/>
      <c r="BO341" s="10"/>
    </row>
    <row r="342" spans="2:67">
      <c r="B342" s="49"/>
      <c r="C342" s="49"/>
      <c r="D342" s="49"/>
      <c r="E342" s="139"/>
      <c r="F342" s="49"/>
      <c r="G342" s="49"/>
      <c r="H342" s="49"/>
      <c r="I342" s="49"/>
      <c r="J342" s="49"/>
      <c r="K342" s="49"/>
      <c r="L342" s="49"/>
      <c r="M342" s="49"/>
      <c r="N342" s="49"/>
      <c r="O342" s="49"/>
      <c r="P342" s="49"/>
      <c r="Q342" s="139"/>
      <c r="R342" s="139"/>
      <c r="S342" s="139"/>
      <c r="T342" s="139"/>
      <c r="U342" s="139"/>
      <c r="V342" s="139"/>
      <c r="W342" s="139"/>
      <c r="X342" s="139"/>
      <c r="Y342" s="139"/>
      <c r="Z342" s="139"/>
      <c r="AA342" s="139"/>
      <c r="AB342" s="139"/>
      <c r="AC342" s="139"/>
      <c r="AD342" s="139"/>
      <c r="AE342" s="139"/>
      <c r="AF342" s="139"/>
      <c r="AG342" s="139"/>
      <c r="AH342" s="139"/>
      <c r="AI342" s="139"/>
      <c r="AJ342" s="139"/>
      <c r="AK342" s="139"/>
      <c r="AL342" s="139"/>
      <c r="AM342" s="139"/>
      <c r="AN342" s="139"/>
      <c r="AO342" s="139"/>
      <c r="AP342" s="139"/>
      <c r="AQ342" s="139"/>
      <c r="AR342" s="139"/>
      <c r="AS342" s="139"/>
      <c r="AT342" s="139"/>
      <c r="AU342" s="139"/>
      <c r="AV342" s="139"/>
      <c r="AW342" s="139"/>
      <c r="AX342" s="139"/>
      <c r="AY342" s="139"/>
      <c r="AZ342" s="49"/>
      <c r="BA342" s="10"/>
      <c r="BB342" s="10"/>
      <c r="BC342" s="10"/>
      <c r="BD342" s="10"/>
      <c r="BE342" s="10"/>
      <c r="BF342" s="10"/>
      <c r="BG342" s="10"/>
      <c r="BH342" s="10"/>
      <c r="BI342" s="10"/>
      <c r="BJ342" s="10"/>
      <c r="BK342" s="10"/>
      <c r="BL342" s="10"/>
      <c r="BM342" s="10"/>
      <c r="BN342" s="10"/>
      <c r="BO342" s="10"/>
    </row>
    <row r="343" spans="2:67">
      <c r="B343" s="49"/>
      <c r="C343" s="49"/>
      <c r="D343" s="49"/>
      <c r="E343" s="139"/>
      <c r="F343" s="49"/>
      <c r="G343" s="49"/>
      <c r="H343" s="49"/>
      <c r="I343" s="49"/>
      <c r="J343" s="49"/>
      <c r="K343" s="49"/>
      <c r="L343" s="49"/>
      <c r="M343" s="49"/>
      <c r="N343" s="49"/>
      <c r="O343" s="49"/>
      <c r="P343" s="49"/>
      <c r="Q343" s="139"/>
      <c r="R343" s="139"/>
      <c r="S343" s="139"/>
      <c r="T343" s="139"/>
      <c r="U343" s="139"/>
      <c r="V343" s="139"/>
      <c r="W343" s="139"/>
      <c r="X343" s="139"/>
      <c r="Y343" s="139"/>
      <c r="Z343" s="139"/>
      <c r="AA343" s="139"/>
      <c r="AB343" s="139"/>
      <c r="AC343" s="139"/>
      <c r="AD343" s="139"/>
      <c r="AE343" s="139"/>
      <c r="AF343" s="139"/>
      <c r="AG343" s="139"/>
      <c r="AH343" s="139"/>
      <c r="AI343" s="139"/>
      <c r="AJ343" s="139"/>
      <c r="AK343" s="139"/>
      <c r="AL343" s="139"/>
      <c r="AM343" s="139"/>
      <c r="AN343" s="139"/>
      <c r="AO343" s="139"/>
      <c r="AP343" s="139"/>
      <c r="AQ343" s="139"/>
      <c r="AR343" s="139"/>
      <c r="AS343" s="139"/>
      <c r="AT343" s="139"/>
      <c r="AU343" s="139"/>
      <c r="AV343" s="139"/>
      <c r="AW343" s="139"/>
      <c r="AX343" s="139"/>
      <c r="AY343" s="139"/>
      <c r="AZ343" s="49"/>
      <c r="BA343" s="10"/>
      <c r="BB343" s="10"/>
      <c r="BC343" s="10"/>
      <c r="BD343" s="10"/>
      <c r="BE343" s="10"/>
      <c r="BF343" s="10"/>
      <c r="BG343" s="10"/>
      <c r="BH343" s="10"/>
      <c r="BI343" s="10"/>
      <c r="BJ343" s="10"/>
      <c r="BK343" s="10"/>
      <c r="BL343" s="10"/>
      <c r="BM343" s="10"/>
      <c r="BN343" s="10"/>
      <c r="BO343" s="10"/>
    </row>
    <row r="344" spans="2:67">
      <c r="B344" s="49"/>
      <c r="C344" s="49"/>
      <c r="D344" s="49"/>
      <c r="E344" s="139"/>
      <c r="F344" s="49"/>
      <c r="G344" s="49"/>
      <c r="H344" s="49"/>
      <c r="I344" s="49"/>
      <c r="J344" s="49"/>
      <c r="K344" s="49"/>
      <c r="L344" s="49"/>
      <c r="M344" s="49"/>
      <c r="N344" s="49"/>
      <c r="O344" s="49"/>
      <c r="P344" s="49"/>
      <c r="Q344" s="139"/>
      <c r="R344" s="139"/>
      <c r="S344" s="139"/>
      <c r="T344" s="139"/>
      <c r="U344" s="139"/>
      <c r="V344" s="139"/>
      <c r="W344" s="139"/>
      <c r="X344" s="139"/>
      <c r="Y344" s="139"/>
      <c r="Z344" s="139"/>
      <c r="AA344" s="139"/>
      <c r="AB344" s="139"/>
      <c r="AC344" s="139"/>
      <c r="AD344" s="139"/>
      <c r="AE344" s="139"/>
      <c r="AF344" s="139"/>
      <c r="AG344" s="139"/>
      <c r="AH344" s="139"/>
      <c r="AI344" s="139"/>
      <c r="AJ344" s="139"/>
      <c r="AK344" s="139"/>
      <c r="AL344" s="139"/>
      <c r="AM344" s="139"/>
      <c r="AN344" s="139"/>
      <c r="AO344" s="139"/>
      <c r="AP344" s="139"/>
      <c r="AQ344" s="139"/>
      <c r="AR344" s="139"/>
      <c r="AS344" s="139"/>
      <c r="AT344" s="139"/>
      <c r="AU344" s="139"/>
      <c r="AV344" s="139"/>
      <c r="AW344" s="139"/>
      <c r="AX344" s="139"/>
      <c r="AY344" s="139"/>
      <c r="AZ344" s="49"/>
      <c r="BA344" s="10"/>
      <c r="BB344" s="10"/>
      <c r="BC344" s="10"/>
      <c r="BD344" s="10"/>
      <c r="BE344" s="10"/>
      <c r="BF344" s="10"/>
      <c r="BG344" s="10"/>
      <c r="BH344" s="10"/>
      <c r="BI344" s="10"/>
      <c r="BJ344" s="10"/>
      <c r="BK344" s="10"/>
      <c r="BL344" s="10"/>
      <c r="BM344" s="10"/>
      <c r="BN344" s="10"/>
      <c r="BO344" s="10"/>
    </row>
    <row r="345" spans="2:67">
      <c r="B345" s="49"/>
      <c r="C345" s="49"/>
      <c r="D345" s="49"/>
      <c r="E345" s="139"/>
      <c r="F345" s="49"/>
      <c r="G345" s="49"/>
      <c r="H345" s="49"/>
      <c r="I345" s="49"/>
      <c r="J345" s="49"/>
      <c r="K345" s="49"/>
      <c r="L345" s="49"/>
      <c r="M345" s="49"/>
      <c r="N345" s="49"/>
      <c r="O345" s="49"/>
      <c r="P345" s="49"/>
      <c r="Q345" s="139"/>
      <c r="R345" s="139"/>
      <c r="S345" s="139"/>
      <c r="T345" s="139"/>
      <c r="U345" s="139"/>
      <c r="V345" s="139"/>
      <c r="W345" s="139"/>
      <c r="X345" s="139"/>
      <c r="Y345" s="139"/>
      <c r="Z345" s="139"/>
      <c r="AA345" s="139"/>
      <c r="AB345" s="139"/>
      <c r="AC345" s="139"/>
      <c r="AD345" s="139"/>
      <c r="AE345" s="139"/>
      <c r="AF345" s="139"/>
      <c r="AG345" s="139"/>
      <c r="AH345" s="139"/>
      <c r="AI345" s="139"/>
      <c r="AJ345" s="139"/>
      <c r="AK345" s="139"/>
      <c r="AL345" s="139"/>
      <c r="AM345" s="139"/>
      <c r="AN345" s="139"/>
      <c r="AO345" s="139"/>
      <c r="AP345" s="139"/>
      <c r="AQ345" s="139"/>
      <c r="AR345" s="139"/>
      <c r="AS345" s="139"/>
      <c r="AT345" s="139"/>
      <c r="AU345" s="139"/>
      <c r="AV345" s="139"/>
      <c r="AW345" s="139"/>
      <c r="AX345" s="139"/>
      <c r="AY345" s="139"/>
      <c r="AZ345" s="49"/>
      <c r="BA345" s="10"/>
      <c r="BB345" s="10"/>
      <c r="BC345" s="10"/>
      <c r="BD345" s="10"/>
      <c r="BE345" s="10"/>
      <c r="BF345" s="10"/>
      <c r="BG345" s="10"/>
      <c r="BH345" s="10"/>
      <c r="BI345" s="10"/>
      <c r="BJ345" s="10"/>
      <c r="BK345" s="10"/>
      <c r="BL345" s="10"/>
      <c r="BM345" s="10"/>
      <c r="BN345" s="10"/>
      <c r="BO345" s="10"/>
    </row>
    <row r="346" spans="2:67">
      <c r="B346" s="49"/>
      <c r="C346" s="49"/>
      <c r="D346" s="49"/>
      <c r="E346" s="139"/>
      <c r="F346" s="49"/>
      <c r="G346" s="49"/>
      <c r="H346" s="49"/>
      <c r="I346" s="49"/>
      <c r="J346" s="49"/>
      <c r="K346" s="49"/>
      <c r="L346" s="49"/>
      <c r="M346" s="49"/>
      <c r="N346" s="49"/>
      <c r="O346" s="49"/>
      <c r="P346" s="49"/>
      <c r="Q346" s="139"/>
      <c r="R346" s="139"/>
      <c r="S346" s="139"/>
      <c r="T346" s="139"/>
      <c r="U346" s="139"/>
      <c r="V346" s="139"/>
      <c r="W346" s="139"/>
      <c r="X346" s="139"/>
      <c r="Y346" s="139"/>
      <c r="Z346" s="139"/>
      <c r="AA346" s="139"/>
      <c r="AB346" s="139"/>
      <c r="AC346" s="139"/>
      <c r="AD346" s="139"/>
      <c r="AE346" s="139"/>
      <c r="AF346" s="139"/>
      <c r="AG346" s="139"/>
      <c r="AH346" s="139"/>
      <c r="AI346" s="139"/>
      <c r="AJ346" s="139"/>
      <c r="AK346" s="139"/>
      <c r="AL346" s="139"/>
      <c r="AM346" s="139"/>
      <c r="AN346" s="139"/>
      <c r="AO346" s="139"/>
      <c r="AP346" s="139"/>
      <c r="AQ346" s="139"/>
      <c r="AR346" s="139"/>
      <c r="AS346" s="139"/>
      <c r="AT346" s="139"/>
      <c r="AU346" s="139"/>
      <c r="AV346" s="139"/>
      <c r="AW346" s="139"/>
      <c r="AX346" s="139"/>
      <c r="AY346" s="139"/>
      <c r="AZ346" s="49"/>
      <c r="BA346" s="10"/>
      <c r="BB346" s="10"/>
      <c r="BC346" s="10"/>
      <c r="BD346" s="10"/>
      <c r="BE346" s="10"/>
      <c r="BF346" s="10"/>
      <c r="BG346" s="10"/>
      <c r="BH346" s="10"/>
      <c r="BI346" s="10"/>
      <c r="BJ346" s="10"/>
      <c r="BK346" s="10"/>
      <c r="BL346" s="10"/>
      <c r="BM346" s="10"/>
      <c r="BN346" s="10"/>
      <c r="BO346" s="10"/>
    </row>
    <row r="347" spans="2:67">
      <c r="B347" s="49"/>
      <c r="C347" s="49"/>
      <c r="D347" s="49"/>
      <c r="E347" s="139"/>
      <c r="F347" s="49"/>
      <c r="G347" s="49"/>
      <c r="H347" s="49"/>
      <c r="I347" s="49"/>
      <c r="J347" s="49"/>
      <c r="K347" s="49"/>
      <c r="L347" s="49"/>
      <c r="M347" s="49"/>
      <c r="N347" s="49"/>
      <c r="O347" s="49"/>
      <c r="P347" s="49"/>
      <c r="Q347" s="139"/>
      <c r="R347" s="139"/>
      <c r="S347" s="139"/>
      <c r="T347" s="139"/>
      <c r="U347" s="139"/>
      <c r="V347" s="139"/>
      <c r="W347" s="139"/>
      <c r="X347" s="139"/>
      <c r="Y347" s="139"/>
      <c r="Z347" s="139"/>
      <c r="AA347" s="139"/>
      <c r="AB347" s="139"/>
      <c r="AC347" s="139"/>
      <c r="AD347" s="139"/>
      <c r="AE347" s="139"/>
      <c r="AF347" s="139"/>
      <c r="AG347" s="139"/>
      <c r="AH347" s="139"/>
      <c r="AI347" s="139"/>
      <c r="AJ347" s="139"/>
      <c r="AK347" s="139"/>
      <c r="AL347" s="139"/>
      <c r="AM347" s="139"/>
      <c r="AN347" s="139"/>
      <c r="AO347" s="139"/>
      <c r="AP347" s="139"/>
      <c r="AQ347" s="139"/>
      <c r="AR347" s="139"/>
      <c r="AS347" s="139"/>
      <c r="AT347" s="139"/>
      <c r="AU347" s="139"/>
      <c r="AV347" s="139"/>
      <c r="AW347" s="139"/>
      <c r="AX347" s="139"/>
      <c r="AY347" s="139"/>
      <c r="AZ347" s="49"/>
      <c r="BA347" s="10"/>
      <c r="BB347" s="10"/>
      <c r="BC347" s="10"/>
      <c r="BD347" s="10"/>
      <c r="BE347" s="10"/>
      <c r="BF347" s="10"/>
      <c r="BG347" s="10"/>
      <c r="BH347" s="10"/>
      <c r="BI347" s="10"/>
      <c r="BJ347" s="10"/>
      <c r="BK347" s="10"/>
      <c r="BL347" s="10"/>
      <c r="BM347" s="10"/>
      <c r="BN347" s="10"/>
      <c r="BO347" s="10"/>
    </row>
    <row r="348" spans="2:67">
      <c r="B348" s="49"/>
      <c r="C348" s="49"/>
      <c r="D348" s="49"/>
      <c r="E348" s="139"/>
      <c r="F348" s="49"/>
      <c r="G348" s="49"/>
      <c r="H348" s="49"/>
      <c r="I348" s="49"/>
      <c r="J348" s="49"/>
      <c r="K348" s="49"/>
      <c r="L348" s="49"/>
      <c r="M348" s="49"/>
      <c r="N348" s="49"/>
      <c r="O348" s="49"/>
      <c r="P348" s="49"/>
      <c r="Q348" s="139"/>
      <c r="R348" s="139"/>
      <c r="S348" s="139"/>
      <c r="T348" s="139"/>
      <c r="U348" s="139"/>
      <c r="V348" s="139"/>
      <c r="W348" s="139"/>
      <c r="X348" s="139"/>
      <c r="Y348" s="139"/>
      <c r="Z348" s="139"/>
      <c r="AA348" s="139"/>
      <c r="AB348" s="139"/>
      <c r="AC348" s="139"/>
      <c r="AD348" s="139"/>
      <c r="AE348" s="139"/>
      <c r="AF348" s="139"/>
      <c r="AG348" s="139"/>
      <c r="AH348" s="139"/>
      <c r="AI348" s="139"/>
      <c r="AJ348" s="139"/>
      <c r="AK348" s="139"/>
      <c r="AL348" s="139"/>
      <c r="AM348" s="139"/>
      <c r="AN348" s="139"/>
      <c r="AO348" s="139"/>
      <c r="AP348" s="139"/>
      <c r="AQ348" s="139"/>
      <c r="AR348" s="139"/>
      <c r="AS348" s="139"/>
      <c r="AT348" s="139"/>
      <c r="AU348" s="139"/>
      <c r="AV348" s="139"/>
      <c r="AW348" s="139"/>
      <c r="AX348" s="139"/>
      <c r="AY348" s="139"/>
      <c r="AZ348" s="49"/>
      <c r="BA348" s="10"/>
      <c r="BB348" s="10"/>
      <c r="BC348" s="10"/>
      <c r="BD348" s="10"/>
      <c r="BE348" s="10"/>
      <c r="BF348" s="10"/>
      <c r="BG348" s="10"/>
      <c r="BH348" s="10"/>
      <c r="BI348" s="10"/>
      <c r="BJ348" s="10"/>
      <c r="BK348" s="10"/>
      <c r="BL348" s="10"/>
      <c r="BM348" s="10"/>
      <c r="BN348" s="10"/>
      <c r="BO348" s="10"/>
    </row>
    <row r="349" spans="2:67">
      <c r="B349" s="49"/>
      <c r="C349" s="49"/>
      <c r="D349" s="49"/>
      <c r="E349" s="139"/>
      <c r="F349" s="49"/>
      <c r="G349" s="49"/>
      <c r="H349" s="49"/>
      <c r="I349" s="49"/>
      <c r="J349" s="49"/>
      <c r="K349" s="49"/>
      <c r="L349" s="49"/>
      <c r="M349" s="49"/>
      <c r="N349" s="49"/>
      <c r="O349" s="49"/>
      <c r="P349" s="49"/>
      <c r="Q349" s="139"/>
      <c r="R349" s="139"/>
      <c r="S349" s="139"/>
      <c r="T349" s="139"/>
      <c r="U349" s="139"/>
      <c r="V349" s="139"/>
      <c r="W349" s="139"/>
      <c r="X349" s="139"/>
      <c r="Y349" s="139"/>
      <c r="Z349" s="139"/>
      <c r="AA349" s="139"/>
      <c r="AB349" s="139"/>
      <c r="AC349" s="139"/>
      <c r="AD349" s="139"/>
      <c r="AE349" s="139"/>
      <c r="AF349" s="139"/>
      <c r="AG349" s="139"/>
      <c r="AH349" s="139"/>
      <c r="AI349" s="139"/>
      <c r="AJ349" s="139"/>
      <c r="AK349" s="139"/>
      <c r="AL349" s="139"/>
      <c r="AM349" s="139"/>
      <c r="AN349" s="139"/>
      <c r="AO349" s="139"/>
      <c r="AP349" s="139"/>
      <c r="AQ349" s="139"/>
      <c r="AR349" s="139"/>
      <c r="AS349" s="139"/>
      <c r="AT349" s="139"/>
      <c r="AU349" s="139"/>
      <c r="AV349" s="139"/>
      <c r="AW349" s="139"/>
      <c r="AX349" s="139"/>
      <c r="AY349" s="139"/>
      <c r="AZ349" s="49"/>
      <c r="BA349" s="10"/>
      <c r="BB349" s="10"/>
      <c r="BC349" s="10"/>
      <c r="BD349" s="10"/>
      <c r="BE349" s="10"/>
      <c r="BF349" s="10"/>
      <c r="BG349" s="10"/>
      <c r="BH349" s="10"/>
      <c r="BI349" s="10"/>
      <c r="BJ349" s="10"/>
      <c r="BK349" s="10"/>
      <c r="BL349" s="10"/>
      <c r="BM349" s="10"/>
      <c r="BN349" s="10"/>
      <c r="BO349" s="10"/>
    </row>
    <row r="350" spans="2:67">
      <c r="B350" s="49"/>
      <c r="C350" s="49"/>
      <c r="D350" s="49"/>
      <c r="E350" s="139"/>
      <c r="F350" s="49"/>
      <c r="G350" s="49"/>
      <c r="H350" s="49"/>
      <c r="I350" s="49"/>
      <c r="J350" s="49"/>
      <c r="K350" s="49"/>
      <c r="L350" s="49"/>
      <c r="M350" s="49"/>
      <c r="N350" s="49"/>
      <c r="O350" s="49"/>
      <c r="P350" s="49"/>
      <c r="Q350" s="139"/>
      <c r="R350" s="139"/>
      <c r="S350" s="139"/>
      <c r="T350" s="139"/>
      <c r="U350" s="139"/>
      <c r="V350" s="139"/>
      <c r="W350" s="139"/>
      <c r="X350" s="139"/>
      <c r="Y350" s="139"/>
      <c r="Z350" s="139"/>
      <c r="AA350" s="139"/>
      <c r="AB350" s="139"/>
      <c r="AC350" s="139"/>
      <c r="AD350" s="139"/>
      <c r="AE350" s="139"/>
      <c r="AF350" s="139"/>
      <c r="AG350" s="139"/>
      <c r="AH350" s="139"/>
      <c r="AI350" s="139"/>
      <c r="AJ350" s="139"/>
      <c r="AK350" s="139"/>
      <c r="AL350" s="139"/>
      <c r="AM350" s="139"/>
      <c r="AN350" s="139"/>
      <c r="AO350" s="139"/>
      <c r="AP350" s="139"/>
      <c r="AQ350" s="139"/>
      <c r="AR350" s="139"/>
      <c r="AS350" s="139"/>
      <c r="AT350" s="139"/>
      <c r="AU350" s="139"/>
      <c r="AV350" s="139"/>
      <c r="AW350" s="139"/>
      <c r="AX350" s="139"/>
      <c r="AY350" s="139"/>
      <c r="AZ350" s="49"/>
      <c r="BA350" s="10"/>
      <c r="BB350" s="10"/>
      <c r="BC350" s="10"/>
      <c r="BD350" s="10"/>
      <c r="BE350" s="10"/>
      <c r="BF350" s="10"/>
      <c r="BG350" s="10"/>
      <c r="BH350" s="10"/>
      <c r="BI350" s="10"/>
      <c r="BJ350" s="10"/>
      <c r="BK350" s="10"/>
      <c r="BL350" s="10"/>
      <c r="BM350" s="10"/>
      <c r="BN350" s="10"/>
      <c r="BO350" s="10"/>
    </row>
    <row r="351" spans="2:67">
      <c r="B351" s="49"/>
      <c r="C351" s="49"/>
      <c r="D351" s="49"/>
      <c r="E351" s="139"/>
      <c r="F351" s="49"/>
      <c r="G351" s="49"/>
      <c r="H351" s="49"/>
      <c r="I351" s="49"/>
      <c r="J351" s="49"/>
      <c r="K351" s="49"/>
      <c r="L351" s="49"/>
      <c r="M351" s="49"/>
      <c r="N351" s="49"/>
      <c r="O351" s="49"/>
      <c r="P351" s="49"/>
      <c r="Q351" s="139"/>
      <c r="R351" s="139"/>
      <c r="S351" s="139"/>
      <c r="T351" s="139"/>
      <c r="U351" s="139"/>
      <c r="V351" s="139"/>
      <c r="W351" s="139"/>
      <c r="X351" s="139"/>
      <c r="Y351" s="139"/>
      <c r="Z351" s="139"/>
      <c r="AA351" s="139"/>
      <c r="AB351" s="139"/>
      <c r="AC351" s="139"/>
      <c r="AD351" s="139"/>
      <c r="AE351" s="139"/>
      <c r="AF351" s="139"/>
      <c r="AG351" s="139"/>
      <c r="AH351" s="139"/>
      <c r="AI351" s="139"/>
      <c r="AJ351" s="139"/>
      <c r="AK351" s="139"/>
      <c r="AL351" s="139"/>
      <c r="AM351" s="139"/>
      <c r="AN351" s="139"/>
      <c r="AO351" s="139"/>
      <c r="AP351" s="139"/>
      <c r="AQ351" s="139"/>
      <c r="AR351" s="139"/>
      <c r="AS351" s="139"/>
      <c r="AT351" s="139"/>
      <c r="AU351" s="139"/>
      <c r="AV351" s="139"/>
      <c r="AW351" s="139"/>
      <c r="AX351" s="139"/>
      <c r="AY351" s="139"/>
      <c r="AZ351" s="49"/>
      <c r="BA351" s="10"/>
      <c r="BB351" s="10"/>
      <c r="BC351" s="10"/>
      <c r="BD351" s="10"/>
      <c r="BE351" s="10"/>
      <c r="BF351" s="10"/>
      <c r="BG351" s="10"/>
      <c r="BH351" s="10"/>
      <c r="BI351" s="10"/>
      <c r="BJ351" s="10"/>
      <c r="BK351" s="10"/>
      <c r="BL351" s="10"/>
      <c r="BM351" s="10"/>
      <c r="BN351" s="10"/>
      <c r="BO351" s="10"/>
    </row>
    <row r="352" spans="2:67">
      <c r="B352" s="49"/>
      <c r="C352" s="49"/>
      <c r="D352" s="49"/>
      <c r="E352" s="139"/>
      <c r="F352" s="49"/>
      <c r="G352" s="49"/>
      <c r="H352" s="49"/>
      <c r="I352" s="49"/>
      <c r="J352" s="49"/>
      <c r="K352" s="49"/>
      <c r="L352" s="49"/>
      <c r="M352" s="49"/>
      <c r="N352" s="49"/>
      <c r="O352" s="49"/>
      <c r="P352" s="49"/>
      <c r="Q352" s="139"/>
      <c r="R352" s="139"/>
      <c r="S352" s="139"/>
      <c r="T352" s="139"/>
      <c r="U352" s="139"/>
      <c r="V352" s="139"/>
      <c r="W352" s="139"/>
      <c r="X352" s="139"/>
      <c r="Y352" s="139"/>
      <c r="Z352" s="139"/>
      <c r="AA352" s="139"/>
      <c r="AB352" s="139"/>
      <c r="AC352" s="139"/>
      <c r="AD352" s="139"/>
      <c r="AE352" s="139"/>
      <c r="AF352" s="139"/>
      <c r="AG352" s="139"/>
      <c r="AH352" s="139"/>
      <c r="AI352" s="139"/>
      <c r="AJ352" s="139"/>
      <c r="AK352" s="139"/>
      <c r="AL352" s="139"/>
      <c r="AM352" s="139"/>
      <c r="AN352" s="139"/>
      <c r="AO352" s="139"/>
      <c r="AP352" s="139"/>
      <c r="AQ352" s="139"/>
      <c r="AR352" s="139"/>
      <c r="AS352" s="139"/>
      <c r="AT352" s="139"/>
      <c r="AU352" s="139"/>
      <c r="AV352" s="139"/>
      <c r="AW352" s="139"/>
      <c r="AX352" s="139"/>
      <c r="AY352" s="139"/>
      <c r="AZ352" s="49"/>
      <c r="BA352" s="10"/>
      <c r="BB352" s="10"/>
      <c r="BC352" s="10"/>
      <c r="BD352" s="10"/>
      <c r="BE352" s="10"/>
      <c r="BF352" s="10"/>
      <c r="BG352" s="10"/>
      <c r="BH352" s="10"/>
      <c r="BI352" s="10"/>
      <c r="BJ352" s="10"/>
      <c r="BK352" s="10"/>
      <c r="BL352" s="10"/>
      <c r="BM352" s="10"/>
      <c r="BN352" s="10"/>
      <c r="BO352" s="10"/>
    </row>
    <row r="353" spans="2:67">
      <c r="B353" s="49"/>
      <c r="C353" s="49"/>
      <c r="D353" s="49"/>
      <c r="E353" s="139"/>
      <c r="F353" s="49"/>
      <c r="G353" s="49"/>
      <c r="H353" s="49"/>
      <c r="I353" s="49"/>
      <c r="J353" s="49"/>
      <c r="K353" s="49"/>
      <c r="L353" s="49"/>
      <c r="M353" s="49"/>
      <c r="N353" s="49"/>
      <c r="O353" s="49"/>
      <c r="P353" s="49"/>
      <c r="Q353" s="139"/>
      <c r="R353" s="139"/>
      <c r="S353" s="139"/>
      <c r="T353" s="139"/>
      <c r="U353" s="139"/>
      <c r="V353" s="139"/>
      <c r="W353" s="139"/>
      <c r="X353" s="139"/>
      <c r="Y353" s="139"/>
      <c r="Z353" s="139"/>
      <c r="AA353" s="139"/>
      <c r="AB353" s="139"/>
      <c r="AC353" s="139"/>
      <c r="AD353" s="139"/>
      <c r="AE353" s="139"/>
      <c r="AF353" s="139"/>
      <c r="AG353" s="139"/>
      <c r="AH353" s="139"/>
      <c r="AI353" s="139"/>
      <c r="AJ353" s="139"/>
      <c r="AK353" s="139"/>
      <c r="AL353" s="139"/>
      <c r="AM353" s="139"/>
      <c r="AN353" s="139"/>
      <c r="AO353" s="139"/>
      <c r="AP353" s="139"/>
      <c r="AQ353" s="139"/>
      <c r="AR353" s="139"/>
      <c r="AS353" s="139"/>
      <c r="AT353" s="139"/>
      <c r="AU353" s="139"/>
      <c r="AV353" s="139"/>
      <c r="AW353" s="139"/>
      <c r="AX353" s="139"/>
      <c r="AY353" s="139"/>
      <c r="AZ353" s="49"/>
      <c r="BA353" s="10"/>
      <c r="BB353" s="10"/>
      <c r="BC353" s="10"/>
      <c r="BD353" s="10"/>
      <c r="BE353" s="10"/>
      <c r="BF353" s="10"/>
      <c r="BG353" s="10"/>
      <c r="BH353" s="10"/>
      <c r="BI353" s="10"/>
      <c r="BJ353" s="10"/>
      <c r="BK353" s="10"/>
      <c r="BL353" s="10"/>
      <c r="BM353" s="10"/>
      <c r="BN353" s="10"/>
      <c r="BO353" s="10"/>
    </row>
    <row r="354" spans="2:67">
      <c r="B354" s="49"/>
      <c r="C354" s="49"/>
      <c r="D354" s="49"/>
      <c r="E354" s="139"/>
      <c r="F354" s="49"/>
      <c r="G354" s="49"/>
      <c r="H354" s="49"/>
      <c r="I354" s="49"/>
      <c r="J354" s="49"/>
      <c r="K354" s="49"/>
      <c r="L354" s="49"/>
      <c r="M354" s="49"/>
      <c r="N354" s="49"/>
      <c r="O354" s="49"/>
      <c r="P354" s="49"/>
      <c r="Q354" s="139"/>
      <c r="R354" s="139"/>
      <c r="S354" s="139"/>
      <c r="T354" s="139"/>
      <c r="U354" s="139"/>
      <c r="V354" s="139"/>
      <c r="W354" s="139"/>
      <c r="X354" s="139"/>
      <c r="Y354" s="139"/>
      <c r="Z354" s="139"/>
      <c r="AA354" s="139"/>
      <c r="AB354" s="139"/>
      <c r="AC354" s="139"/>
      <c r="AD354" s="139"/>
      <c r="AE354" s="139"/>
      <c r="AF354" s="139"/>
      <c r="AG354" s="139"/>
      <c r="AH354" s="139"/>
      <c r="AI354" s="139"/>
      <c r="AJ354" s="139"/>
      <c r="AK354" s="139"/>
      <c r="AL354" s="139"/>
      <c r="AM354" s="139"/>
      <c r="AN354" s="139"/>
      <c r="AO354" s="139"/>
      <c r="AP354" s="139"/>
      <c r="AQ354" s="139"/>
      <c r="AR354" s="139"/>
      <c r="AS354" s="139"/>
      <c r="AT354" s="139"/>
      <c r="AU354" s="139"/>
      <c r="AV354" s="139"/>
      <c r="AW354" s="139"/>
      <c r="AX354" s="139"/>
      <c r="AY354" s="139"/>
      <c r="AZ354" s="49"/>
      <c r="BA354" s="10"/>
      <c r="BB354" s="10"/>
      <c r="BC354" s="10"/>
      <c r="BD354" s="10"/>
      <c r="BE354" s="10"/>
      <c r="BF354" s="10"/>
      <c r="BG354" s="10"/>
      <c r="BH354" s="10"/>
      <c r="BI354" s="10"/>
      <c r="BJ354" s="10"/>
      <c r="BK354" s="10"/>
      <c r="BL354" s="10"/>
      <c r="BM354" s="10"/>
      <c r="BN354" s="10"/>
      <c r="BO354" s="10"/>
    </row>
    <row r="355" spans="2:67">
      <c r="B355" s="49"/>
      <c r="C355" s="49"/>
      <c r="D355" s="49"/>
      <c r="E355" s="139"/>
      <c r="F355" s="49"/>
      <c r="G355" s="49"/>
      <c r="H355" s="49"/>
      <c r="I355" s="49"/>
      <c r="J355" s="49"/>
      <c r="K355" s="49"/>
      <c r="L355" s="49"/>
      <c r="M355" s="49"/>
      <c r="N355" s="49"/>
      <c r="O355" s="49"/>
      <c r="P355" s="49"/>
      <c r="Q355" s="139"/>
      <c r="R355" s="139"/>
      <c r="S355" s="139"/>
      <c r="T355" s="139"/>
      <c r="U355" s="139"/>
      <c r="V355" s="139"/>
      <c r="W355" s="139"/>
      <c r="X355" s="139"/>
      <c r="Y355" s="139"/>
      <c r="Z355" s="139"/>
      <c r="AA355" s="139"/>
      <c r="AB355" s="139"/>
      <c r="AC355" s="139"/>
      <c r="AD355" s="139"/>
      <c r="AE355" s="139"/>
      <c r="AF355" s="139"/>
      <c r="AG355" s="139"/>
      <c r="AH355" s="139"/>
      <c r="AI355" s="139"/>
      <c r="AJ355" s="139"/>
      <c r="AK355" s="139"/>
      <c r="AL355" s="139"/>
      <c r="AM355" s="139"/>
      <c r="AN355" s="139"/>
      <c r="AO355" s="139"/>
      <c r="AP355" s="139"/>
      <c r="AQ355" s="139"/>
      <c r="AR355" s="139"/>
      <c r="AS355" s="139"/>
      <c r="AT355" s="139"/>
      <c r="AU355" s="139"/>
      <c r="AV355" s="139"/>
      <c r="AW355" s="139"/>
      <c r="AX355" s="139"/>
      <c r="AY355" s="139"/>
      <c r="AZ355" s="49"/>
      <c r="BA355" s="10"/>
      <c r="BB355" s="10"/>
      <c r="BC355" s="10"/>
      <c r="BD355" s="10"/>
      <c r="BE355" s="10"/>
      <c r="BF355" s="10"/>
      <c r="BG355" s="10"/>
      <c r="BH355" s="10"/>
      <c r="BI355" s="10"/>
      <c r="BJ355" s="10"/>
      <c r="BK355" s="10"/>
      <c r="BL355" s="10"/>
      <c r="BM355" s="10"/>
      <c r="BN355" s="10"/>
      <c r="BO355" s="10"/>
    </row>
    <row r="356" spans="2:67">
      <c r="B356" s="49"/>
      <c r="C356" s="49"/>
      <c r="D356" s="49"/>
      <c r="E356" s="139"/>
      <c r="F356" s="49"/>
      <c r="G356" s="49"/>
      <c r="H356" s="49"/>
      <c r="I356" s="49"/>
      <c r="J356" s="49"/>
      <c r="K356" s="49"/>
      <c r="L356" s="49"/>
      <c r="M356" s="49"/>
      <c r="N356" s="49"/>
      <c r="O356" s="49"/>
      <c r="P356" s="49"/>
      <c r="Q356" s="139"/>
      <c r="R356" s="139"/>
      <c r="S356" s="139"/>
      <c r="T356" s="139"/>
      <c r="U356" s="139"/>
      <c r="V356" s="139"/>
      <c r="W356" s="139"/>
      <c r="X356" s="139"/>
      <c r="Y356" s="139"/>
      <c r="Z356" s="139"/>
      <c r="AA356" s="139"/>
      <c r="AB356" s="139"/>
      <c r="AC356" s="139"/>
      <c r="AD356" s="139"/>
      <c r="AE356" s="139"/>
      <c r="AF356" s="139"/>
      <c r="AG356" s="139"/>
      <c r="AH356" s="139"/>
      <c r="AI356" s="139"/>
      <c r="AJ356" s="139"/>
      <c r="AK356" s="139"/>
      <c r="AL356" s="139"/>
      <c r="AM356" s="139"/>
      <c r="AN356" s="139"/>
      <c r="AO356" s="139"/>
      <c r="AP356" s="139"/>
      <c r="AQ356" s="139"/>
      <c r="AR356" s="139"/>
      <c r="AS356" s="139"/>
      <c r="AT356" s="139"/>
      <c r="AU356" s="139"/>
      <c r="AV356" s="139"/>
      <c r="AW356" s="139"/>
      <c r="AX356" s="139"/>
      <c r="AY356" s="139"/>
      <c r="AZ356" s="49"/>
      <c r="BA356" s="10"/>
      <c r="BB356" s="10"/>
      <c r="BC356" s="10"/>
      <c r="BD356" s="10"/>
      <c r="BE356" s="10"/>
      <c r="BF356" s="10"/>
      <c r="BG356" s="10"/>
      <c r="BH356" s="10"/>
      <c r="BI356" s="10"/>
      <c r="BJ356" s="10"/>
      <c r="BK356" s="10"/>
      <c r="BL356" s="10"/>
      <c r="BM356" s="10"/>
      <c r="BN356" s="10"/>
      <c r="BO356" s="10"/>
    </row>
    <row r="357" spans="2:67">
      <c r="B357" s="49"/>
      <c r="C357" s="49"/>
      <c r="D357" s="49"/>
      <c r="E357" s="139"/>
      <c r="F357" s="49"/>
      <c r="G357" s="49"/>
      <c r="H357" s="49"/>
      <c r="I357" s="49"/>
      <c r="J357" s="49"/>
      <c r="K357" s="49"/>
      <c r="L357" s="49"/>
      <c r="M357" s="49"/>
      <c r="N357" s="49"/>
      <c r="O357" s="49"/>
      <c r="P357" s="49"/>
      <c r="Q357" s="139"/>
      <c r="R357" s="139"/>
      <c r="S357" s="139"/>
      <c r="T357" s="139"/>
      <c r="U357" s="139"/>
      <c r="V357" s="139"/>
      <c r="W357" s="139"/>
      <c r="X357" s="139"/>
      <c r="Y357" s="139"/>
      <c r="Z357" s="139"/>
      <c r="AA357" s="139"/>
      <c r="AB357" s="139"/>
      <c r="AC357" s="139"/>
      <c r="AD357" s="139"/>
      <c r="AE357" s="139"/>
      <c r="AF357" s="139"/>
      <c r="AG357" s="139"/>
      <c r="AH357" s="139"/>
      <c r="AI357" s="139"/>
      <c r="AJ357" s="139"/>
      <c r="AK357" s="139"/>
      <c r="AL357" s="139"/>
      <c r="AM357" s="139"/>
      <c r="AN357" s="139"/>
      <c r="AO357" s="139"/>
      <c r="AP357" s="139"/>
      <c r="AQ357" s="139"/>
      <c r="AR357" s="139"/>
      <c r="AS357" s="139"/>
      <c r="AT357" s="139"/>
      <c r="AU357" s="139"/>
      <c r="AV357" s="139"/>
      <c r="AW357" s="139"/>
      <c r="AX357" s="139"/>
      <c r="AY357" s="139"/>
      <c r="AZ357" s="49"/>
      <c r="BA357" s="10"/>
      <c r="BB357" s="10"/>
      <c r="BC357" s="10"/>
      <c r="BD357" s="10"/>
      <c r="BE357" s="10"/>
      <c r="BF357" s="10"/>
      <c r="BG357" s="10"/>
      <c r="BH357" s="10"/>
      <c r="BI357" s="10"/>
      <c r="BJ357" s="10"/>
      <c r="BK357" s="10"/>
      <c r="BL357" s="10"/>
      <c r="BM357" s="10"/>
      <c r="BN357" s="10"/>
      <c r="BO357" s="10"/>
    </row>
    <row r="358" spans="2:67">
      <c r="B358" s="49"/>
      <c r="C358" s="49"/>
      <c r="D358" s="49"/>
      <c r="E358" s="139"/>
      <c r="F358" s="49"/>
      <c r="G358" s="49"/>
      <c r="H358" s="49"/>
      <c r="I358" s="49"/>
      <c r="J358" s="49"/>
      <c r="K358" s="49"/>
      <c r="L358" s="49"/>
      <c r="M358" s="49"/>
      <c r="N358" s="49"/>
      <c r="O358" s="49"/>
      <c r="P358" s="49"/>
      <c r="Q358" s="139"/>
      <c r="R358" s="139"/>
      <c r="S358" s="139"/>
      <c r="T358" s="139"/>
      <c r="U358" s="139"/>
      <c r="V358" s="139"/>
      <c r="W358" s="139"/>
      <c r="X358" s="139"/>
      <c r="Y358" s="139"/>
      <c r="Z358" s="139"/>
      <c r="AA358" s="139"/>
      <c r="AB358" s="139"/>
      <c r="AC358" s="139"/>
      <c r="AD358" s="139"/>
      <c r="AE358" s="139"/>
      <c r="AF358" s="139"/>
      <c r="AG358" s="139"/>
      <c r="AH358" s="139"/>
      <c r="AI358" s="139"/>
      <c r="AJ358" s="139"/>
      <c r="AK358" s="139"/>
      <c r="AL358" s="139"/>
      <c r="AM358" s="139"/>
      <c r="AN358" s="139"/>
      <c r="AO358" s="139"/>
      <c r="AP358" s="139"/>
      <c r="AQ358" s="139"/>
      <c r="AR358" s="139"/>
      <c r="AS358" s="139"/>
      <c r="AT358" s="139"/>
      <c r="AU358" s="139"/>
      <c r="AV358" s="139"/>
      <c r="AW358" s="139"/>
      <c r="AX358" s="139"/>
      <c r="AY358" s="139"/>
      <c r="AZ358" s="49"/>
      <c r="BA358" s="10"/>
      <c r="BB358" s="10"/>
      <c r="BC358" s="10"/>
      <c r="BD358" s="10"/>
      <c r="BE358" s="10"/>
      <c r="BF358" s="10"/>
      <c r="BG358" s="10"/>
      <c r="BH358" s="10"/>
      <c r="BI358" s="10"/>
      <c r="BJ358" s="10"/>
      <c r="BK358" s="10"/>
      <c r="BL358" s="10"/>
      <c r="BM358" s="10"/>
      <c r="BN358" s="10"/>
      <c r="BO358" s="10"/>
    </row>
    <row r="359" spans="2:67">
      <c r="B359" s="49"/>
      <c r="C359" s="49"/>
      <c r="D359" s="49"/>
      <c r="E359" s="139"/>
      <c r="F359" s="49"/>
      <c r="G359" s="49"/>
      <c r="H359" s="49"/>
      <c r="I359" s="49"/>
      <c r="J359" s="49"/>
      <c r="K359" s="49"/>
      <c r="L359" s="49"/>
      <c r="M359" s="49"/>
      <c r="N359" s="49"/>
      <c r="O359" s="49"/>
      <c r="P359" s="49"/>
      <c r="Q359" s="139"/>
      <c r="R359" s="139"/>
      <c r="S359" s="139"/>
      <c r="T359" s="139"/>
      <c r="U359" s="139"/>
      <c r="V359" s="139"/>
      <c r="W359" s="139"/>
      <c r="X359" s="139"/>
      <c r="Y359" s="139"/>
      <c r="Z359" s="139"/>
      <c r="AA359" s="139"/>
      <c r="AB359" s="139"/>
      <c r="AC359" s="139"/>
      <c r="AD359" s="139"/>
      <c r="AE359" s="139"/>
      <c r="AF359" s="139"/>
      <c r="AG359" s="139"/>
      <c r="AH359" s="139"/>
      <c r="AI359" s="139"/>
      <c r="AJ359" s="139"/>
      <c r="AK359" s="139"/>
      <c r="AL359" s="139"/>
      <c r="AM359" s="139"/>
      <c r="AN359" s="139"/>
      <c r="AO359" s="139"/>
      <c r="AP359" s="139"/>
      <c r="AQ359" s="139"/>
      <c r="AR359" s="139"/>
      <c r="AS359" s="139"/>
      <c r="AT359" s="139"/>
      <c r="AU359" s="139"/>
      <c r="AV359" s="139"/>
      <c r="AW359" s="139"/>
      <c r="AX359" s="139"/>
      <c r="AY359" s="139"/>
      <c r="AZ359" s="49"/>
      <c r="BA359" s="10"/>
      <c r="BB359" s="10"/>
      <c r="BC359" s="10"/>
      <c r="BD359" s="10"/>
      <c r="BE359" s="10"/>
      <c r="BF359" s="10"/>
      <c r="BG359" s="10"/>
      <c r="BH359" s="10"/>
      <c r="BI359" s="10"/>
      <c r="BJ359" s="10"/>
      <c r="BK359" s="10"/>
      <c r="BL359" s="10"/>
      <c r="BM359" s="10"/>
      <c r="BN359" s="10"/>
      <c r="BO359" s="10"/>
    </row>
    <row r="360" spans="2:67">
      <c r="B360" s="49"/>
      <c r="C360" s="49"/>
      <c r="D360" s="49"/>
      <c r="E360" s="139"/>
      <c r="F360" s="49"/>
      <c r="G360" s="49"/>
      <c r="H360" s="49"/>
      <c r="I360" s="49"/>
      <c r="J360" s="49"/>
      <c r="K360" s="49"/>
      <c r="L360" s="49"/>
      <c r="M360" s="49"/>
      <c r="N360" s="49"/>
      <c r="O360" s="49"/>
      <c r="P360" s="49"/>
      <c r="Q360" s="139"/>
      <c r="R360" s="139"/>
      <c r="S360" s="139"/>
      <c r="T360" s="139"/>
      <c r="U360" s="139"/>
      <c r="V360" s="139"/>
      <c r="W360" s="139"/>
      <c r="X360" s="139"/>
      <c r="Y360" s="139"/>
      <c r="Z360" s="139"/>
      <c r="AA360" s="139"/>
      <c r="AB360" s="139"/>
      <c r="AC360" s="139"/>
      <c r="AD360" s="139"/>
      <c r="AE360" s="139"/>
      <c r="AF360" s="139"/>
      <c r="AG360" s="139"/>
      <c r="AH360" s="139"/>
      <c r="AI360" s="139"/>
      <c r="AJ360" s="139"/>
      <c r="AK360" s="139"/>
      <c r="AL360" s="139"/>
      <c r="AM360" s="139"/>
      <c r="AN360" s="139"/>
      <c r="AO360" s="139"/>
      <c r="AP360" s="139"/>
      <c r="AQ360" s="139"/>
      <c r="AR360" s="139"/>
      <c r="AS360" s="139"/>
      <c r="AT360" s="139"/>
      <c r="AU360" s="139"/>
      <c r="AV360" s="139"/>
      <c r="AW360" s="139"/>
      <c r="AX360" s="139"/>
      <c r="AY360" s="139"/>
      <c r="AZ360" s="49"/>
      <c r="BA360" s="10"/>
      <c r="BB360" s="10"/>
      <c r="BC360" s="10"/>
      <c r="BD360" s="10"/>
      <c r="BE360" s="10"/>
      <c r="BF360" s="10"/>
      <c r="BG360" s="10"/>
      <c r="BH360" s="10"/>
      <c r="BI360" s="10"/>
      <c r="BJ360" s="10"/>
      <c r="BK360" s="10"/>
      <c r="BL360" s="10"/>
      <c r="BM360" s="10"/>
      <c r="BN360" s="10"/>
      <c r="BO360" s="10"/>
    </row>
    <row r="361" spans="2:67">
      <c r="B361" s="49"/>
      <c r="C361" s="49"/>
      <c r="D361" s="49"/>
      <c r="E361" s="139"/>
      <c r="F361" s="49"/>
      <c r="G361" s="49"/>
      <c r="H361" s="49"/>
      <c r="I361" s="49"/>
      <c r="J361" s="49"/>
      <c r="K361" s="49"/>
      <c r="L361" s="49"/>
      <c r="M361" s="49"/>
      <c r="N361" s="49"/>
      <c r="O361" s="49"/>
      <c r="P361" s="49"/>
      <c r="Q361" s="139"/>
      <c r="R361" s="139"/>
      <c r="S361" s="139"/>
      <c r="T361" s="139"/>
      <c r="U361" s="139"/>
      <c r="V361" s="139"/>
      <c r="W361" s="139"/>
      <c r="X361" s="139"/>
      <c r="Y361" s="139"/>
      <c r="Z361" s="139"/>
      <c r="AA361" s="139"/>
      <c r="AB361" s="139"/>
      <c r="AC361" s="139"/>
      <c r="AD361" s="139"/>
      <c r="AE361" s="139"/>
      <c r="AF361" s="139"/>
      <c r="AG361" s="139"/>
      <c r="AH361" s="139"/>
      <c r="AI361" s="139"/>
      <c r="AJ361" s="139"/>
      <c r="AK361" s="139"/>
      <c r="AL361" s="139"/>
      <c r="AM361" s="139"/>
      <c r="AN361" s="139"/>
      <c r="AO361" s="139"/>
      <c r="AP361" s="139"/>
      <c r="AQ361" s="139"/>
      <c r="AR361" s="139"/>
      <c r="AS361" s="139"/>
      <c r="AT361" s="139"/>
      <c r="AU361" s="139"/>
      <c r="AV361" s="139"/>
      <c r="AW361" s="139"/>
      <c r="AX361" s="139"/>
      <c r="AY361" s="139"/>
      <c r="AZ361" s="49"/>
      <c r="BA361" s="10"/>
      <c r="BB361" s="10"/>
      <c r="BC361" s="10"/>
      <c r="BD361" s="10"/>
      <c r="BE361" s="10"/>
      <c r="BF361" s="10"/>
      <c r="BG361" s="10"/>
      <c r="BH361" s="10"/>
      <c r="BI361" s="10"/>
      <c r="BJ361" s="10"/>
      <c r="BK361" s="10"/>
      <c r="BL361" s="10"/>
      <c r="BM361" s="10"/>
      <c r="BN361" s="10"/>
      <c r="BO361" s="10"/>
    </row>
    <row r="362" spans="2:67">
      <c r="B362" s="49"/>
      <c r="C362" s="49"/>
      <c r="D362" s="49"/>
      <c r="E362" s="139"/>
      <c r="F362" s="49"/>
      <c r="G362" s="49"/>
      <c r="H362" s="49"/>
      <c r="I362" s="49"/>
      <c r="J362" s="49"/>
      <c r="K362" s="49"/>
      <c r="L362" s="49"/>
      <c r="M362" s="49"/>
      <c r="N362" s="49"/>
      <c r="O362" s="49"/>
      <c r="P362" s="49"/>
      <c r="Q362" s="139"/>
      <c r="R362" s="139"/>
      <c r="S362" s="139"/>
      <c r="T362" s="139"/>
      <c r="U362" s="139"/>
      <c r="V362" s="139"/>
      <c r="W362" s="139"/>
      <c r="X362" s="139"/>
      <c r="Y362" s="139"/>
      <c r="Z362" s="139"/>
      <c r="AA362" s="139"/>
      <c r="AB362" s="139"/>
      <c r="AC362" s="139"/>
      <c r="AD362" s="139"/>
      <c r="AE362" s="139"/>
      <c r="AF362" s="139"/>
      <c r="AG362" s="139"/>
      <c r="AH362" s="139"/>
      <c r="AI362" s="139"/>
      <c r="AJ362" s="139"/>
      <c r="AK362" s="139"/>
      <c r="AL362" s="139"/>
      <c r="AM362" s="139"/>
      <c r="AN362" s="139"/>
      <c r="AO362" s="139"/>
      <c r="AP362" s="139"/>
      <c r="AQ362" s="139"/>
      <c r="AR362" s="139"/>
      <c r="AS362" s="139"/>
      <c r="AT362" s="139"/>
      <c r="AU362" s="139"/>
      <c r="AV362" s="139"/>
      <c r="AW362" s="139"/>
      <c r="AX362" s="139"/>
      <c r="AY362" s="139"/>
      <c r="AZ362" s="49"/>
      <c r="BA362" s="10"/>
      <c r="BB362" s="10"/>
      <c r="BC362" s="10"/>
      <c r="BD362" s="10"/>
      <c r="BE362" s="10"/>
      <c r="BF362" s="10"/>
      <c r="BG362" s="10"/>
      <c r="BH362" s="10"/>
      <c r="BI362" s="10"/>
      <c r="BJ362" s="10"/>
      <c r="BK362" s="10"/>
      <c r="BL362" s="10"/>
      <c r="BM362" s="10"/>
      <c r="BN362" s="10"/>
      <c r="BO362" s="10"/>
    </row>
    <row r="363" spans="2:67">
      <c r="B363" s="49"/>
      <c r="C363" s="49"/>
      <c r="D363" s="49"/>
      <c r="E363" s="139"/>
      <c r="F363" s="49"/>
      <c r="G363" s="49"/>
      <c r="H363" s="49"/>
      <c r="I363" s="49"/>
      <c r="J363" s="49"/>
      <c r="K363" s="49"/>
      <c r="L363" s="49"/>
      <c r="M363" s="49"/>
      <c r="N363" s="49"/>
      <c r="O363" s="49"/>
      <c r="P363" s="49"/>
      <c r="Q363" s="139"/>
      <c r="R363" s="139"/>
      <c r="S363" s="139"/>
      <c r="T363" s="139"/>
      <c r="U363" s="139"/>
      <c r="V363" s="139"/>
      <c r="W363" s="139"/>
      <c r="X363" s="139"/>
      <c r="Y363" s="139"/>
      <c r="Z363" s="139"/>
      <c r="AA363" s="139"/>
      <c r="AB363" s="139"/>
      <c r="AC363" s="139"/>
      <c r="AD363" s="139"/>
      <c r="AE363" s="139"/>
      <c r="AF363" s="139"/>
      <c r="AG363" s="139"/>
      <c r="AH363" s="139"/>
      <c r="AI363" s="139"/>
      <c r="AJ363" s="139"/>
      <c r="AK363" s="139"/>
      <c r="AL363" s="139"/>
      <c r="AM363" s="139"/>
      <c r="AN363" s="139"/>
      <c r="AO363" s="139"/>
      <c r="AP363" s="139"/>
      <c r="AQ363" s="139"/>
      <c r="AR363" s="139"/>
      <c r="AS363" s="139"/>
      <c r="AT363" s="139"/>
      <c r="AU363" s="139"/>
      <c r="AV363" s="139"/>
      <c r="AW363" s="139"/>
      <c r="AX363" s="139"/>
      <c r="AY363" s="139"/>
      <c r="AZ363" s="49"/>
      <c r="BA363" s="10"/>
      <c r="BB363" s="10"/>
      <c r="BC363" s="10"/>
      <c r="BD363" s="10"/>
      <c r="BE363" s="10"/>
      <c r="BF363" s="10"/>
      <c r="BG363" s="10"/>
      <c r="BH363" s="10"/>
      <c r="BI363" s="10"/>
      <c r="BJ363" s="10"/>
      <c r="BK363" s="10"/>
      <c r="BL363" s="10"/>
      <c r="BM363" s="10"/>
      <c r="BN363" s="10"/>
      <c r="BO363" s="10"/>
    </row>
  </sheetData>
  <autoFilter ref="A2:BA211" xr:uid="{00000000-0009-0000-0000-00000A000000}"/>
  <mergeCells count="60">
    <mergeCell ref="E198:E201"/>
    <mergeCell ref="AW198:AW201"/>
    <mergeCell ref="E168:E171"/>
    <mergeCell ref="AW168:AW171"/>
    <mergeCell ref="E173:E176"/>
    <mergeCell ref="AW173:AW176"/>
    <mergeCell ref="E193:E196"/>
    <mergeCell ref="AW193:AW196"/>
    <mergeCell ref="E178:E181"/>
    <mergeCell ref="AW178:AW181"/>
    <mergeCell ref="E183:E186"/>
    <mergeCell ref="AW183:AW186"/>
    <mergeCell ref="E188:E191"/>
    <mergeCell ref="AW188:AW191"/>
    <mergeCell ref="E159:E162"/>
    <mergeCell ref="AW159:AW162"/>
    <mergeCell ref="E163:E166"/>
    <mergeCell ref="AW163:AW166"/>
    <mergeCell ref="E145:E148"/>
    <mergeCell ref="AW145:AW148"/>
    <mergeCell ref="E150:E153"/>
    <mergeCell ref="AW150:AW153"/>
    <mergeCell ref="E154:E157"/>
    <mergeCell ref="AW154:AW157"/>
    <mergeCell ref="E95:E98"/>
    <mergeCell ref="AW95:AW98"/>
    <mergeCell ref="E100:E103"/>
    <mergeCell ref="AW100:AW103"/>
    <mergeCell ref="E127:E130"/>
    <mergeCell ref="AW127:AW130"/>
    <mergeCell ref="E132:E135"/>
    <mergeCell ref="AW132:AW135"/>
    <mergeCell ref="E136:E139"/>
    <mergeCell ref="AW136:AW139"/>
    <mergeCell ref="E141:E144"/>
    <mergeCell ref="AW141:AW144"/>
    <mergeCell ref="E46:E49"/>
    <mergeCell ref="AW46:AW49"/>
    <mergeCell ref="E51:E54"/>
    <mergeCell ref="AW51:AW54"/>
    <mergeCell ref="E56:E59"/>
    <mergeCell ref="AW56:AW59"/>
    <mergeCell ref="E61:E64"/>
    <mergeCell ref="AW61:AW64"/>
    <mergeCell ref="E66:E69"/>
    <mergeCell ref="AW66:AW69"/>
    <mergeCell ref="E76:E79"/>
    <mergeCell ref="AW76:AW79"/>
    <mergeCell ref="E17:E20"/>
    <mergeCell ref="AW17:AW20"/>
    <mergeCell ref="E21:E24"/>
    <mergeCell ref="AW21:AW24"/>
    <mergeCell ref="E26:E29"/>
    <mergeCell ref="AW26:AW29"/>
    <mergeCell ref="E30:E33"/>
    <mergeCell ref="AW30:AW33"/>
    <mergeCell ref="E36:E39"/>
    <mergeCell ref="AW36:AW39"/>
    <mergeCell ref="E41:E44"/>
    <mergeCell ref="AW41:AW44"/>
  </mergeCells>
  <conditionalFormatting sqref="H108:H109 H123 H125 H112:H121 H35 H95:H98 H100:H103 H3:H15">
    <cfRule type="cellIs" dxfId="17" priority="23" operator="equal">
      <formula>"OM4"</formula>
    </cfRule>
    <cfRule type="cellIs" dxfId="16" priority="24" operator="equal">
      <formula>"OS2"</formula>
    </cfRule>
  </conditionalFormatting>
  <conditionalFormatting sqref="AY108:AY208 AY85:AY105 AY3:AY83">
    <cfRule type="cellIs" dxfId="15" priority="21" operator="equal">
      <formula>"intersalle"</formula>
    </cfRule>
    <cfRule type="cellIs" dxfId="14" priority="22" operator="equal">
      <formula>"intrasalle"</formula>
    </cfRule>
  </conditionalFormatting>
  <conditionalFormatting sqref="I168:I171 B168:B171 I173:I176 B173:B176 I178:I181 B178:B181 I183:I186 B183:B186 I188:I191 B188:B191 I193:I196 B193:B208 I127:I130 B127:B130 I132:I139 B132:B139 I141:I148 B141:B148 I150:I157 B150:B157 I159:I166 B159:B166 I108 E109:M109 B109:C109 I112 E113:M113 B113:C113 I114 E115:M115 B115:C115 I116 E117:M117 B117:C117 I118 E119:M119 B119:C119 B123:C123 E123:M123 B125:C125 E125:M125 I120 E121:M121 B121:C121 B35:B39 I35:I39 I41:I44 B41:B44 I46:I49 B46:B49 I51:I54 B51:B54 I56:I59 B56:B59 I61:I64 B61:B64 I66:I69 B66:B69 I76:I79 B76:B79 B95:B98 B100:B103 H95:I98 H100:I103 I17:I33 BD4:BE9 B4 B6 O9:AV9 B16:B33 B8:B9 I14 I3:I10 E11:M11 I12 E13:M13 B11:C11 B13:C13 B15:C15 E15:M15">
    <cfRule type="cellIs" dxfId="13" priority="13" operator="equal">
      <formula>"MMRB"</formula>
    </cfRule>
    <cfRule type="cellIs" dxfId="12" priority="14" operator="equal">
      <formula>"MMRA"</formula>
    </cfRule>
    <cfRule type="cellIs" dxfId="11" priority="15" operator="equal">
      <formula>"2B1"</formula>
    </cfRule>
    <cfRule type="cellIs" dxfId="10" priority="16" operator="equal">
      <formula>"a4d"</formula>
    </cfRule>
    <cfRule type="cellIs" dxfId="9" priority="17" operator="equal">
      <formula>"2a4"</formula>
    </cfRule>
    <cfRule type="cellIs" dxfId="8" priority="18" operator="equal">
      <formula>"2a3"</formula>
    </cfRule>
    <cfRule type="cellIs" dxfId="7" priority="19" operator="equal">
      <formula>"2a2"</formula>
    </cfRule>
    <cfRule type="cellIs" dxfId="6" priority="20" operator="equal">
      <formula>"2A1"</formula>
    </cfRule>
  </conditionalFormatting>
  <conditionalFormatting sqref="I168:I171 B168:B171 I173:I176 B173:B176 I178:I181 B178:B181 I183:I186 B183:B186 I188:I191 B188:B191 I193:I196 B193:B208 I127:I130 B127:B130 I132:I139 B132:B139 I141:I148 B141:B148 I150:I157 B150:B157 I159:I166 B159:B166 I108 E109:M109 B109:C109 I112 E113:M113 B113:C113 I114 E115:M115 B115:C115 I116 E117:M117 B117:C117 I118 E119:M119 B119:C119 B123:C123 E123:M123 B125:C125 E125:M125 I120 E121:M121 B121:C121 B35:B39 I35:I39 I41:I44 B41:B44 I46:I49 B46:B49 I51:I54 B51:B54 I56:I59 B56:B59 I61:I64 B61:B64 I66:I69 B66:B69 I76:I79 B76:B79 B95:B98 B100:B103 H95:I98 H100:I103 I17:I33 BD4:BE9 B4 B6 O9:AV9 B16:B33 B8:B9 I14 I3:I10 E11:M11 I12 E13:M13 B11:C11 B13:C13 B15:C15 E15:M15">
    <cfRule type="cellIs" dxfId="5" priority="9" operator="equal">
      <formula>"OM4"</formula>
    </cfRule>
    <cfRule type="cellIs" dxfId="4" priority="10" operator="equal">
      <formula>"OS2"</formula>
    </cfRule>
    <cfRule type="cellIs" dxfId="3" priority="11" operator="equal">
      <formula>"FO"</formula>
    </cfRule>
    <cfRule type="cellIs" dxfId="2" priority="12" operator="equal">
      <formula>"RJ"</formula>
    </cfRule>
  </conditionalFormatting>
  <conditionalFormatting sqref="AG169:AL170 AO174:AT175 Y179:AD180 AO189:AT190 AG194:AL195 AO194:AT195 AG179:AL180 R123:S123 U108:U119 R108:R119 AP108:AP119 AG108:AG119 AD108:AD119 X108:X119 AS108:AS119 AA108:AA119 AM108:AM119 AJ108:AJ119 O108:O119 AG133:AL134 AO133:AT134 Y137:AD138 Y142:AD143 AG142:AL143 AO142:AT143 AO146:AT147 Y151:AD152 AG151:AL152 AO151:AT152 Y155:AD156 Y160:AD161 AG160:AL161 AO160:AT161 AG164:AL165 AO164:AT165 AA121 AD121 AG121 AJ121 AM121 AP121 AS121 X121 AV121 U121 R121 O121 O123:P123 U123:V123 X123:Y123 AA123:AB123 AD123:AG123 AI123:AJ123 AL123:AM123 AO123:AP123 AR123:AS123 AU123:AV123 O125:P125 R125:S125 U125:V125 X125:Y125 AA125:AB125 AD125:AG125 AI125:AJ125 AL125:AM125 AO125:AP125 AR125:AS125 AU125:AV125 AV108:AV119 Y146:AD147 Y194:AD195 Y189:AD190 AG189:AL190 Y184:AD185 AG184:AL185 AO184:AT185 Y174:AD175 AG174:AL175 Y169:AD170 AO169:AT170 Y164:AD165 AO179:AT180 AG155:AL156 AO155:AT156 AG146:AL147 AG137:AL138 AO137:AT138 Y133:AD134 Y128:AD129 AG128:AL129 AO128:AT129 AV8 X8 AS8 AP8 AM8 AJ8 AG8 Q37:V38 Y37:AD38 AG37:AL38 AO37:AT38 AA35 AD35 AG35 AJ35 AM35 AP35 AS35 X35 AV35 U35 R35 O35 Q42:V43 Y42:AD43 AG42:AL43 AO42:AT43 Y47:AD48 Q57:V58 Y62:AD63 Y67:AD68 Q77:V78 AV10:AV15 X10:X15 AM10:AM15 AJ10:AJ15 AA10:AA15 O8 R8 U8 AA72 AD72 AG72 AJ72 AM72 AP72 AS72 X72 AV72 U72 R72 O72 AA74 AD74 AG74 AJ74 AM74 AP74 AS74 X74 AV74 U74 R74 O74 AA81 R81 O81 U81 Q67:V68 Y77:AD78 X81 AD81 AD10:AD15 R10:R15 AS10:AS15 O10:O15 U10:U15 AP10:AP15 AG10:AG15 AG22:AL23 AO22:AT23 Q18:V19 Y18:AD19 AG18:AL19 Q22:V23 Y22:AD23 Q27:V28 Y27:AD28 AG27:AL28 AO27:AT28 AO18:AT19 AA4 AD4 AG4 AJ4 AM4 AP4 AS4 X4 AV4 U4 R4 O4 AA6 AD6 AG6 AJ6 AM6 AP6 AS6 X6 AV6 U6 R6 O6 AA8 AD8 Q47:V48 Y57:AD58 AG57:AL58 AG52:AL53 Y52:AD53 Q52:V53 Q62:V63 AO52:AT53 AG31:AL32 AO31:AT32 Y31:AD32 Q31:V32 AG62:AL63 AO57:AT58 AO62:AT63">
    <cfRule type="cellIs" dxfId="1" priority="7" operator="equal">
      <formula>"x"</formula>
    </cfRule>
    <cfRule type="containsBlanks" dxfId="0" priority="8" stopIfTrue="1">
      <formula>LEN(TRIM(O4))=0</formula>
    </cfRule>
  </conditionalFormatting>
  <pageMargins left="0" right="0" top="0" bottom="0" header="0" footer="0"/>
  <pageSetup paperSize="9" scale="42" fitToHeight="0" orientation="portrait" r:id="rId1"/>
  <rowBreaks count="3" manualBreakCount="3">
    <brk id="83" max="16383" man="1"/>
    <brk id="105" max="16383" man="1"/>
    <brk id="208" max="16383" man="1"/>
  </rowBreaks>
  <colBreaks count="1" manualBreakCount="1">
    <brk id="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U135"/>
  <sheetViews>
    <sheetView zoomScale="85" zoomScaleNormal="85" workbookViewId="0">
      <pane ySplit="4" topLeftCell="A119" activePane="bottomLeft" state="frozen"/>
      <selection pane="bottomLeft" activeCell="R132" sqref="R132"/>
    </sheetView>
  </sheetViews>
  <sheetFormatPr baseColWidth="10" defaultColWidth="11.5" defaultRowHeight="15"/>
  <cols>
    <col min="1" max="1" width="7.83203125" bestFit="1" customWidth="1"/>
    <col min="2" max="2" width="7.1640625" bestFit="1" customWidth="1"/>
    <col min="3" max="3" width="7.5" bestFit="1" customWidth="1"/>
    <col min="4" max="4" width="8.1640625" customWidth="1"/>
    <col min="5" max="5" width="8.5" bestFit="1" customWidth="1"/>
    <col min="6" max="6" width="14.5" customWidth="1"/>
    <col min="7" max="7" width="8.5" bestFit="1" customWidth="1"/>
    <col min="8" max="8" width="8.83203125" customWidth="1"/>
    <col min="9" max="9" width="10.5" style="2" bestFit="1" customWidth="1"/>
    <col min="10" max="10" width="10.33203125" bestFit="1" customWidth="1"/>
    <col min="11" max="11" width="7" bestFit="1" customWidth="1"/>
    <col min="12" max="12" width="9.5" bestFit="1" customWidth="1"/>
    <col min="13" max="13" width="10.5" bestFit="1" customWidth="1"/>
    <col min="14" max="14" width="7.83203125" bestFit="1" customWidth="1"/>
    <col min="15" max="15" width="14.6640625" customWidth="1"/>
    <col min="16" max="16" width="3.6640625" style="33" customWidth="1"/>
    <col min="17" max="21" width="18.6640625" customWidth="1"/>
  </cols>
  <sheetData>
    <row r="1" spans="1:21" s="10" customFormat="1">
      <c r="A1" s="344" t="s">
        <v>8</v>
      </c>
      <c r="B1" s="344"/>
      <c r="C1" s="344"/>
      <c r="D1" s="344"/>
      <c r="E1" s="344"/>
      <c r="F1" s="344"/>
      <c r="G1" s="344"/>
      <c r="H1" s="344"/>
      <c r="I1" s="344"/>
      <c r="J1" s="344"/>
      <c r="K1" s="344"/>
      <c r="L1" s="344"/>
      <c r="M1" s="344"/>
      <c r="N1" s="344"/>
      <c r="O1" s="344"/>
      <c r="P1" s="33"/>
      <c r="Q1" s="334">
        <f>SUMPRODUCT((M5:M135)*(L5:L135="INTER")*(K5:K135="LC"))</f>
        <v>43</v>
      </c>
      <c r="R1" s="334">
        <f>SUMPRODUCT((N5:N135)*(L5:L135="INTER")*(K5:K135="LC"))</f>
        <v>48</v>
      </c>
      <c r="S1" s="334">
        <f>SUMPRODUCT((M5:M135)*(L5:L135="INTRA")*(I5:I135="RJ45"))</f>
        <v>423</v>
      </c>
      <c r="T1" s="334">
        <f>SUMPRODUCT((N5:N135)*(L5:L135="INTRA")*(I5:I135="RJ45"))</f>
        <v>582</v>
      </c>
      <c r="U1" s="334">
        <f>SUMPRODUCT((M5:M135)*(L5:L135="INTRA")*(I5:I135="FO"))</f>
        <v>673</v>
      </c>
    </row>
    <row r="2" spans="1:21" s="10" customFormat="1" ht="24">
      <c r="A2" s="344"/>
      <c r="B2" s="344"/>
      <c r="C2" s="344"/>
      <c r="D2" s="344"/>
      <c r="E2" s="344"/>
      <c r="F2" s="344"/>
      <c r="G2" s="344"/>
      <c r="H2" s="344"/>
      <c r="I2" s="344"/>
      <c r="J2" s="344"/>
      <c r="K2" s="344"/>
      <c r="L2" s="344"/>
      <c r="M2" s="344"/>
      <c r="N2" s="344"/>
      <c r="O2" s="344"/>
      <c r="P2" s="33"/>
      <c r="Q2" s="218" t="s">
        <v>230</v>
      </c>
      <c r="R2" s="19" t="s">
        <v>231</v>
      </c>
      <c r="S2" s="218" t="s">
        <v>232</v>
      </c>
      <c r="T2" s="19" t="s">
        <v>233</v>
      </c>
      <c r="U2" s="19" t="s">
        <v>234</v>
      </c>
    </row>
    <row r="3" spans="1:21" ht="18" thickBot="1">
      <c r="A3" s="343" t="s">
        <v>63</v>
      </c>
      <c r="B3" s="343"/>
      <c r="C3" s="343"/>
      <c r="D3" s="343"/>
      <c r="E3" s="343" t="s">
        <v>64</v>
      </c>
      <c r="F3" s="343"/>
      <c r="G3" s="343"/>
      <c r="H3" s="343"/>
      <c r="I3" s="4" t="s">
        <v>65</v>
      </c>
      <c r="J3" s="343" t="s">
        <v>66</v>
      </c>
      <c r="K3" s="343"/>
      <c r="L3" s="3" t="s">
        <v>67</v>
      </c>
      <c r="M3" s="343" t="s">
        <v>68</v>
      </c>
      <c r="N3" s="343"/>
      <c r="O3" s="343"/>
      <c r="Q3" s="334">
        <f>SUMPRODUCT((N5:N135)*(L5:L135="INTRA")*(I5:I135="FO"))</f>
        <v>1266</v>
      </c>
      <c r="R3" s="334">
        <f>SUMPRODUCT((M5:M135)*(L5:L135="RGN")*(I5:I135="RJ45"))</f>
        <v>0</v>
      </c>
      <c r="S3" s="334">
        <f>SUMPRODUCT((N5:N135)*(L5:L135="RGN")*(I5:I135="RJ45"))</f>
        <v>0</v>
      </c>
      <c r="T3" s="334">
        <f>SUMPRODUCT((M5:M135)*(L5:L135="RGN")*(I5:I135="FO"))</f>
        <v>0</v>
      </c>
      <c r="U3" s="334">
        <f>SUMPRODUCT((N5:N135)*(L5:L135="RGN")*(I5:I135="FO"))</f>
        <v>0</v>
      </c>
    </row>
    <row r="4" spans="1:21" s="1" customFormat="1" ht="33" thickTop="1">
      <c r="A4" s="1" t="s">
        <v>2</v>
      </c>
      <c r="B4" s="1" t="s">
        <v>3</v>
      </c>
      <c r="C4" s="1" t="s">
        <v>0</v>
      </c>
      <c r="D4" s="1" t="s">
        <v>1</v>
      </c>
      <c r="E4" s="1" t="s">
        <v>21</v>
      </c>
      <c r="F4" s="1" t="s">
        <v>22</v>
      </c>
      <c r="G4" s="1" t="s">
        <v>23</v>
      </c>
      <c r="H4" s="1" t="s">
        <v>62</v>
      </c>
      <c r="I4" s="1" t="s">
        <v>4</v>
      </c>
      <c r="J4" s="1" t="s">
        <v>60</v>
      </c>
      <c r="K4" s="1" t="s">
        <v>61</v>
      </c>
      <c r="L4" s="216" t="s">
        <v>5</v>
      </c>
      <c r="M4" s="1" t="s">
        <v>6</v>
      </c>
      <c r="N4" s="1" t="s">
        <v>7</v>
      </c>
      <c r="O4" s="1" t="s">
        <v>13</v>
      </c>
      <c r="P4" s="34"/>
      <c r="Q4" s="19" t="s">
        <v>235</v>
      </c>
      <c r="R4" s="19" t="s">
        <v>236</v>
      </c>
      <c r="S4" s="19" t="s">
        <v>237</v>
      </c>
      <c r="T4" s="19" t="s">
        <v>238</v>
      </c>
      <c r="U4" s="218" t="s">
        <v>239</v>
      </c>
    </row>
    <row r="5" spans="1:21">
      <c r="A5" s="215" t="s">
        <v>8</v>
      </c>
      <c r="B5" s="215" t="s">
        <v>193</v>
      </c>
      <c r="C5" s="215" t="s">
        <v>114</v>
      </c>
      <c r="D5" s="215">
        <v>47</v>
      </c>
      <c r="E5" s="215" t="s">
        <v>119</v>
      </c>
      <c r="F5" s="215" t="s">
        <v>120</v>
      </c>
      <c r="G5" s="215" t="s">
        <v>10</v>
      </c>
      <c r="H5" s="215">
        <v>28</v>
      </c>
      <c r="I5" s="144" t="s">
        <v>73</v>
      </c>
      <c r="J5" s="215" t="s">
        <v>115</v>
      </c>
      <c r="K5" s="215" t="s">
        <v>71</v>
      </c>
      <c r="L5" s="36" t="s">
        <v>252</v>
      </c>
      <c r="M5" s="215">
        <v>12</v>
      </c>
      <c r="N5" s="215">
        <v>12</v>
      </c>
      <c r="O5" s="6">
        <f t="shared" ref="O5:O68" si="0">M5/N5</f>
        <v>1</v>
      </c>
    </row>
    <row r="6" spans="1:21">
      <c r="A6" s="215" t="s">
        <v>8</v>
      </c>
      <c r="B6" t="s">
        <v>403</v>
      </c>
      <c r="C6" t="s">
        <v>114</v>
      </c>
      <c r="D6">
        <v>41</v>
      </c>
      <c r="E6" t="s">
        <v>119</v>
      </c>
      <c r="F6" s="215" t="s">
        <v>120</v>
      </c>
      <c r="G6" t="s">
        <v>10</v>
      </c>
      <c r="H6">
        <v>28</v>
      </c>
      <c r="I6" s="2" t="s">
        <v>73</v>
      </c>
      <c r="J6" t="s">
        <v>115</v>
      </c>
      <c r="K6" t="s">
        <v>71</v>
      </c>
      <c r="L6" s="36" t="s">
        <v>252</v>
      </c>
      <c r="M6">
        <v>10</v>
      </c>
      <c r="N6">
        <v>12</v>
      </c>
      <c r="O6" s="6">
        <f t="shared" si="0"/>
        <v>0.83333333333333337</v>
      </c>
    </row>
    <row r="7" spans="1:21">
      <c r="A7" s="215" t="s">
        <v>8</v>
      </c>
      <c r="B7" t="s">
        <v>9</v>
      </c>
      <c r="C7" s="215" t="s">
        <v>114</v>
      </c>
      <c r="D7" s="215">
        <v>47</v>
      </c>
      <c r="E7" s="215" t="s">
        <v>8</v>
      </c>
      <c r="F7" s="215" t="s">
        <v>400</v>
      </c>
      <c r="G7" s="215" t="s">
        <v>114</v>
      </c>
      <c r="I7" s="144" t="s">
        <v>12</v>
      </c>
      <c r="J7" s="215"/>
      <c r="K7" s="215"/>
      <c r="L7" s="215" t="s">
        <v>250</v>
      </c>
      <c r="M7" s="215">
        <v>4</v>
      </c>
      <c r="N7" s="215">
        <v>4</v>
      </c>
      <c r="O7" s="220">
        <f t="shared" si="0"/>
        <v>1</v>
      </c>
    </row>
    <row r="8" spans="1:21">
      <c r="A8" s="215" t="s">
        <v>8</v>
      </c>
      <c r="B8" t="s">
        <v>193</v>
      </c>
      <c r="C8" s="215" t="s">
        <v>114</v>
      </c>
      <c r="D8" s="215">
        <v>47</v>
      </c>
      <c r="E8" s="215" t="s">
        <v>119</v>
      </c>
      <c r="F8" s="215" t="s">
        <v>121</v>
      </c>
      <c r="G8" s="215" t="s">
        <v>114</v>
      </c>
      <c r="H8" s="215">
        <v>38</v>
      </c>
      <c r="I8" s="144" t="s">
        <v>73</v>
      </c>
      <c r="J8" s="215" t="s">
        <v>115</v>
      </c>
      <c r="K8" s="215" t="s">
        <v>71</v>
      </c>
      <c r="L8" s="36" t="s">
        <v>252</v>
      </c>
      <c r="M8" s="215">
        <v>11</v>
      </c>
      <c r="N8" s="215">
        <v>12</v>
      </c>
      <c r="O8" s="6">
        <f t="shared" si="0"/>
        <v>0.91666666666666663</v>
      </c>
    </row>
    <row r="9" spans="1:21" s="143" customFormat="1">
      <c r="A9" s="215" t="s">
        <v>8</v>
      </c>
      <c r="B9" s="215" t="s">
        <v>403</v>
      </c>
      <c r="C9" s="215" t="s">
        <v>114</v>
      </c>
      <c r="D9" s="215">
        <v>41</v>
      </c>
      <c r="E9" s="215" t="s">
        <v>119</v>
      </c>
      <c r="F9" s="215" t="s">
        <v>121</v>
      </c>
      <c r="G9" s="215" t="s">
        <v>114</v>
      </c>
      <c r="H9" s="215">
        <v>38</v>
      </c>
      <c r="I9" s="144" t="s">
        <v>404</v>
      </c>
      <c r="J9" s="215" t="s">
        <v>115</v>
      </c>
      <c r="K9" s="215" t="s">
        <v>71</v>
      </c>
      <c r="L9" s="36" t="s">
        <v>252</v>
      </c>
      <c r="M9" s="215">
        <v>10</v>
      </c>
      <c r="N9" s="215">
        <v>12</v>
      </c>
      <c r="O9" s="6">
        <f t="shared" si="0"/>
        <v>0.83333333333333337</v>
      </c>
      <c r="P9" s="145"/>
    </row>
    <row r="10" spans="1:21" s="10" customFormat="1">
      <c r="A10" s="215" t="s">
        <v>8</v>
      </c>
      <c r="B10" s="10" t="s">
        <v>193</v>
      </c>
      <c r="C10" s="10" t="s">
        <v>10</v>
      </c>
      <c r="D10" s="215">
        <v>47</v>
      </c>
      <c r="E10" s="10" t="s">
        <v>119</v>
      </c>
      <c r="F10" s="10" t="s">
        <v>179</v>
      </c>
      <c r="I10" s="144" t="s">
        <v>73</v>
      </c>
      <c r="J10" s="10" t="s">
        <v>115</v>
      </c>
      <c r="K10" s="10" t="s">
        <v>71</v>
      </c>
      <c r="L10" s="36"/>
      <c r="M10" s="10">
        <v>7</v>
      </c>
      <c r="N10" s="10">
        <v>12</v>
      </c>
      <c r="O10" s="6">
        <f t="shared" si="0"/>
        <v>0.58333333333333337</v>
      </c>
      <c r="P10" s="33"/>
    </row>
    <row r="11" spans="1:21">
      <c r="A11" s="215" t="s">
        <v>8</v>
      </c>
      <c r="B11" s="215" t="s">
        <v>201</v>
      </c>
      <c r="C11" s="215" t="s">
        <v>114</v>
      </c>
      <c r="D11" s="215">
        <v>20</v>
      </c>
      <c r="E11" s="215" t="s">
        <v>8</v>
      </c>
      <c r="F11" s="215" t="s">
        <v>366</v>
      </c>
      <c r="G11" s="215" t="s">
        <v>10</v>
      </c>
      <c r="H11" s="215" t="s">
        <v>402</v>
      </c>
      <c r="I11" s="144" t="s">
        <v>73</v>
      </c>
      <c r="J11" s="215" t="s">
        <v>70</v>
      </c>
      <c r="K11" s="215" t="s">
        <v>71</v>
      </c>
      <c r="L11" s="36" t="s">
        <v>250</v>
      </c>
      <c r="M11" s="215">
        <v>0</v>
      </c>
      <c r="N11" s="215">
        <v>12</v>
      </c>
      <c r="O11" s="220">
        <f t="shared" si="0"/>
        <v>0</v>
      </c>
    </row>
    <row r="12" spans="1:21" s="10" customFormat="1">
      <c r="A12" s="215" t="s">
        <v>8</v>
      </c>
      <c r="B12" s="215" t="s">
        <v>69</v>
      </c>
      <c r="C12" s="215" t="s">
        <v>114</v>
      </c>
      <c r="D12" s="215">
        <v>20</v>
      </c>
      <c r="E12" s="215" t="s">
        <v>8</v>
      </c>
      <c r="F12" s="215" t="s">
        <v>366</v>
      </c>
      <c r="G12" s="215" t="s">
        <v>10</v>
      </c>
      <c r="H12" s="215" t="s">
        <v>402</v>
      </c>
      <c r="I12" s="144" t="s">
        <v>73</v>
      </c>
      <c r="J12" s="215" t="s">
        <v>70</v>
      </c>
      <c r="K12" s="215" t="s">
        <v>71</v>
      </c>
      <c r="L12" s="36" t="s">
        <v>250</v>
      </c>
      <c r="M12" s="215">
        <v>0</v>
      </c>
      <c r="N12" s="215">
        <v>12</v>
      </c>
      <c r="O12" s="220">
        <f t="shared" si="0"/>
        <v>0</v>
      </c>
      <c r="P12" s="33"/>
    </row>
    <row r="13" spans="1:21" s="10" customFormat="1">
      <c r="A13" s="215" t="s">
        <v>8</v>
      </c>
      <c r="B13" s="215" t="s">
        <v>201</v>
      </c>
      <c r="C13" s="215" t="s">
        <v>114</v>
      </c>
      <c r="D13" s="215">
        <v>22</v>
      </c>
      <c r="E13" s="215" t="s">
        <v>8</v>
      </c>
      <c r="F13" s="215" t="s">
        <v>358</v>
      </c>
      <c r="G13" s="215"/>
      <c r="H13" s="215"/>
      <c r="I13" s="144" t="s">
        <v>73</v>
      </c>
      <c r="J13" s="215" t="s">
        <v>70</v>
      </c>
      <c r="K13" s="215" t="s">
        <v>71</v>
      </c>
      <c r="L13" s="36" t="s">
        <v>250</v>
      </c>
      <c r="M13" s="215">
        <v>0</v>
      </c>
      <c r="N13" s="215">
        <v>12</v>
      </c>
      <c r="O13" s="6">
        <f t="shared" si="0"/>
        <v>0</v>
      </c>
      <c r="P13" s="33"/>
    </row>
    <row r="14" spans="1:21" s="143" customFormat="1">
      <c r="A14" s="215" t="s">
        <v>8</v>
      </c>
      <c r="B14" s="143" t="s">
        <v>9</v>
      </c>
      <c r="C14" s="143" t="s">
        <v>10</v>
      </c>
      <c r="D14" s="143">
        <v>24</v>
      </c>
      <c r="E14" s="143" t="s">
        <v>8</v>
      </c>
      <c r="F14" s="143" t="s">
        <v>40</v>
      </c>
      <c r="G14" s="143" t="s">
        <v>10</v>
      </c>
      <c r="H14" s="143">
        <v>45</v>
      </c>
      <c r="I14" s="144" t="s">
        <v>12</v>
      </c>
      <c r="L14" s="215" t="s">
        <v>250</v>
      </c>
      <c r="M14" s="143">
        <v>4</v>
      </c>
      <c r="N14" s="143">
        <v>12</v>
      </c>
      <c r="O14" s="220">
        <f t="shared" si="0"/>
        <v>0.33333333333333331</v>
      </c>
      <c r="P14" s="145"/>
    </row>
    <row r="15" spans="1:21" s="143" customFormat="1">
      <c r="A15" s="215" t="s">
        <v>8</v>
      </c>
      <c r="B15" s="215" t="s">
        <v>9</v>
      </c>
      <c r="C15" s="215" t="s">
        <v>10</v>
      </c>
      <c r="D15" s="215">
        <v>24</v>
      </c>
      <c r="E15" s="215" t="s">
        <v>8</v>
      </c>
      <c r="F15" s="215" t="s">
        <v>40</v>
      </c>
      <c r="G15" s="215" t="s">
        <v>10</v>
      </c>
      <c r="H15" s="215">
        <v>44</v>
      </c>
      <c r="I15" s="144" t="s">
        <v>12</v>
      </c>
      <c r="J15" s="215"/>
      <c r="K15" s="215"/>
      <c r="L15" s="215" t="s">
        <v>250</v>
      </c>
      <c r="M15" s="215">
        <v>7</v>
      </c>
      <c r="N15" s="215">
        <v>12</v>
      </c>
      <c r="O15" s="220">
        <f t="shared" si="0"/>
        <v>0.58333333333333337</v>
      </c>
      <c r="P15" s="145"/>
    </row>
    <row r="16" spans="1:21">
      <c r="A16" s="215" t="s">
        <v>8</v>
      </c>
      <c r="B16" s="215" t="s">
        <v>208</v>
      </c>
      <c r="C16" s="215" t="s">
        <v>10</v>
      </c>
      <c r="D16" s="215">
        <v>24</v>
      </c>
      <c r="E16" s="215" t="s">
        <v>8</v>
      </c>
      <c r="F16" s="215" t="s">
        <v>40</v>
      </c>
      <c r="G16" s="215" t="s">
        <v>10</v>
      </c>
      <c r="H16" s="215"/>
      <c r="I16" s="144" t="s">
        <v>12</v>
      </c>
      <c r="J16" s="215"/>
      <c r="K16" s="215"/>
      <c r="L16" s="215" t="s">
        <v>250</v>
      </c>
      <c r="M16" s="215">
        <v>7</v>
      </c>
      <c r="N16" s="215">
        <v>12</v>
      </c>
      <c r="O16" s="220">
        <f t="shared" si="0"/>
        <v>0.58333333333333337</v>
      </c>
    </row>
    <row r="17" spans="1:16">
      <c r="A17" s="215" t="s">
        <v>8</v>
      </c>
      <c r="B17" s="215" t="s">
        <v>208</v>
      </c>
      <c r="C17" s="215" t="s">
        <v>10</v>
      </c>
      <c r="D17" s="215">
        <v>24</v>
      </c>
      <c r="E17" s="215" t="s">
        <v>8</v>
      </c>
      <c r="F17" s="215" t="s">
        <v>40</v>
      </c>
      <c r="G17" s="215" t="s">
        <v>10</v>
      </c>
      <c r="H17" s="215"/>
      <c r="I17" s="144" t="s">
        <v>12</v>
      </c>
      <c r="J17" s="215"/>
      <c r="K17" s="215"/>
      <c r="L17" s="215" t="s">
        <v>250</v>
      </c>
      <c r="M17" s="215">
        <v>12</v>
      </c>
      <c r="N17" s="215">
        <v>12</v>
      </c>
      <c r="O17" s="220">
        <f t="shared" si="0"/>
        <v>1</v>
      </c>
    </row>
    <row r="18" spans="1:16">
      <c r="A18" s="215" t="s">
        <v>8</v>
      </c>
      <c r="B18" s="215" t="s">
        <v>201</v>
      </c>
      <c r="C18" s="215" t="s">
        <v>114</v>
      </c>
      <c r="D18" s="215">
        <v>31</v>
      </c>
      <c r="E18" s="215" t="s">
        <v>8</v>
      </c>
      <c r="F18" s="215" t="s">
        <v>405</v>
      </c>
      <c r="G18" s="215"/>
      <c r="H18" s="215"/>
      <c r="I18" s="144" t="s">
        <v>73</v>
      </c>
      <c r="J18" s="215" t="s">
        <v>70</v>
      </c>
      <c r="K18" s="215" t="s">
        <v>71</v>
      </c>
      <c r="L18" s="36" t="s">
        <v>250</v>
      </c>
      <c r="M18" s="215">
        <v>7</v>
      </c>
      <c r="N18" s="215">
        <v>24</v>
      </c>
      <c r="O18" s="6">
        <f t="shared" si="0"/>
        <v>0.29166666666666669</v>
      </c>
    </row>
    <row r="19" spans="1:16">
      <c r="A19" s="215" t="s">
        <v>8</v>
      </c>
      <c r="B19" s="215" t="s">
        <v>69</v>
      </c>
      <c r="C19" s="215" t="s">
        <v>114</v>
      </c>
      <c r="D19" s="215">
        <v>31</v>
      </c>
      <c r="E19" s="215" t="s">
        <v>8</v>
      </c>
      <c r="F19" s="215" t="s">
        <v>405</v>
      </c>
      <c r="G19" s="215"/>
      <c r="H19" s="215"/>
      <c r="I19" s="144" t="s">
        <v>73</v>
      </c>
      <c r="J19" s="215" t="s">
        <v>70</v>
      </c>
      <c r="K19" s="215" t="s">
        <v>71</v>
      </c>
      <c r="L19" s="36" t="s">
        <v>250</v>
      </c>
      <c r="M19" s="215">
        <v>9</v>
      </c>
      <c r="N19" s="215">
        <v>24</v>
      </c>
      <c r="O19" s="6">
        <f t="shared" si="0"/>
        <v>0.375</v>
      </c>
    </row>
    <row r="20" spans="1:16" s="143" customFormat="1">
      <c r="A20" s="215" t="s">
        <v>8</v>
      </c>
      <c r="B20" s="215" t="s">
        <v>201</v>
      </c>
      <c r="C20" s="215" t="s">
        <v>10</v>
      </c>
      <c r="D20" s="215">
        <v>3</v>
      </c>
      <c r="E20" s="215" t="s">
        <v>8</v>
      </c>
      <c r="F20" s="215" t="s">
        <v>197</v>
      </c>
      <c r="G20" s="215" t="s">
        <v>10</v>
      </c>
      <c r="H20" s="215">
        <v>46</v>
      </c>
      <c r="I20" s="144" t="s">
        <v>73</v>
      </c>
      <c r="J20" s="215" t="s">
        <v>70</v>
      </c>
      <c r="K20" s="215" t="s">
        <v>71</v>
      </c>
      <c r="L20" s="215" t="s">
        <v>250</v>
      </c>
      <c r="M20" s="215">
        <v>4</v>
      </c>
      <c r="N20" s="215">
        <v>12</v>
      </c>
      <c r="O20" s="220">
        <f t="shared" si="0"/>
        <v>0.33333333333333331</v>
      </c>
      <c r="P20" s="145"/>
    </row>
    <row r="21" spans="1:16">
      <c r="A21" s="215" t="s">
        <v>8</v>
      </c>
      <c r="B21" s="215" t="s">
        <v>201</v>
      </c>
      <c r="C21" s="215" t="s">
        <v>10</v>
      </c>
      <c r="D21" s="215">
        <v>3</v>
      </c>
      <c r="E21" s="215" t="s">
        <v>8</v>
      </c>
      <c r="F21" s="215" t="s">
        <v>197</v>
      </c>
      <c r="G21" s="215" t="s">
        <v>10</v>
      </c>
      <c r="H21" s="215">
        <v>46</v>
      </c>
      <c r="I21" s="144" t="s">
        <v>73</v>
      </c>
      <c r="J21" s="215" t="s">
        <v>70</v>
      </c>
      <c r="K21" s="215" t="s">
        <v>71</v>
      </c>
      <c r="L21" s="215" t="s">
        <v>250</v>
      </c>
      <c r="M21" s="215">
        <v>0</v>
      </c>
      <c r="N21" s="215">
        <v>12</v>
      </c>
      <c r="O21" s="37">
        <f t="shared" si="0"/>
        <v>0</v>
      </c>
    </row>
    <row r="22" spans="1:16" s="10" customFormat="1">
      <c r="A22" s="215" t="s">
        <v>8</v>
      </c>
      <c r="B22" s="215" t="s">
        <v>69</v>
      </c>
      <c r="C22" s="215" t="s">
        <v>10</v>
      </c>
      <c r="D22" s="215">
        <v>3</v>
      </c>
      <c r="E22" s="215" t="s">
        <v>8</v>
      </c>
      <c r="F22" s="215" t="s">
        <v>197</v>
      </c>
      <c r="G22" s="215" t="s">
        <v>10</v>
      </c>
      <c r="H22" s="215">
        <v>46</v>
      </c>
      <c r="I22" s="144" t="s">
        <v>73</v>
      </c>
      <c r="J22" s="215" t="s">
        <v>70</v>
      </c>
      <c r="K22" s="215" t="s">
        <v>71</v>
      </c>
      <c r="L22" s="215" t="s">
        <v>250</v>
      </c>
      <c r="M22" s="215">
        <v>4</v>
      </c>
      <c r="N22" s="215">
        <v>24</v>
      </c>
      <c r="O22" s="220">
        <f t="shared" si="0"/>
        <v>0.16666666666666666</v>
      </c>
      <c r="P22" s="33"/>
    </row>
    <row r="23" spans="1:16">
      <c r="A23" s="215" t="s">
        <v>8</v>
      </c>
      <c r="B23" s="215" t="s">
        <v>201</v>
      </c>
      <c r="C23" s="215" t="s">
        <v>10</v>
      </c>
      <c r="D23" s="215">
        <v>37</v>
      </c>
      <c r="E23" s="215" t="s">
        <v>8</v>
      </c>
      <c r="F23" s="215" t="s">
        <v>98</v>
      </c>
      <c r="G23" s="215" t="s">
        <v>10</v>
      </c>
      <c r="H23" s="215">
        <v>46</v>
      </c>
      <c r="I23" s="144" t="s">
        <v>73</v>
      </c>
      <c r="J23" s="215" t="s">
        <v>70</v>
      </c>
      <c r="K23" s="215" t="s">
        <v>71</v>
      </c>
      <c r="L23" s="215" t="s">
        <v>250</v>
      </c>
      <c r="M23" s="215">
        <v>4</v>
      </c>
      <c r="N23" s="215">
        <v>12</v>
      </c>
      <c r="O23" s="220">
        <f t="shared" si="0"/>
        <v>0.33333333333333331</v>
      </c>
    </row>
    <row r="24" spans="1:16">
      <c r="A24" s="215" t="s">
        <v>8</v>
      </c>
      <c r="B24" s="215" t="s">
        <v>201</v>
      </c>
      <c r="C24" s="215" t="s">
        <v>10</v>
      </c>
      <c r="D24" s="215">
        <v>8</v>
      </c>
      <c r="E24" s="215" t="s">
        <v>8</v>
      </c>
      <c r="F24" s="215" t="s">
        <v>98</v>
      </c>
      <c r="G24" s="215" t="s">
        <v>10</v>
      </c>
      <c r="H24" s="215">
        <v>46</v>
      </c>
      <c r="I24" s="144" t="s">
        <v>73</v>
      </c>
      <c r="J24" s="215" t="s">
        <v>70</v>
      </c>
      <c r="K24" s="215" t="s">
        <v>71</v>
      </c>
      <c r="L24" s="215" t="s">
        <v>250</v>
      </c>
      <c r="M24" s="215">
        <v>1</v>
      </c>
      <c r="N24" s="215">
        <v>12</v>
      </c>
      <c r="O24" s="220">
        <f t="shared" si="0"/>
        <v>8.3333333333333329E-2</v>
      </c>
    </row>
    <row r="25" spans="1:16">
      <c r="A25" s="215" t="s">
        <v>8</v>
      </c>
      <c r="B25" s="215" t="s">
        <v>69</v>
      </c>
      <c r="C25" s="215" t="s">
        <v>10</v>
      </c>
      <c r="D25" s="215">
        <v>37</v>
      </c>
      <c r="E25" s="215" t="s">
        <v>8</v>
      </c>
      <c r="F25" s="215" t="s">
        <v>98</v>
      </c>
      <c r="G25" s="215" t="s">
        <v>10</v>
      </c>
      <c r="H25" s="215">
        <v>46</v>
      </c>
      <c r="I25" s="144" t="s">
        <v>73</v>
      </c>
      <c r="J25" s="215" t="s">
        <v>70</v>
      </c>
      <c r="K25" s="215" t="s">
        <v>71</v>
      </c>
      <c r="L25" s="215" t="s">
        <v>250</v>
      </c>
      <c r="M25" s="215">
        <v>7</v>
      </c>
      <c r="N25" s="215">
        <v>12</v>
      </c>
      <c r="O25" s="220">
        <f t="shared" si="0"/>
        <v>0.58333333333333337</v>
      </c>
    </row>
    <row r="26" spans="1:16">
      <c r="A26" s="215" t="s">
        <v>8</v>
      </c>
      <c r="B26" s="215" t="s">
        <v>69</v>
      </c>
      <c r="C26" s="215" t="s">
        <v>10</v>
      </c>
      <c r="D26" s="215">
        <v>8</v>
      </c>
      <c r="E26" s="215" t="s">
        <v>8</v>
      </c>
      <c r="F26" s="215" t="s">
        <v>98</v>
      </c>
      <c r="G26" s="215" t="s">
        <v>10</v>
      </c>
      <c r="H26" s="215">
        <v>46</v>
      </c>
      <c r="I26" s="144" t="s">
        <v>73</v>
      </c>
      <c r="J26" s="215" t="s">
        <v>70</v>
      </c>
      <c r="K26" s="215" t="s">
        <v>71</v>
      </c>
      <c r="L26" s="215" t="s">
        <v>250</v>
      </c>
      <c r="M26" s="215">
        <v>1</v>
      </c>
      <c r="N26" s="215">
        <v>12</v>
      </c>
      <c r="O26" s="220">
        <f t="shared" si="0"/>
        <v>8.3333333333333329E-2</v>
      </c>
    </row>
    <row r="27" spans="1:16" s="10" customFormat="1">
      <c r="A27" s="215" t="s">
        <v>8</v>
      </c>
      <c r="B27" s="215" t="s">
        <v>201</v>
      </c>
      <c r="C27" s="215" t="s">
        <v>10</v>
      </c>
      <c r="D27" s="215">
        <v>10</v>
      </c>
      <c r="E27" s="215" t="s">
        <v>8</v>
      </c>
      <c r="F27" s="215" t="s">
        <v>93</v>
      </c>
      <c r="G27" s="215" t="s">
        <v>10</v>
      </c>
      <c r="H27" s="215">
        <v>46</v>
      </c>
      <c r="I27" s="144" t="s">
        <v>73</v>
      </c>
      <c r="J27" s="215" t="s">
        <v>70</v>
      </c>
      <c r="K27" s="215" t="s">
        <v>71</v>
      </c>
      <c r="L27" s="215" t="s">
        <v>250</v>
      </c>
      <c r="M27" s="215">
        <v>7</v>
      </c>
      <c r="N27" s="215">
        <v>12</v>
      </c>
      <c r="O27" s="220">
        <f t="shared" si="0"/>
        <v>0.58333333333333337</v>
      </c>
      <c r="P27" s="33"/>
    </row>
    <row r="28" spans="1:16">
      <c r="A28" s="10" t="s">
        <v>8</v>
      </c>
      <c r="B28" s="10" t="s">
        <v>69</v>
      </c>
      <c r="C28" s="10" t="s">
        <v>10</v>
      </c>
      <c r="D28" s="10">
        <v>10</v>
      </c>
      <c r="E28" s="10" t="s">
        <v>8</v>
      </c>
      <c r="F28" s="215" t="s">
        <v>93</v>
      </c>
      <c r="G28" s="10" t="s">
        <v>10</v>
      </c>
      <c r="H28" s="10">
        <v>46</v>
      </c>
      <c r="I28" s="2" t="s">
        <v>73</v>
      </c>
      <c r="J28" s="10" t="s">
        <v>70</v>
      </c>
      <c r="K28" s="10" t="s">
        <v>71</v>
      </c>
      <c r="L28" s="215" t="s">
        <v>250</v>
      </c>
      <c r="M28" s="10">
        <v>6</v>
      </c>
      <c r="N28" s="10">
        <v>12</v>
      </c>
      <c r="O28" s="220">
        <f t="shared" si="0"/>
        <v>0.5</v>
      </c>
    </row>
    <row r="29" spans="1:16">
      <c r="A29" s="215" t="s">
        <v>8</v>
      </c>
      <c r="B29" s="215" t="s">
        <v>201</v>
      </c>
      <c r="C29" s="215" t="s">
        <v>10</v>
      </c>
      <c r="D29" s="215">
        <v>39</v>
      </c>
      <c r="E29" s="215" t="s">
        <v>8</v>
      </c>
      <c r="F29" s="215" t="s">
        <v>93</v>
      </c>
      <c r="G29" s="215" t="s">
        <v>10</v>
      </c>
      <c r="H29" s="215">
        <v>46</v>
      </c>
      <c r="I29" s="144" t="s">
        <v>73</v>
      </c>
      <c r="J29" s="215" t="s">
        <v>70</v>
      </c>
      <c r="K29" s="215" t="s">
        <v>71</v>
      </c>
      <c r="L29" s="215" t="s">
        <v>250</v>
      </c>
      <c r="M29" s="215">
        <v>11</v>
      </c>
      <c r="N29" s="215">
        <v>12</v>
      </c>
      <c r="O29" s="220">
        <f t="shared" si="0"/>
        <v>0.91666666666666663</v>
      </c>
    </row>
    <row r="30" spans="1:16">
      <c r="A30" s="215" t="s">
        <v>8</v>
      </c>
      <c r="B30" s="215" t="s">
        <v>69</v>
      </c>
      <c r="C30" s="215" t="s">
        <v>10</v>
      </c>
      <c r="D30" s="215">
        <v>39</v>
      </c>
      <c r="E30" s="215" t="s">
        <v>8</v>
      </c>
      <c r="F30" s="215" t="s">
        <v>93</v>
      </c>
      <c r="G30" s="215" t="s">
        <v>10</v>
      </c>
      <c r="H30" s="215">
        <v>46</v>
      </c>
      <c r="I30" s="144" t="s">
        <v>73</v>
      </c>
      <c r="J30" s="215" t="s">
        <v>70</v>
      </c>
      <c r="K30" s="215" t="s">
        <v>71</v>
      </c>
      <c r="L30" s="215" t="s">
        <v>250</v>
      </c>
      <c r="M30" s="215">
        <v>11</v>
      </c>
      <c r="N30" s="215">
        <v>12</v>
      </c>
      <c r="O30" s="220">
        <f t="shared" si="0"/>
        <v>0.91666666666666663</v>
      </c>
    </row>
    <row r="31" spans="1:16">
      <c r="A31" s="215" t="s">
        <v>8</v>
      </c>
      <c r="B31" s="215" t="s">
        <v>201</v>
      </c>
      <c r="C31" s="215" t="s">
        <v>10</v>
      </c>
      <c r="D31" s="215">
        <v>12</v>
      </c>
      <c r="E31" s="215" t="s">
        <v>8</v>
      </c>
      <c r="F31" s="215" t="s">
        <v>88</v>
      </c>
      <c r="G31" s="215" t="s">
        <v>10</v>
      </c>
      <c r="H31" s="215">
        <v>46</v>
      </c>
      <c r="I31" s="144" t="s">
        <v>73</v>
      </c>
      <c r="J31" s="215" t="s">
        <v>70</v>
      </c>
      <c r="K31" s="215" t="s">
        <v>71</v>
      </c>
      <c r="L31" s="215" t="s">
        <v>250</v>
      </c>
      <c r="M31" s="215">
        <v>3</v>
      </c>
      <c r="N31" s="215">
        <v>12</v>
      </c>
      <c r="O31" s="220">
        <f t="shared" si="0"/>
        <v>0.25</v>
      </c>
    </row>
    <row r="32" spans="1:16">
      <c r="A32" s="215" t="s">
        <v>8</v>
      </c>
      <c r="B32" s="215" t="s">
        <v>69</v>
      </c>
      <c r="C32" s="215" t="s">
        <v>10</v>
      </c>
      <c r="D32" s="215">
        <v>12</v>
      </c>
      <c r="E32" s="215" t="s">
        <v>8</v>
      </c>
      <c r="F32" s="215" t="s">
        <v>88</v>
      </c>
      <c r="G32" s="215" t="s">
        <v>10</v>
      </c>
      <c r="H32" s="215">
        <v>46</v>
      </c>
      <c r="I32" s="144" t="s">
        <v>73</v>
      </c>
      <c r="J32" s="215" t="s">
        <v>70</v>
      </c>
      <c r="K32" s="215" t="s">
        <v>71</v>
      </c>
      <c r="L32" s="215" t="s">
        <v>250</v>
      </c>
      <c r="M32" s="215">
        <v>2</v>
      </c>
      <c r="N32" s="215">
        <v>12</v>
      </c>
      <c r="O32" s="220">
        <f t="shared" si="0"/>
        <v>0.16666666666666666</v>
      </c>
    </row>
    <row r="33" spans="1:16">
      <c r="A33" s="215" t="s">
        <v>8</v>
      </c>
      <c r="B33" s="215" t="s">
        <v>201</v>
      </c>
      <c r="C33" s="215" t="s">
        <v>10</v>
      </c>
      <c r="D33" s="215">
        <v>41</v>
      </c>
      <c r="E33" s="215" t="s">
        <v>8</v>
      </c>
      <c r="F33" s="215" t="s">
        <v>88</v>
      </c>
      <c r="G33" s="215" t="s">
        <v>10</v>
      </c>
      <c r="H33" s="215">
        <v>46</v>
      </c>
      <c r="I33" s="144" t="s">
        <v>73</v>
      </c>
      <c r="J33" s="215" t="s">
        <v>70</v>
      </c>
      <c r="K33" s="215" t="s">
        <v>71</v>
      </c>
      <c r="L33" s="215" t="s">
        <v>250</v>
      </c>
      <c r="M33" s="215">
        <v>9</v>
      </c>
      <c r="N33" s="215">
        <v>12</v>
      </c>
      <c r="O33" s="220">
        <f t="shared" si="0"/>
        <v>0.75</v>
      </c>
    </row>
    <row r="34" spans="1:16">
      <c r="A34" s="215" t="s">
        <v>8</v>
      </c>
      <c r="B34" s="215" t="s">
        <v>69</v>
      </c>
      <c r="C34" s="215" t="s">
        <v>10</v>
      </c>
      <c r="D34" s="215">
        <v>41</v>
      </c>
      <c r="E34" s="215" t="s">
        <v>8</v>
      </c>
      <c r="F34" s="215" t="s">
        <v>88</v>
      </c>
      <c r="G34" s="215" t="s">
        <v>10</v>
      </c>
      <c r="H34" s="215">
        <v>46</v>
      </c>
      <c r="I34" s="144" t="s">
        <v>73</v>
      </c>
      <c r="J34" s="215" t="s">
        <v>70</v>
      </c>
      <c r="K34" s="215" t="s">
        <v>71</v>
      </c>
      <c r="L34" s="215" t="s">
        <v>250</v>
      </c>
      <c r="M34" s="215">
        <v>9</v>
      </c>
      <c r="N34" s="215">
        <v>12</v>
      </c>
      <c r="O34" s="220">
        <f t="shared" si="0"/>
        <v>0.75</v>
      </c>
    </row>
    <row r="35" spans="1:16">
      <c r="A35" s="215" t="s">
        <v>8</v>
      </c>
      <c r="B35" s="215" t="s">
        <v>201</v>
      </c>
      <c r="C35" s="215" t="s">
        <v>10</v>
      </c>
      <c r="D35" s="215">
        <v>43</v>
      </c>
      <c r="E35" s="215" t="s">
        <v>8</v>
      </c>
      <c r="F35" s="215" t="s">
        <v>85</v>
      </c>
      <c r="G35" s="215" t="s">
        <v>10</v>
      </c>
      <c r="H35" s="215">
        <v>46</v>
      </c>
      <c r="I35" s="144" t="s">
        <v>73</v>
      </c>
      <c r="J35" s="215" t="s">
        <v>70</v>
      </c>
      <c r="K35" s="215" t="s">
        <v>71</v>
      </c>
      <c r="L35" s="215" t="s">
        <v>250</v>
      </c>
      <c r="M35" s="215">
        <v>5</v>
      </c>
      <c r="N35" s="215">
        <v>12</v>
      </c>
      <c r="O35" s="220">
        <f t="shared" si="0"/>
        <v>0.41666666666666669</v>
      </c>
    </row>
    <row r="36" spans="1:16">
      <c r="A36" s="215" t="s">
        <v>8</v>
      </c>
      <c r="B36" s="215" t="s">
        <v>201</v>
      </c>
      <c r="C36" s="215" t="s">
        <v>10</v>
      </c>
      <c r="D36" s="215">
        <v>14</v>
      </c>
      <c r="E36" s="215" t="s">
        <v>8</v>
      </c>
      <c r="F36" s="215" t="s">
        <v>85</v>
      </c>
      <c r="G36" s="215" t="s">
        <v>10</v>
      </c>
      <c r="H36" s="215">
        <v>46</v>
      </c>
      <c r="I36" s="144" t="s">
        <v>73</v>
      </c>
      <c r="J36" s="215" t="s">
        <v>70</v>
      </c>
      <c r="K36" s="215" t="s">
        <v>71</v>
      </c>
      <c r="L36" s="215" t="s">
        <v>250</v>
      </c>
      <c r="M36" s="215">
        <v>2</v>
      </c>
      <c r="N36" s="215">
        <v>12</v>
      </c>
      <c r="O36" s="220">
        <f t="shared" si="0"/>
        <v>0.16666666666666666</v>
      </c>
    </row>
    <row r="37" spans="1:16">
      <c r="A37" s="215" t="s">
        <v>8</v>
      </c>
      <c r="B37" s="215" t="s">
        <v>69</v>
      </c>
      <c r="C37" s="215" t="s">
        <v>10</v>
      </c>
      <c r="D37" s="215">
        <v>43</v>
      </c>
      <c r="E37" s="215" t="s">
        <v>8</v>
      </c>
      <c r="F37" s="215" t="s">
        <v>85</v>
      </c>
      <c r="G37" s="215" t="s">
        <v>10</v>
      </c>
      <c r="H37" s="215">
        <v>46</v>
      </c>
      <c r="I37" s="144" t="s">
        <v>73</v>
      </c>
      <c r="J37" s="215" t="s">
        <v>70</v>
      </c>
      <c r="K37" s="215" t="s">
        <v>71</v>
      </c>
      <c r="L37" s="215" t="s">
        <v>250</v>
      </c>
      <c r="M37" s="215">
        <v>4</v>
      </c>
      <c r="N37" s="215">
        <v>12</v>
      </c>
      <c r="O37" s="220">
        <f t="shared" si="0"/>
        <v>0.33333333333333331</v>
      </c>
    </row>
    <row r="38" spans="1:16">
      <c r="A38" s="215" t="s">
        <v>8</v>
      </c>
      <c r="B38" s="215" t="s">
        <v>69</v>
      </c>
      <c r="C38" s="215" t="s">
        <v>10</v>
      </c>
      <c r="D38" s="215">
        <v>14</v>
      </c>
      <c r="E38" s="215" t="s">
        <v>8</v>
      </c>
      <c r="F38" s="215" t="s">
        <v>85</v>
      </c>
      <c r="G38" s="215" t="s">
        <v>10</v>
      </c>
      <c r="H38" s="215">
        <v>46</v>
      </c>
      <c r="I38" s="144" t="s">
        <v>73</v>
      </c>
      <c r="J38" s="215" t="s">
        <v>70</v>
      </c>
      <c r="K38" s="215" t="s">
        <v>71</v>
      </c>
      <c r="L38" s="215" t="s">
        <v>250</v>
      </c>
      <c r="M38" s="215">
        <v>0</v>
      </c>
      <c r="N38" s="215">
        <v>12</v>
      </c>
      <c r="O38" s="220">
        <f t="shared" si="0"/>
        <v>0</v>
      </c>
    </row>
    <row r="39" spans="1:16">
      <c r="A39" s="215" t="s">
        <v>8</v>
      </c>
      <c r="B39" s="215" t="s">
        <v>201</v>
      </c>
      <c r="C39" s="215" t="s">
        <v>10</v>
      </c>
      <c r="D39" s="215">
        <v>16</v>
      </c>
      <c r="E39" s="215" t="s">
        <v>8</v>
      </c>
      <c r="F39" s="215" t="s">
        <v>78</v>
      </c>
      <c r="G39" s="215" t="s">
        <v>10</v>
      </c>
      <c r="H39" s="215">
        <v>46</v>
      </c>
      <c r="I39" s="144" t="s">
        <v>73</v>
      </c>
      <c r="J39" s="215" t="s">
        <v>70</v>
      </c>
      <c r="K39" s="215" t="s">
        <v>71</v>
      </c>
      <c r="L39" s="215" t="s">
        <v>250</v>
      </c>
      <c r="M39" s="215">
        <v>1</v>
      </c>
      <c r="N39" s="215">
        <v>12</v>
      </c>
      <c r="O39" s="220">
        <f t="shared" si="0"/>
        <v>8.3333333333333329E-2</v>
      </c>
    </row>
    <row r="40" spans="1:16">
      <c r="A40" s="215" t="s">
        <v>8</v>
      </c>
      <c r="B40" s="215" t="s">
        <v>69</v>
      </c>
      <c r="C40" s="215" t="s">
        <v>10</v>
      </c>
      <c r="D40" s="215">
        <v>16</v>
      </c>
      <c r="E40" s="215" t="s">
        <v>8</v>
      </c>
      <c r="F40" s="215" t="s">
        <v>78</v>
      </c>
      <c r="G40" s="215" t="s">
        <v>10</v>
      </c>
      <c r="H40" s="215">
        <v>46</v>
      </c>
      <c r="I40" s="144" t="s">
        <v>73</v>
      </c>
      <c r="J40" s="215" t="s">
        <v>70</v>
      </c>
      <c r="K40" s="215" t="s">
        <v>71</v>
      </c>
      <c r="L40" s="215" t="s">
        <v>250</v>
      </c>
      <c r="M40" s="215">
        <v>4</v>
      </c>
      <c r="N40" s="215">
        <v>12</v>
      </c>
      <c r="O40" s="220">
        <f t="shared" si="0"/>
        <v>0.33333333333333331</v>
      </c>
    </row>
    <row r="41" spans="1:16">
      <c r="A41" s="215" t="s">
        <v>8</v>
      </c>
      <c r="B41" s="215" t="s">
        <v>201</v>
      </c>
      <c r="C41" s="215" t="s">
        <v>10</v>
      </c>
      <c r="D41" s="215">
        <v>45</v>
      </c>
      <c r="E41" s="215" t="s">
        <v>8</v>
      </c>
      <c r="F41" s="215" t="s">
        <v>78</v>
      </c>
      <c r="G41" s="215" t="s">
        <v>10</v>
      </c>
      <c r="H41" s="215">
        <v>46</v>
      </c>
      <c r="I41" s="144" t="s">
        <v>73</v>
      </c>
      <c r="J41" s="215" t="s">
        <v>70</v>
      </c>
      <c r="K41" s="215" t="s">
        <v>71</v>
      </c>
      <c r="L41" s="215" t="s">
        <v>250</v>
      </c>
      <c r="M41" s="215">
        <v>9</v>
      </c>
      <c r="N41" s="215">
        <v>12</v>
      </c>
      <c r="O41" s="220">
        <f t="shared" si="0"/>
        <v>0.75</v>
      </c>
    </row>
    <row r="42" spans="1:16">
      <c r="A42" s="215" t="s">
        <v>8</v>
      </c>
      <c r="B42" s="215" t="s">
        <v>69</v>
      </c>
      <c r="C42" s="215" t="s">
        <v>10</v>
      </c>
      <c r="D42" s="215">
        <v>45</v>
      </c>
      <c r="E42" s="215" t="s">
        <v>8</v>
      </c>
      <c r="F42" s="215" t="s">
        <v>78</v>
      </c>
      <c r="G42" s="215" t="s">
        <v>10</v>
      </c>
      <c r="H42" s="215">
        <v>46</v>
      </c>
      <c r="I42" s="144" t="s">
        <v>73</v>
      </c>
      <c r="J42" s="215" t="s">
        <v>70</v>
      </c>
      <c r="K42" s="215" t="s">
        <v>71</v>
      </c>
      <c r="L42" s="215" t="s">
        <v>250</v>
      </c>
      <c r="M42" s="215">
        <v>6</v>
      </c>
      <c r="N42" s="215">
        <v>12</v>
      </c>
      <c r="O42" s="220">
        <f t="shared" si="0"/>
        <v>0.5</v>
      </c>
    </row>
    <row r="43" spans="1:16">
      <c r="A43" s="215" t="s">
        <v>8</v>
      </c>
      <c r="B43" s="215" t="s">
        <v>69</v>
      </c>
      <c r="C43" s="215" t="s">
        <v>10</v>
      </c>
      <c r="D43" s="215">
        <v>47</v>
      </c>
      <c r="E43" s="215" t="s">
        <v>8</v>
      </c>
      <c r="F43" s="215" t="s">
        <v>74</v>
      </c>
      <c r="G43" s="215" t="s">
        <v>10</v>
      </c>
      <c r="H43" s="215">
        <v>46</v>
      </c>
      <c r="I43" s="144" t="s">
        <v>73</v>
      </c>
      <c r="J43" s="215" t="s">
        <v>70</v>
      </c>
      <c r="K43" s="215" t="s">
        <v>71</v>
      </c>
      <c r="L43" s="215" t="s">
        <v>250</v>
      </c>
      <c r="M43" s="215">
        <v>6</v>
      </c>
      <c r="N43" s="215">
        <v>12</v>
      </c>
      <c r="O43" s="220">
        <f t="shared" si="0"/>
        <v>0.5</v>
      </c>
    </row>
    <row r="44" spans="1:16">
      <c r="A44" s="215" t="s">
        <v>8</v>
      </c>
      <c r="B44" s="215" t="s">
        <v>201</v>
      </c>
      <c r="C44" s="215" t="s">
        <v>10</v>
      </c>
      <c r="D44" s="215">
        <v>47</v>
      </c>
      <c r="E44" s="215" t="s">
        <v>8</v>
      </c>
      <c r="F44" s="215" t="s">
        <v>74</v>
      </c>
      <c r="G44" s="215" t="s">
        <v>10</v>
      </c>
      <c r="H44" s="215">
        <v>46</v>
      </c>
      <c r="I44" s="144" t="s">
        <v>73</v>
      </c>
      <c r="J44" s="215" t="s">
        <v>70</v>
      </c>
      <c r="K44" s="215" t="s">
        <v>71</v>
      </c>
      <c r="L44" s="215" t="s">
        <v>250</v>
      </c>
      <c r="M44" s="215">
        <v>9</v>
      </c>
      <c r="N44" s="215">
        <v>12</v>
      </c>
      <c r="O44" s="220">
        <f t="shared" si="0"/>
        <v>0.75</v>
      </c>
    </row>
    <row r="45" spans="1:16" s="215" customFormat="1">
      <c r="A45" s="215" t="s">
        <v>8</v>
      </c>
      <c r="B45" s="215" t="s">
        <v>201</v>
      </c>
      <c r="C45" s="215" t="s">
        <v>10</v>
      </c>
      <c r="D45" s="215">
        <v>18</v>
      </c>
      <c r="E45" s="215" t="s">
        <v>8</v>
      </c>
      <c r="F45" s="215" t="s">
        <v>74</v>
      </c>
      <c r="G45" s="215" t="s">
        <v>10</v>
      </c>
      <c r="H45" s="215">
        <v>46</v>
      </c>
      <c r="I45" s="144" t="s">
        <v>73</v>
      </c>
      <c r="J45" s="215" t="s">
        <v>70</v>
      </c>
      <c r="K45" s="215" t="s">
        <v>71</v>
      </c>
      <c r="L45" s="215" t="s">
        <v>250</v>
      </c>
      <c r="M45" s="215">
        <v>12</v>
      </c>
      <c r="N45" s="215">
        <v>12</v>
      </c>
      <c r="O45" s="220">
        <f t="shared" si="0"/>
        <v>1</v>
      </c>
      <c r="P45" s="219"/>
    </row>
    <row r="46" spans="1:16" s="215" customFormat="1">
      <c r="A46" s="215" t="s">
        <v>8</v>
      </c>
      <c r="B46" s="215" t="s">
        <v>69</v>
      </c>
      <c r="C46" s="215" t="s">
        <v>10</v>
      </c>
      <c r="D46" s="215">
        <v>18</v>
      </c>
      <c r="E46" s="215" t="s">
        <v>8</v>
      </c>
      <c r="F46" s="215" t="s">
        <v>74</v>
      </c>
      <c r="G46" s="215" t="s">
        <v>10</v>
      </c>
      <c r="H46" s="215">
        <v>46</v>
      </c>
      <c r="I46" s="144" t="s">
        <v>73</v>
      </c>
      <c r="J46" s="215" t="s">
        <v>70</v>
      </c>
      <c r="K46" s="215" t="s">
        <v>71</v>
      </c>
      <c r="L46" s="215" t="s">
        <v>250</v>
      </c>
      <c r="M46" s="215">
        <v>10</v>
      </c>
      <c r="N46" s="215">
        <v>12</v>
      </c>
      <c r="O46" s="220">
        <f t="shared" si="0"/>
        <v>0.83333333333333337</v>
      </c>
      <c r="P46" s="219"/>
    </row>
    <row r="47" spans="1:16">
      <c r="A47" s="215" t="s">
        <v>8</v>
      </c>
      <c r="B47" s="215" t="s">
        <v>190</v>
      </c>
      <c r="C47" s="215" t="s">
        <v>114</v>
      </c>
      <c r="D47" s="215">
        <v>39</v>
      </c>
      <c r="E47" s="215" t="s">
        <v>8</v>
      </c>
      <c r="F47" s="215" t="s">
        <v>263</v>
      </c>
      <c r="G47" s="215"/>
      <c r="H47" s="215"/>
      <c r="I47" s="144" t="s">
        <v>12</v>
      </c>
      <c r="J47" s="215"/>
      <c r="K47" s="215"/>
      <c r="L47" s="36" t="s">
        <v>250</v>
      </c>
      <c r="M47" s="215">
        <v>4</v>
      </c>
      <c r="N47" s="215">
        <v>6</v>
      </c>
      <c r="O47" s="6">
        <f t="shared" si="0"/>
        <v>0.66666666666666663</v>
      </c>
    </row>
    <row r="48" spans="1:16">
      <c r="A48" s="146" t="s">
        <v>8</v>
      </c>
      <c r="B48" s="146" t="s">
        <v>69</v>
      </c>
      <c r="C48" s="146" t="s">
        <v>114</v>
      </c>
      <c r="D48" s="146">
        <v>38</v>
      </c>
      <c r="E48" s="146" t="s">
        <v>8</v>
      </c>
      <c r="F48" s="146" t="s">
        <v>263</v>
      </c>
      <c r="G48" s="146" t="s">
        <v>10</v>
      </c>
      <c r="H48" s="146" t="s">
        <v>265</v>
      </c>
      <c r="I48" s="147" t="s">
        <v>73</v>
      </c>
      <c r="J48" s="146" t="s">
        <v>255</v>
      </c>
      <c r="K48" s="146" t="s">
        <v>71</v>
      </c>
      <c r="L48" s="148" t="s">
        <v>250</v>
      </c>
      <c r="M48" s="146">
        <v>4</v>
      </c>
      <c r="N48" s="146">
        <v>12</v>
      </c>
      <c r="O48" s="220">
        <f t="shared" si="0"/>
        <v>0.33333333333333331</v>
      </c>
    </row>
    <row r="49" spans="1:16">
      <c r="A49" s="215" t="s">
        <v>8</v>
      </c>
      <c r="B49" s="215" t="s">
        <v>201</v>
      </c>
      <c r="C49" s="215" t="s">
        <v>114</v>
      </c>
      <c r="D49" s="215">
        <v>38</v>
      </c>
      <c r="E49" s="215" t="s">
        <v>8</v>
      </c>
      <c r="F49" s="215" t="s">
        <v>263</v>
      </c>
      <c r="G49" s="215"/>
      <c r="H49" s="215"/>
      <c r="I49" s="144" t="s">
        <v>73</v>
      </c>
      <c r="J49" s="215" t="s">
        <v>115</v>
      </c>
      <c r="K49" s="215" t="s">
        <v>71</v>
      </c>
      <c r="L49" s="36" t="s">
        <v>250</v>
      </c>
      <c r="M49" s="215">
        <v>12</v>
      </c>
      <c r="N49" s="215">
        <v>12</v>
      </c>
      <c r="O49" s="6">
        <f t="shared" si="0"/>
        <v>1</v>
      </c>
    </row>
    <row r="50" spans="1:16">
      <c r="A50" s="215" t="s">
        <v>8</v>
      </c>
      <c r="B50" s="215" t="s">
        <v>201</v>
      </c>
      <c r="C50" s="215" t="s">
        <v>10</v>
      </c>
      <c r="D50" s="215">
        <v>27</v>
      </c>
      <c r="E50" s="215" t="s">
        <v>8</v>
      </c>
      <c r="F50" s="215" t="s">
        <v>32</v>
      </c>
      <c r="G50" s="215" t="s">
        <v>10</v>
      </c>
      <c r="H50" s="215">
        <v>46</v>
      </c>
      <c r="I50" s="144" t="s">
        <v>73</v>
      </c>
      <c r="J50" s="215" t="s">
        <v>70</v>
      </c>
      <c r="K50" s="215" t="s">
        <v>71</v>
      </c>
      <c r="L50" s="215" t="s">
        <v>250</v>
      </c>
      <c r="M50" s="215">
        <v>12</v>
      </c>
      <c r="N50" s="215">
        <v>18</v>
      </c>
      <c r="O50" s="220">
        <f t="shared" si="0"/>
        <v>0.66666666666666663</v>
      </c>
    </row>
    <row r="51" spans="1:16">
      <c r="A51" s="215" t="s">
        <v>8</v>
      </c>
      <c r="B51" s="215" t="s">
        <v>69</v>
      </c>
      <c r="C51" s="215" t="s">
        <v>10</v>
      </c>
      <c r="D51" s="215">
        <v>27</v>
      </c>
      <c r="E51" s="215" t="s">
        <v>8</v>
      </c>
      <c r="F51" s="215" t="s">
        <v>32</v>
      </c>
      <c r="G51" s="215" t="s">
        <v>10</v>
      </c>
      <c r="H51" s="215">
        <v>46</v>
      </c>
      <c r="I51" s="144" t="s">
        <v>73</v>
      </c>
      <c r="J51" s="215" t="s">
        <v>70</v>
      </c>
      <c r="K51" s="215" t="s">
        <v>71</v>
      </c>
      <c r="L51" s="215" t="s">
        <v>250</v>
      </c>
      <c r="M51" s="215">
        <v>4</v>
      </c>
      <c r="N51" s="215">
        <v>12</v>
      </c>
      <c r="O51" s="220">
        <f t="shared" si="0"/>
        <v>0.33333333333333331</v>
      </c>
    </row>
    <row r="52" spans="1:16" s="215" customFormat="1">
      <c r="A52" s="215" t="s">
        <v>8</v>
      </c>
      <c r="B52" s="215" t="s">
        <v>69</v>
      </c>
      <c r="C52" s="215" t="s">
        <v>10</v>
      </c>
      <c r="D52" s="215">
        <v>27</v>
      </c>
      <c r="E52" s="215" t="s">
        <v>8</v>
      </c>
      <c r="F52" s="215" t="s">
        <v>32</v>
      </c>
      <c r="G52" s="215" t="s">
        <v>10</v>
      </c>
      <c r="H52" s="215">
        <v>46</v>
      </c>
      <c r="I52" s="144" t="s">
        <v>73</v>
      </c>
      <c r="J52" s="215" t="s">
        <v>70</v>
      </c>
      <c r="K52" s="215" t="s">
        <v>71</v>
      </c>
      <c r="L52" s="215" t="s">
        <v>250</v>
      </c>
      <c r="M52" s="215">
        <v>6</v>
      </c>
      <c r="N52" s="215">
        <v>6</v>
      </c>
      <c r="O52" s="220">
        <f t="shared" si="0"/>
        <v>1</v>
      </c>
      <c r="P52" s="219"/>
    </row>
    <row r="53" spans="1:16">
      <c r="A53" s="215" t="s">
        <v>8</v>
      </c>
      <c r="B53" s="215" t="s">
        <v>208</v>
      </c>
      <c r="C53" s="215" t="s">
        <v>10</v>
      </c>
      <c r="D53" s="215">
        <v>32</v>
      </c>
      <c r="E53" s="215" t="s">
        <v>8</v>
      </c>
      <c r="F53" s="215" t="s">
        <v>32</v>
      </c>
      <c r="G53" s="215" t="s">
        <v>10</v>
      </c>
      <c r="H53" s="215"/>
      <c r="I53" s="144" t="s">
        <v>12</v>
      </c>
      <c r="J53" s="215"/>
      <c r="K53" s="215"/>
      <c r="L53" s="215" t="s">
        <v>250</v>
      </c>
      <c r="M53" s="215">
        <v>7</v>
      </c>
      <c r="N53" s="215">
        <v>7</v>
      </c>
      <c r="O53" s="220">
        <f t="shared" si="0"/>
        <v>1</v>
      </c>
    </row>
    <row r="54" spans="1:16">
      <c r="A54" s="215" t="s">
        <v>8</v>
      </c>
      <c r="B54" s="215" t="s">
        <v>201</v>
      </c>
      <c r="C54" s="215" t="s">
        <v>114</v>
      </c>
      <c r="D54" s="215">
        <v>34</v>
      </c>
      <c r="E54" s="215" t="s">
        <v>8</v>
      </c>
      <c r="F54" s="215" t="s">
        <v>25</v>
      </c>
      <c r="G54" s="215"/>
      <c r="H54" s="215"/>
      <c r="I54" s="144" t="s">
        <v>73</v>
      </c>
      <c r="J54" s="215" t="s">
        <v>70</v>
      </c>
      <c r="K54" s="215" t="s">
        <v>71</v>
      </c>
      <c r="L54" s="36" t="s">
        <v>250</v>
      </c>
      <c r="M54" s="215">
        <v>4</v>
      </c>
      <c r="N54" s="215">
        <v>6</v>
      </c>
      <c r="O54" s="6">
        <f t="shared" si="0"/>
        <v>0.66666666666666663</v>
      </c>
    </row>
    <row r="55" spans="1:16" s="10" customFormat="1">
      <c r="A55" s="215" t="s">
        <v>8</v>
      </c>
      <c r="B55" s="215" t="s">
        <v>201</v>
      </c>
      <c r="C55" s="215" t="s">
        <v>10</v>
      </c>
      <c r="D55" s="215">
        <v>34</v>
      </c>
      <c r="E55" s="215" t="s">
        <v>8</v>
      </c>
      <c r="F55" s="215" t="s">
        <v>25</v>
      </c>
      <c r="G55" s="215" t="s">
        <v>10</v>
      </c>
      <c r="H55" s="215">
        <v>46</v>
      </c>
      <c r="I55" s="144" t="s">
        <v>73</v>
      </c>
      <c r="J55" s="215" t="s">
        <v>70</v>
      </c>
      <c r="K55" s="215" t="s">
        <v>71</v>
      </c>
      <c r="L55" s="215" t="s">
        <v>250</v>
      </c>
      <c r="M55" s="215">
        <v>12</v>
      </c>
      <c r="N55" s="215">
        <v>12</v>
      </c>
      <c r="O55" s="220">
        <f t="shared" si="0"/>
        <v>1</v>
      </c>
      <c r="P55" s="33"/>
    </row>
    <row r="56" spans="1:16" s="215" customFormat="1">
      <c r="A56" s="215" t="s">
        <v>8</v>
      </c>
      <c r="B56" s="215" t="s">
        <v>201</v>
      </c>
      <c r="C56" s="215" t="s">
        <v>10</v>
      </c>
      <c r="D56" s="215">
        <v>34</v>
      </c>
      <c r="E56" s="215" t="s">
        <v>8</v>
      </c>
      <c r="F56" s="215" t="s">
        <v>25</v>
      </c>
      <c r="G56" s="215" t="s">
        <v>10</v>
      </c>
      <c r="H56" s="215">
        <v>46</v>
      </c>
      <c r="I56" s="144" t="s">
        <v>73</v>
      </c>
      <c r="J56" s="215" t="s">
        <v>70</v>
      </c>
      <c r="K56" s="215" t="s">
        <v>71</v>
      </c>
      <c r="L56" s="215" t="s">
        <v>250</v>
      </c>
      <c r="M56" s="215">
        <v>12</v>
      </c>
      <c r="N56" s="215">
        <v>12</v>
      </c>
      <c r="O56" s="220">
        <f t="shared" si="0"/>
        <v>1</v>
      </c>
      <c r="P56" s="219"/>
    </row>
    <row r="57" spans="1:16" s="215" customFormat="1">
      <c r="A57" s="215" t="s">
        <v>8</v>
      </c>
      <c r="B57" s="215" t="s">
        <v>201</v>
      </c>
      <c r="C57" s="215" t="s">
        <v>10</v>
      </c>
      <c r="D57" s="215">
        <v>34</v>
      </c>
      <c r="E57" s="215" t="s">
        <v>8</v>
      </c>
      <c r="F57" s="215" t="s">
        <v>25</v>
      </c>
      <c r="G57" s="215" t="s">
        <v>10</v>
      </c>
      <c r="H57" s="215">
        <v>46</v>
      </c>
      <c r="I57" s="144" t="s">
        <v>73</v>
      </c>
      <c r="J57" s="215" t="s">
        <v>70</v>
      </c>
      <c r="K57" s="215" t="s">
        <v>71</v>
      </c>
      <c r="L57" s="215" t="s">
        <v>250</v>
      </c>
      <c r="M57" s="215">
        <v>12</v>
      </c>
      <c r="N57" s="215">
        <v>12</v>
      </c>
      <c r="O57" s="220">
        <f t="shared" si="0"/>
        <v>1</v>
      </c>
      <c r="P57" s="219"/>
    </row>
    <row r="58" spans="1:16" s="215" customFormat="1">
      <c r="A58" s="215" t="s">
        <v>8</v>
      </c>
      <c r="B58" s="215" t="s">
        <v>201</v>
      </c>
      <c r="C58" s="215" t="s">
        <v>10</v>
      </c>
      <c r="D58" s="215">
        <v>34</v>
      </c>
      <c r="E58" s="215" t="s">
        <v>8</v>
      </c>
      <c r="F58" s="215" t="s">
        <v>25</v>
      </c>
      <c r="G58" s="215" t="s">
        <v>10</v>
      </c>
      <c r="H58" s="215">
        <v>46</v>
      </c>
      <c r="I58" s="144" t="s">
        <v>73</v>
      </c>
      <c r="J58" s="215" t="s">
        <v>70</v>
      </c>
      <c r="K58" s="215" t="s">
        <v>71</v>
      </c>
      <c r="L58" s="215" t="s">
        <v>250</v>
      </c>
      <c r="M58" s="215">
        <v>12</v>
      </c>
      <c r="N58" s="215">
        <v>12</v>
      </c>
      <c r="O58" s="220">
        <f t="shared" si="0"/>
        <v>1</v>
      </c>
      <c r="P58" s="219"/>
    </row>
    <row r="59" spans="1:16" s="215" customFormat="1">
      <c r="A59" s="215" t="s">
        <v>8</v>
      </c>
      <c r="B59" s="215" t="s">
        <v>69</v>
      </c>
      <c r="C59" s="215" t="s">
        <v>10</v>
      </c>
      <c r="D59" s="215">
        <v>34</v>
      </c>
      <c r="E59" s="215" t="s">
        <v>8</v>
      </c>
      <c r="F59" s="215" t="s">
        <v>25</v>
      </c>
      <c r="G59" s="215" t="s">
        <v>10</v>
      </c>
      <c r="H59" s="215">
        <v>46</v>
      </c>
      <c r="I59" s="144" t="s">
        <v>73</v>
      </c>
      <c r="J59" s="215" t="s">
        <v>70</v>
      </c>
      <c r="K59" s="215" t="s">
        <v>71</v>
      </c>
      <c r="L59" s="215" t="s">
        <v>250</v>
      </c>
      <c r="M59" s="215">
        <v>12</v>
      </c>
      <c r="N59" s="215">
        <v>12</v>
      </c>
      <c r="O59" s="220">
        <f t="shared" si="0"/>
        <v>1</v>
      </c>
      <c r="P59" s="219"/>
    </row>
    <row r="60" spans="1:16">
      <c r="A60" s="146" t="s">
        <v>8</v>
      </c>
      <c r="B60" s="146" t="s">
        <v>69</v>
      </c>
      <c r="C60" s="146" t="s">
        <v>10</v>
      </c>
      <c r="D60" s="146">
        <v>34</v>
      </c>
      <c r="E60" s="146" t="s">
        <v>8</v>
      </c>
      <c r="F60" s="146" t="s">
        <v>25</v>
      </c>
      <c r="G60" s="146" t="s">
        <v>10</v>
      </c>
      <c r="H60" s="146">
        <v>46</v>
      </c>
      <c r="I60" s="147" t="s">
        <v>73</v>
      </c>
      <c r="J60" s="146" t="s">
        <v>70</v>
      </c>
      <c r="K60" s="146" t="s">
        <v>71</v>
      </c>
      <c r="L60" s="148" t="s">
        <v>250</v>
      </c>
      <c r="M60" s="146">
        <v>12</v>
      </c>
      <c r="N60" s="146">
        <v>12</v>
      </c>
      <c r="O60" s="332">
        <f t="shared" si="0"/>
        <v>1</v>
      </c>
    </row>
    <row r="61" spans="1:16">
      <c r="A61" s="146" t="s">
        <v>8</v>
      </c>
      <c r="B61" s="146" t="s">
        <v>69</v>
      </c>
      <c r="C61" s="146" t="s">
        <v>10</v>
      </c>
      <c r="D61" s="146">
        <v>34</v>
      </c>
      <c r="E61" s="146" t="s">
        <v>8</v>
      </c>
      <c r="F61" s="146" t="s">
        <v>25</v>
      </c>
      <c r="G61" s="146" t="s">
        <v>10</v>
      </c>
      <c r="H61" s="146">
        <v>46</v>
      </c>
      <c r="I61" s="147" t="s">
        <v>73</v>
      </c>
      <c r="J61" s="146" t="s">
        <v>70</v>
      </c>
      <c r="K61" s="146" t="s">
        <v>71</v>
      </c>
      <c r="L61" s="148" t="s">
        <v>250</v>
      </c>
      <c r="M61" s="146">
        <v>12</v>
      </c>
      <c r="N61" s="146">
        <v>12</v>
      </c>
      <c r="O61" s="332">
        <f t="shared" si="0"/>
        <v>1</v>
      </c>
    </row>
    <row r="62" spans="1:16">
      <c r="A62" s="146" t="s">
        <v>8</v>
      </c>
      <c r="B62" s="146" t="s">
        <v>69</v>
      </c>
      <c r="C62" s="146" t="s">
        <v>10</v>
      </c>
      <c r="D62" s="146">
        <v>34</v>
      </c>
      <c r="E62" s="146" t="s">
        <v>8</v>
      </c>
      <c r="F62" s="146" t="s">
        <v>25</v>
      </c>
      <c r="G62" s="146" t="s">
        <v>10</v>
      </c>
      <c r="H62" s="146">
        <v>46</v>
      </c>
      <c r="I62" s="147" t="s">
        <v>73</v>
      </c>
      <c r="J62" s="146" t="s">
        <v>70</v>
      </c>
      <c r="K62" s="146" t="s">
        <v>71</v>
      </c>
      <c r="L62" s="148" t="s">
        <v>250</v>
      </c>
      <c r="M62" s="146">
        <v>12</v>
      </c>
      <c r="N62" s="146">
        <v>12</v>
      </c>
      <c r="O62" s="332">
        <f t="shared" si="0"/>
        <v>1</v>
      </c>
    </row>
    <row r="63" spans="1:16">
      <c r="A63" s="215" t="s">
        <v>8</v>
      </c>
      <c r="B63" s="215" t="s">
        <v>9</v>
      </c>
      <c r="C63" s="215" t="s">
        <v>10</v>
      </c>
      <c r="D63" s="215">
        <v>9</v>
      </c>
      <c r="E63" s="215" t="s">
        <v>8</v>
      </c>
      <c r="F63" s="215" t="s">
        <v>53</v>
      </c>
      <c r="G63" s="215" t="s">
        <v>10</v>
      </c>
      <c r="H63" s="215">
        <v>45</v>
      </c>
      <c r="I63" s="144" t="s">
        <v>12</v>
      </c>
      <c r="J63" s="215"/>
      <c r="K63" s="215"/>
      <c r="L63" s="215" t="s">
        <v>250</v>
      </c>
      <c r="M63" s="215">
        <v>0</v>
      </c>
      <c r="N63" s="215">
        <v>24</v>
      </c>
      <c r="O63" s="220">
        <f t="shared" si="0"/>
        <v>0</v>
      </c>
    </row>
    <row r="64" spans="1:16" s="10" customFormat="1">
      <c r="A64" s="215" t="s">
        <v>8</v>
      </c>
      <c r="B64" s="215" t="s">
        <v>9</v>
      </c>
      <c r="C64" s="215" t="s">
        <v>10</v>
      </c>
      <c r="D64" s="215">
        <v>8</v>
      </c>
      <c r="E64" s="215" t="s">
        <v>8</v>
      </c>
      <c r="F64" s="215" t="s">
        <v>53</v>
      </c>
      <c r="G64" s="215" t="s">
        <v>10</v>
      </c>
      <c r="H64" s="215">
        <v>44</v>
      </c>
      <c r="I64" s="144" t="s">
        <v>12</v>
      </c>
      <c r="J64" s="215"/>
      <c r="K64" s="215"/>
      <c r="L64" s="215" t="s">
        <v>250</v>
      </c>
      <c r="M64" s="215">
        <v>0</v>
      </c>
      <c r="N64" s="215">
        <v>12</v>
      </c>
      <c r="O64" s="220">
        <f t="shared" si="0"/>
        <v>0</v>
      </c>
      <c r="P64" s="33"/>
    </row>
    <row r="65" spans="1:16" s="10" customFormat="1">
      <c r="A65" s="215" t="s">
        <v>8</v>
      </c>
      <c r="B65" s="215" t="s">
        <v>208</v>
      </c>
      <c r="C65" s="215" t="s">
        <v>10</v>
      </c>
      <c r="D65" s="215">
        <v>9</v>
      </c>
      <c r="E65" s="215" t="s">
        <v>8</v>
      </c>
      <c r="F65" s="215" t="s">
        <v>53</v>
      </c>
      <c r="G65" s="215" t="s">
        <v>10</v>
      </c>
      <c r="H65" s="215"/>
      <c r="I65" s="144" t="s">
        <v>12</v>
      </c>
      <c r="J65" s="215"/>
      <c r="K65" s="215"/>
      <c r="L65" s="215" t="s">
        <v>250</v>
      </c>
      <c r="M65" s="215">
        <v>12</v>
      </c>
      <c r="N65" s="215">
        <v>24</v>
      </c>
      <c r="O65" s="220">
        <f t="shared" si="0"/>
        <v>0.5</v>
      </c>
      <c r="P65" s="33"/>
    </row>
    <row r="66" spans="1:16">
      <c r="A66" s="215" t="s">
        <v>8</v>
      </c>
      <c r="B66" s="215" t="s">
        <v>208</v>
      </c>
      <c r="C66" s="215" t="s">
        <v>10</v>
      </c>
      <c r="D66" s="215">
        <v>8</v>
      </c>
      <c r="E66" s="215" t="s">
        <v>8</v>
      </c>
      <c r="F66" s="215" t="s">
        <v>53</v>
      </c>
      <c r="G66" s="215" t="s">
        <v>10</v>
      </c>
      <c r="H66" s="215"/>
      <c r="I66" s="144" t="s">
        <v>12</v>
      </c>
      <c r="J66" s="215"/>
      <c r="K66" s="215"/>
      <c r="L66" s="215" t="s">
        <v>250</v>
      </c>
      <c r="M66" s="215">
        <v>12</v>
      </c>
      <c r="N66" s="215">
        <v>12</v>
      </c>
      <c r="O66" s="220">
        <f t="shared" si="0"/>
        <v>1</v>
      </c>
    </row>
    <row r="67" spans="1:16">
      <c r="A67" t="s">
        <v>8</v>
      </c>
      <c r="B67" t="s">
        <v>69</v>
      </c>
      <c r="C67" t="s">
        <v>114</v>
      </c>
      <c r="D67">
        <v>34</v>
      </c>
      <c r="E67" t="s">
        <v>8</v>
      </c>
      <c r="F67" t="s">
        <v>407</v>
      </c>
      <c r="I67" s="2" t="s">
        <v>73</v>
      </c>
      <c r="J67" t="s">
        <v>70</v>
      </c>
      <c r="K67" t="s">
        <v>71</v>
      </c>
      <c r="L67" s="36" t="s">
        <v>250</v>
      </c>
      <c r="M67">
        <v>17</v>
      </c>
      <c r="N67">
        <v>24</v>
      </c>
      <c r="O67" s="6">
        <f t="shared" si="0"/>
        <v>0.70833333333333337</v>
      </c>
    </row>
    <row r="68" spans="1:16">
      <c r="A68" s="146" t="s">
        <v>8</v>
      </c>
      <c r="B68" s="146" t="s">
        <v>9</v>
      </c>
      <c r="C68" s="146" t="s">
        <v>10</v>
      </c>
      <c r="D68" s="146">
        <v>25</v>
      </c>
      <c r="E68" s="146" t="s">
        <v>8</v>
      </c>
      <c r="F68" s="146" t="s">
        <v>51</v>
      </c>
      <c r="G68" s="146" t="s">
        <v>10</v>
      </c>
      <c r="H68" s="146">
        <v>45</v>
      </c>
      <c r="I68" s="147" t="s">
        <v>12</v>
      </c>
      <c r="J68" s="146"/>
      <c r="K68" s="146"/>
      <c r="L68" s="148" t="s">
        <v>250</v>
      </c>
      <c r="M68" s="146">
        <v>4</v>
      </c>
      <c r="N68" s="146">
        <v>12</v>
      </c>
      <c r="O68" s="332">
        <f t="shared" si="0"/>
        <v>0.33333333333333331</v>
      </c>
    </row>
    <row r="69" spans="1:16">
      <c r="A69" s="215" t="s">
        <v>8</v>
      </c>
      <c r="B69" s="215" t="s">
        <v>9</v>
      </c>
      <c r="C69" s="215" t="s">
        <v>10</v>
      </c>
      <c r="D69" s="215">
        <v>11</v>
      </c>
      <c r="E69" s="215" t="s">
        <v>8</v>
      </c>
      <c r="F69" s="215" t="s">
        <v>51</v>
      </c>
      <c r="G69" s="215" t="s">
        <v>10</v>
      </c>
      <c r="H69" s="215">
        <v>47</v>
      </c>
      <c r="I69" s="144" t="s">
        <v>12</v>
      </c>
      <c r="J69" s="215"/>
      <c r="K69" s="215"/>
      <c r="L69" s="215" t="s">
        <v>250</v>
      </c>
      <c r="M69" s="215">
        <v>24</v>
      </c>
      <c r="N69" s="215">
        <v>24</v>
      </c>
      <c r="O69" s="220">
        <f t="shared" ref="O69:O132" si="1">M69/N69</f>
        <v>1</v>
      </c>
    </row>
    <row r="70" spans="1:16">
      <c r="A70" s="215" t="s">
        <v>8</v>
      </c>
      <c r="B70" s="215" t="s">
        <v>208</v>
      </c>
      <c r="C70" s="215" t="s">
        <v>10</v>
      </c>
      <c r="D70" s="215">
        <v>11</v>
      </c>
      <c r="E70" s="215" t="s">
        <v>8</v>
      </c>
      <c r="F70" s="215" t="s">
        <v>51</v>
      </c>
      <c r="G70" s="215" t="s">
        <v>10</v>
      </c>
      <c r="H70" s="215"/>
      <c r="I70" s="144" t="s">
        <v>12</v>
      </c>
      <c r="J70" s="215"/>
      <c r="K70" s="215"/>
      <c r="L70" s="215" t="s">
        <v>250</v>
      </c>
      <c r="M70" s="215">
        <v>24</v>
      </c>
      <c r="N70" s="215">
        <v>24</v>
      </c>
      <c r="O70" s="220">
        <f t="shared" si="1"/>
        <v>1</v>
      </c>
    </row>
    <row r="71" spans="1:16">
      <c r="A71" s="143" t="s">
        <v>8</v>
      </c>
      <c r="B71" s="143" t="s">
        <v>208</v>
      </c>
      <c r="C71" s="143" t="s">
        <v>10</v>
      </c>
      <c r="D71" s="143">
        <v>24</v>
      </c>
      <c r="E71" s="143" t="s">
        <v>8</v>
      </c>
      <c r="F71" s="143" t="s">
        <v>51</v>
      </c>
      <c r="G71" s="143"/>
      <c r="H71" s="143"/>
      <c r="I71" s="215" t="s">
        <v>12</v>
      </c>
      <c r="J71" s="143"/>
      <c r="K71" s="143"/>
      <c r="L71" s="36" t="s">
        <v>250</v>
      </c>
      <c r="M71" s="143">
        <v>5</v>
      </c>
      <c r="N71" s="143">
        <v>12</v>
      </c>
      <c r="O71" s="6">
        <f t="shared" si="1"/>
        <v>0.41666666666666669</v>
      </c>
    </row>
    <row r="72" spans="1:16">
      <c r="A72" s="215" t="s">
        <v>8</v>
      </c>
      <c r="B72" s="215" t="s">
        <v>9</v>
      </c>
      <c r="C72" s="215" t="s">
        <v>10</v>
      </c>
      <c r="D72" s="215">
        <v>30</v>
      </c>
      <c r="E72" s="215" t="s">
        <v>8</v>
      </c>
      <c r="F72" s="215" t="s">
        <v>55</v>
      </c>
      <c r="G72" s="215" t="s">
        <v>10</v>
      </c>
      <c r="H72" s="215">
        <v>42</v>
      </c>
      <c r="I72" s="144" t="s">
        <v>12</v>
      </c>
      <c r="J72" s="215"/>
      <c r="K72" s="215"/>
      <c r="L72" s="215" t="s">
        <v>250</v>
      </c>
      <c r="M72" s="215">
        <v>7</v>
      </c>
      <c r="N72" s="215">
        <v>12</v>
      </c>
      <c r="O72" s="220">
        <f t="shared" si="1"/>
        <v>0.58333333333333337</v>
      </c>
    </row>
    <row r="73" spans="1:16">
      <c r="A73" t="s">
        <v>8</v>
      </c>
      <c r="B73" t="s">
        <v>9</v>
      </c>
      <c r="C73" t="s">
        <v>10</v>
      </c>
      <c r="D73">
        <v>6</v>
      </c>
      <c r="E73" t="s">
        <v>8</v>
      </c>
      <c r="F73" t="s">
        <v>55</v>
      </c>
      <c r="G73" t="s">
        <v>10</v>
      </c>
      <c r="H73">
        <v>47</v>
      </c>
      <c r="I73" s="2" t="s">
        <v>12</v>
      </c>
      <c r="L73" t="s">
        <v>250</v>
      </c>
      <c r="M73">
        <v>23</v>
      </c>
      <c r="N73">
        <v>24</v>
      </c>
      <c r="O73" s="37">
        <f t="shared" si="1"/>
        <v>0.95833333333333337</v>
      </c>
    </row>
    <row r="74" spans="1:16" s="215" customFormat="1">
      <c r="A74" s="215" t="s">
        <v>8</v>
      </c>
      <c r="B74" s="215" t="s">
        <v>208</v>
      </c>
      <c r="C74" s="215" t="s">
        <v>10</v>
      </c>
      <c r="D74" s="215">
        <v>6</v>
      </c>
      <c r="E74" s="215" t="s">
        <v>8</v>
      </c>
      <c r="F74" s="215" t="s">
        <v>55</v>
      </c>
      <c r="G74" s="215" t="s">
        <v>10</v>
      </c>
      <c r="I74" s="144" t="s">
        <v>12</v>
      </c>
      <c r="L74" s="215" t="s">
        <v>250</v>
      </c>
      <c r="M74" s="215">
        <v>24</v>
      </c>
      <c r="N74" s="215">
        <v>24</v>
      </c>
      <c r="O74" s="220">
        <f t="shared" si="1"/>
        <v>1</v>
      </c>
      <c r="P74" s="219"/>
    </row>
    <row r="75" spans="1:16">
      <c r="A75" s="215" t="s">
        <v>8</v>
      </c>
      <c r="B75" s="215" t="s">
        <v>208</v>
      </c>
      <c r="C75" s="215" t="s">
        <v>10</v>
      </c>
      <c r="D75" s="215">
        <v>31</v>
      </c>
      <c r="E75" s="215" t="s">
        <v>8</v>
      </c>
      <c r="F75" s="215" t="s">
        <v>55</v>
      </c>
      <c r="G75" s="215"/>
      <c r="H75" s="215"/>
      <c r="I75" s="215" t="s">
        <v>12</v>
      </c>
      <c r="J75" s="215"/>
      <c r="K75" s="215"/>
      <c r="L75" s="36" t="s">
        <v>250</v>
      </c>
      <c r="M75" s="215">
        <v>7</v>
      </c>
      <c r="N75" s="215">
        <v>12</v>
      </c>
      <c r="O75" s="6">
        <f t="shared" si="1"/>
        <v>0.58333333333333337</v>
      </c>
    </row>
    <row r="76" spans="1:16">
      <c r="A76" s="215" t="s">
        <v>8</v>
      </c>
      <c r="B76" s="215" t="s">
        <v>9</v>
      </c>
      <c r="C76" s="215" t="s">
        <v>10</v>
      </c>
      <c r="D76" s="215">
        <v>5</v>
      </c>
      <c r="E76" s="215" t="s">
        <v>8</v>
      </c>
      <c r="F76" s="215" t="s">
        <v>56</v>
      </c>
      <c r="G76" s="215" t="s">
        <v>10</v>
      </c>
      <c r="H76" s="215">
        <v>47</v>
      </c>
      <c r="I76" s="144" t="s">
        <v>12</v>
      </c>
      <c r="J76" s="215"/>
      <c r="K76" s="215"/>
      <c r="L76" s="215" t="s">
        <v>250</v>
      </c>
      <c r="M76" s="215">
        <v>23</v>
      </c>
      <c r="N76" s="215">
        <v>24</v>
      </c>
      <c r="O76" s="220">
        <f t="shared" si="1"/>
        <v>0.95833333333333337</v>
      </c>
    </row>
    <row r="77" spans="1:16">
      <c r="A77" s="215" t="s">
        <v>8</v>
      </c>
      <c r="B77" s="215" t="s">
        <v>208</v>
      </c>
      <c r="C77" s="215" t="s">
        <v>10</v>
      </c>
      <c r="D77" s="215">
        <v>5</v>
      </c>
      <c r="E77" s="215" t="s">
        <v>8</v>
      </c>
      <c r="F77" s="215" t="s">
        <v>56</v>
      </c>
      <c r="G77" s="215" t="s">
        <v>10</v>
      </c>
      <c r="H77" s="215"/>
      <c r="I77" s="144" t="s">
        <v>12</v>
      </c>
      <c r="J77" s="215"/>
      <c r="K77" s="215"/>
      <c r="L77" s="215" t="s">
        <v>250</v>
      </c>
      <c r="M77" s="215">
        <v>23</v>
      </c>
      <c r="N77" s="215">
        <v>24</v>
      </c>
      <c r="O77" s="37">
        <f t="shared" si="1"/>
        <v>0.95833333333333337</v>
      </c>
    </row>
    <row r="78" spans="1:16">
      <c r="A78" s="146" t="s">
        <v>8</v>
      </c>
      <c r="B78" s="146" t="s">
        <v>9</v>
      </c>
      <c r="C78" s="146" t="s">
        <v>10</v>
      </c>
      <c r="D78" s="146">
        <v>37</v>
      </c>
      <c r="E78" s="146" t="s">
        <v>8</v>
      </c>
      <c r="F78" s="146" t="s">
        <v>58</v>
      </c>
      <c r="G78" s="146" t="s">
        <v>10</v>
      </c>
      <c r="H78" s="146">
        <v>44</v>
      </c>
      <c r="I78" s="147" t="s">
        <v>12</v>
      </c>
      <c r="J78" s="146"/>
      <c r="K78" s="146"/>
      <c r="L78" s="148" t="s">
        <v>250</v>
      </c>
      <c r="M78" s="146">
        <v>12</v>
      </c>
      <c r="N78" s="146">
        <v>12</v>
      </c>
      <c r="O78" s="332">
        <f t="shared" si="1"/>
        <v>1</v>
      </c>
    </row>
    <row r="79" spans="1:16">
      <c r="A79" s="215" t="s">
        <v>8</v>
      </c>
      <c r="B79" s="215" t="s">
        <v>9</v>
      </c>
      <c r="C79" s="215" t="s">
        <v>10</v>
      </c>
      <c r="D79" s="215">
        <v>4</v>
      </c>
      <c r="E79" s="215" t="s">
        <v>8</v>
      </c>
      <c r="F79" s="215" t="s">
        <v>58</v>
      </c>
      <c r="G79" s="215" t="s">
        <v>10</v>
      </c>
      <c r="H79" s="215">
        <v>47</v>
      </c>
      <c r="I79" s="144" t="s">
        <v>12</v>
      </c>
      <c r="J79" s="215"/>
      <c r="K79" s="215"/>
      <c r="L79" s="215" t="s">
        <v>250</v>
      </c>
      <c r="M79" s="215">
        <v>17</v>
      </c>
      <c r="N79" s="215">
        <v>24</v>
      </c>
      <c r="O79" s="220">
        <f t="shared" si="1"/>
        <v>0.70833333333333337</v>
      </c>
    </row>
    <row r="80" spans="1:16">
      <c r="A80" s="215" t="s">
        <v>8</v>
      </c>
      <c r="B80" t="s">
        <v>208</v>
      </c>
      <c r="C80" s="215" t="s">
        <v>10</v>
      </c>
      <c r="D80" s="215">
        <v>3</v>
      </c>
      <c r="E80" s="215" t="s">
        <v>8</v>
      </c>
      <c r="F80" s="215" t="s">
        <v>58</v>
      </c>
      <c r="G80" s="215" t="s">
        <v>10</v>
      </c>
      <c r="H80" s="215"/>
      <c r="I80" s="144" t="s">
        <v>12</v>
      </c>
      <c r="J80" s="215"/>
      <c r="K80" s="215"/>
      <c r="L80" s="215" t="s">
        <v>250</v>
      </c>
      <c r="M80" s="215">
        <v>22</v>
      </c>
      <c r="N80" s="215">
        <v>24</v>
      </c>
      <c r="O80" s="220">
        <f t="shared" si="1"/>
        <v>0.91666666666666663</v>
      </c>
    </row>
    <row r="81" spans="1:15">
      <c r="A81" s="215" t="s">
        <v>8</v>
      </c>
      <c r="B81" s="215" t="s">
        <v>208</v>
      </c>
      <c r="C81" s="215" t="s">
        <v>10</v>
      </c>
      <c r="D81" s="215">
        <v>37</v>
      </c>
      <c r="E81" s="215" t="s">
        <v>8</v>
      </c>
      <c r="F81" s="215" t="s">
        <v>58</v>
      </c>
      <c r="G81" s="215" t="s">
        <v>10</v>
      </c>
      <c r="H81" s="215"/>
      <c r="I81" s="144" t="s">
        <v>12</v>
      </c>
      <c r="J81" s="215"/>
      <c r="K81" s="215"/>
      <c r="L81" s="215" t="s">
        <v>250</v>
      </c>
      <c r="M81" s="215">
        <v>8</v>
      </c>
      <c r="N81" s="215">
        <v>12</v>
      </c>
      <c r="O81" s="220">
        <f t="shared" si="1"/>
        <v>0.66666666666666663</v>
      </c>
    </row>
    <row r="82" spans="1:15">
      <c r="A82" s="215" t="s">
        <v>8</v>
      </c>
      <c r="B82" s="215" t="s">
        <v>9</v>
      </c>
      <c r="C82" s="215" t="s">
        <v>10</v>
      </c>
      <c r="D82" s="215">
        <v>41</v>
      </c>
      <c r="E82" s="215" t="s">
        <v>8</v>
      </c>
      <c r="F82" s="215" t="s">
        <v>192</v>
      </c>
      <c r="G82" s="215"/>
      <c r="H82" s="215"/>
      <c r="I82" s="144" t="s">
        <v>12</v>
      </c>
      <c r="J82" s="215"/>
      <c r="K82" s="215"/>
      <c r="L82" s="36" t="s">
        <v>250</v>
      </c>
      <c r="M82" s="215">
        <v>1</v>
      </c>
      <c r="N82" s="215">
        <v>12</v>
      </c>
      <c r="O82" s="6">
        <f t="shared" si="1"/>
        <v>8.3333333333333329E-2</v>
      </c>
    </row>
    <row r="83" spans="1:15">
      <c r="A83" s="215" t="s">
        <v>8</v>
      </c>
      <c r="B83" s="215" t="s">
        <v>9</v>
      </c>
      <c r="C83" s="215" t="s">
        <v>114</v>
      </c>
      <c r="D83" s="215">
        <v>46</v>
      </c>
      <c r="E83" s="215" t="s">
        <v>8</v>
      </c>
      <c r="F83" s="215" t="s">
        <v>192</v>
      </c>
      <c r="G83" s="215" t="s">
        <v>10</v>
      </c>
      <c r="H83" s="215">
        <v>47</v>
      </c>
      <c r="I83" s="144" t="s">
        <v>12</v>
      </c>
      <c r="J83" s="215"/>
      <c r="K83" s="215"/>
      <c r="L83" s="215" t="s">
        <v>250</v>
      </c>
      <c r="M83" s="215">
        <v>21</v>
      </c>
      <c r="N83" s="215">
        <v>24</v>
      </c>
      <c r="O83" s="220">
        <f t="shared" si="1"/>
        <v>0.875</v>
      </c>
    </row>
    <row r="84" spans="1:15">
      <c r="A84" s="215" t="s">
        <v>8</v>
      </c>
      <c r="B84" s="215" t="s">
        <v>113</v>
      </c>
      <c r="C84" s="215" t="s">
        <v>114</v>
      </c>
      <c r="D84" s="215">
        <v>39</v>
      </c>
      <c r="E84" s="215" t="s">
        <v>8</v>
      </c>
      <c r="F84" s="215" t="s">
        <v>192</v>
      </c>
      <c r="G84" s="215"/>
      <c r="H84" s="215"/>
      <c r="I84" s="144" t="s">
        <v>73</v>
      </c>
      <c r="J84" s="215" t="s">
        <v>70</v>
      </c>
      <c r="K84" s="215" t="s">
        <v>71</v>
      </c>
      <c r="L84" s="36" t="s">
        <v>250</v>
      </c>
      <c r="M84" s="215">
        <v>4</v>
      </c>
      <c r="N84" s="215">
        <v>6</v>
      </c>
      <c r="O84" s="6">
        <f t="shared" si="1"/>
        <v>0.66666666666666663</v>
      </c>
    </row>
    <row r="85" spans="1:15">
      <c r="A85" s="215" t="s">
        <v>8</v>
      </c>
      <c r="B85" s="215" t="s">
        <v>112</v>
      </c>
      <c r="C85" s="215" t="s">
        <v>114</v>
      </c>
      <c r="D85" s="215">
        <v>40</v>
      </c>
      <c r="E85" s="215" t="s">
        <v>8</v>
      </c>
      <c r="F85" s="215" t="s">
        <v>192</v>
      </c>
      <c r="G85" s="215"/>
      <c r="H85" s="215"/>
      <c r="I85" s="144" t="s">
        <v>73</v>
      </c>
      <c r="J85" s="215" t="s">
        <v>70</v>
      </c>
      <c r="K85" s="215" t="s">
        <v>71</v>
      </c>
      <c r="L85" s="36" t="s">
        <v>250</v>
      </c>
      <c r="M85" s="215">
        <v>4</v>
      </c>
      <c r="N85" s="215">
        <v>6</v>
      </c>
      <c r="O85" s="6">
        <f t="shared" si="1"/>
        <v>0.66666666666666663</v>
      </c>
    </row>
    <row r="86" spans="1:15">
      <c r="A86" s="215" t="s">
        <v>8</v>
      </c>
      <c r="B86" s="215" t="s">
        <v>208</v>
      </c>
      <c r="C86" s="215" t="s">
        <v>10</v>
      </c>
      <c r="D86" s="215">
        <v>41</v>
      </c>
      <c r="E86" s="215" t="s">
        <v>8</v>
      </c>
      <c r="F86" s="215" t="s">
        <v>192</v>
      </c>
      <c r="G86" s="215" t="s">
        <v>10</v>
      </c>
      <c r="H86" s="215"/>
      <c r="I86" s="144" t="s">
        <v>12</v>
      </c>
      <c r="J86" s="215"/>
      <c r="K86" s="215"/>
      <c r="L86" s="215" t="s">
        <v>250</v>
      </c>
      <c r="M86" s="215">
        <v>12</v>
      </c>
      <c r="N86" s="215">
        <v>12</v>
      </c>
      <c r="O86" s="220">
        <f t="shared" si="1"/>
        <v>1</v>
      </c>
    </row>
    <row r="87" spans="1:15">
      <c r="A87" s="215" t="s">
        <v>8</v>
      </c>
      <c r="B87" t="s">
        <v>208</v>
      </c>
      <c r="C87" s="215" t="s">
        <v>114</v>
      </c>
      <c r="D87" s="215">
        <v>46</v>
      </c>
      <c r="E87" s="215" t="s">
        <v>8</v>
      </c>
      <c r="F87" t="s">
        <v>192</v>
      </c>
      <c r="G87" s="215"/>
      <c r="H87" s="215"/>
      <c r="I87" s="144" t="s">
        <v>12</v>
      </c>
      <c r="J87" s="215"/>
      <c r="K87" s="215"/>
      <c r="L87" s="36" t="s">
        <v>250</v>
      </c>
      <c r="M87" s="215">
        <v>24</v>
      </c>
      <c r="N87" s="215">
        <v>24</v>
      </c>
      <c r="O87" s="6">
        <f t="shared" si="1"/>
        <v>1</v>
      </c>
    </row>
    <row r="88" spans="1:15">
      <c r="A88" s="215" t="s">
        <v>8</v>
      </c>
      <c r="B88" t="s">
        <v>9</v>
      </c>
      <c r="C88" s="215" t="s">
        <v>114</v>
      </c>
      <c r="D88" s="215">
        <v>32</v>
      </c>
      <c r="E88" s="215" t="s">
        <v>8</v>
      </c>
      <c r="F88" t="s">
        <v>38</v>
      </c>
      <c r="G88" s="215"/>
      <c r="I88" s="144" t="s">
        <v>12</v>
      </c>
      <c r="J88" s="215"/>
      <c r="K88" s="215"/>
      <c r="L88" s="36" t="s">
        <v>250</v>
      </c>
      <c r="M88" s="215">
        <v>7</v>
      </c>
      <c r="N88" s="215">
        <v>16</v>
      </c>
      <c r="O88" s="6">
        <f t="shared" si="1"/>
        <v>0.4375</v>
      </c>
    </row>
    <row r="89" spans="1:15">
      <c r="A89" s="215" t="s">
        <v>8</v>
      </c>
      <c r="B89" t="s">
        <v>201</v>
      </c>
      <c r="C89" s="215" t="s">
        <v>10</v>
      </c>
      <c r="D89" s="215">
        <v>20</v>
      </c>
      <c r="E89" s="215" t="s">
        <v>8</v>
      </c>
      <c r="F89" t="s">
        <v>38</v>
      </c>
      <c r="G89" s="215" t="s">
        <v>10</v>
      </c>
      <c r="H89">
        <v>46</v>
      </c>
      <c r="I89" s="144" t="s">
        <v>73</v>
      </c>
      <c r="J89" s="215" t="s">
        <v>70</v>
      </c>
      <c r="K89" s="215" t="s">
        <v>71</v>
      </c>
      <c r="L89" s="215" t="s">
        <v>250</v>
      </c>
      <c r="M89" s="215">
        <v>8</v>
      </c>
      <c r="N89" s="215">
        <v>12</v>
      </c>
      <c r="O89" s="220">
        <f t="shared" si="1"/>
        <v>0.66666666666666663</v>
      </c>
    </row>
    <row r="90" spans="1:15">
      <c r="A90" s="215" t="s">
        <v>8</v>
      </c>
      <c r="B90" s="215" t="s">
        <v>69</v>
      </c>
      <c r="C90" s="215" t="s">
        <v>114</v>
      </c>
      <c r="D90" s="215">
        <v>20</v>
      </c>
      <c r="E90" s="215" t="s">
        <v>8</v>
      </c>
      <c r="F90" s="215" t="s">
        <v>38</v>
      </c>
      <c r="G90" s="215"/>
      <c r="H90" s="215"/>
      <c r="I90" s="144" t="s">
        <v>73</v>
      </c>
      <c r="J90" s="215" t="s">
        <v>70</v>
      </c>
      <c r="K90" s="215" t="s">
        <v>71</v>
      </c>
      <c r="L90" s="36" t="s">
        <v>250</v>
      </c>
      <c r="M90" s="215">
        <v>8</v>
      </c>
      <c r="N90" s="215">
        <v>12</v>
      </c>
      <c r="O90" s="6">
        <f t="shared" si="1"/>
        <v>0.66666666666666663</v>
      </c>
    </row>
    <row r="91" spans="1:15">
      <c r="A91" s="215" t="s">
        <v>8</v>
      </c>
      <c r="B91" s="215" t="s">
        <v>208</v>
      </c>
      <c r="C91" s="215" t="s">
        <v>10</v>
      </c>
      <c r="D91" s="215">
        <v>26</v>
      </c>
      <c r="E91" s="215" t="s">
        <v>8</v>
      </c>
      <c r="F91" s="215" t="s">
        <v>38</v>
      </c>
      <c r="G91" s="215" t="s">
        <v>10</v>
      </c>
      <c r="H91" s="215"/>
      <c r="I91" s="144" t="s">
        <v>12</v>
      </c>
      <c r="J91" s="215"/>
      <c r="K91" s="215"/>
      <c r="L91" s="215" t="s">
        <v>250</v>
      </c>
      <c r="M91" s="215">
        <v>4</v>
      </c>
      <c r="N91" s="215">
        <v>4</v>
      </c>
      <c r="O91" s="220">
        <f t="shared" si="1"/>
        <v>1</v>
      </c>
    </row>
    <row r="92" spans="1:15">
      <c r="A92" s="215" t="s">
        <v>8</v>
      </c>
      <c r="B92" s="215" t="s">
        <v>9</v>
      </c>
      <c r="C92" s="215" t="s">
        <v>114</v>
      </c>
      <c r="D92" s="215">
        <v>42</v>
      </c>
      <c r="E92" s="215" t="s">
        <v>8</v>
      </c>
      <c r="F92" s="215" t="s">
        <v>406</v>
      </c>
      <c r="G92" s="215"/>
      <c r="H92" s="215"/>
      <c r="I92" s="144" t="s">
        <v>12</v>
      </c>
      <c r="J92" s="215"/>
      <c r="K92" s="215"/>
      <c r="L92" s="36" t="s">
        <v>250</v>
      </c>
      <c r="M92" s="215">
        <v>0</v>
      </c>
      <c r="N92" s="215">
        <v>1</v>
      </c>
      <c r="O92" s="6">
        <f t="shared" si="1"/>
        <v>0</v>
      </c>
    </row>
    <row r="93" spans="1:15">
      <c r="A93" s="215" t="s">
        <v>8</v>
      </c>
      <c r="B93" s="215" t="s">
        <v>201</v>
      </c>
      <c r="C93" s="215" t="s">
        <v>114</v>
      </c>
      <c r="D93" s="215">
        <v>39</v>
      </c>
      <c r="E93" s="215" t="s">
        <v>8</v>
      </c>
      <c r="F93" s="215" t="s">
        <v>406</v>
      </c>
      <c r="G93" s="215"/>
      <c r="H93" s="215"/>
      <c r="I93" s="144" t="s">
        <v>73</v>
      </c>
      <c r="J93" s="215" t="s">
        <v>70</v>
      </c>
      <c r="K93" s="215" t="s">
        <v>71</v>
      </c>
      <c r="L93" s="36" t="s">
        <v>250</v>
      </c>
      <c r="M93" s="215">
        <v>0</v>
      </c>
      <c r="N93" s="215">
        <v>12</v>
      </c>
      <c r="O93" s="6">
        <f t="shared" si="1"/>
        <v>0</v>
      </c>
    </row>
    <row r="94" spans="1:15">
      <c r="A94" s="215" t="s">
        <v>8</v>
      </c>
      <c r="B94" s="215" t="s">
        <v>69</v>
      </c>
      <c r="C94" s="215" t="s">
        <v>114</v>
      </c>
      <c r="D94" s="215">
        <v>39</v>
      </c>
      <c r="E94" s="215" t="s">
        <v>8</v>
      </c>
      <c r="F94" s="215" t="s">
        <v>406</v>
      </c>
      <c r="G94" s="215"/>
      <c r="H94" s="215"/>
      <c r="I94" s="144" t="s">
        <v>73</v>
      </c>
      <c r="J94" s="215" t="s">
        <v>70</v>
      </c>
      <c r="K94" s="215" t="s">
        <v>71</v>
      </c>
      <c r="L94" s="36" t="s">
        <v>250</v>
      </c>
      <c r="M94" s="215">
        <v>0</v>
      </c>
      <c r="N94" s="215">
        <v>12</v>
      </c>
      <c r="O94" s="6">
        <f t="shared" si="1"/>
        <v>0</v>
      </c>
    </row>
    <row r="95" spans="1:15">
      <c r="A95" s="215" t="s">
        <v>8</v>
      </c>
      <c r="B95" s="215" t="s">
        <v>201</v>
      </c>
      <c r="C95" s="215" t="s">
        <v>10</v>
      </c>
      <c r="D95" s="215">
        <v>19</v>
      </c>
      <c r="E95" s="215" t="s">
        <v>8</v>
      </c>
      <c r="F95" s="215" t="s">
        <v>30</v>
      </c>
      <c r="G95" s="215" t="s">
        <v>10</v>
      </c>
      <c r="H95" s="215">
        <v>46</v>
      </c>
      <c r="I95" s="144" t="s">
        <v>73</v>
      </c>
      <c r="J95" s="215" t="s">
        <v>70</v>
      </c>
      <c r="K95" s="215" t="s">
        <v>71</v>
      </c>
      <c r="L95" s="215" t="s">
        <v>250</v>
      </c>
      <c r="M95" s="215">
        <v>8</v>
      </c>
      <c r="N95" s="215">
        <v>24</v>
      </c>
      <c r="O95" s="220">
        <f t="shared" si="1"/>
        <v>0.33333333333333331</v>
      </c>
    </row>
    <row r="96" spans="1:15">
      <c r="A96" s="215" t="s">
        <v>8</v>
      </c>
      <c r="B96" s="215" t="s">
        <v>69</v>
      </c>
      <c r="C96" s="215" t="s">
        <v>10</v>
      </c>
      <c r="D96" s="215">
        <v>19</v>
      </c>
      <c r="E96" s="215" t="s">
        <v>8</v>
      </c>
      <c r="F96" s="215" t="s">
        <v>30</v>
      </c>
      <c r="G96" s="215" t="s">
        <v>10</v>
      </c>
      <c r="H96" s="215">
        <v>46</v>
      </c>
      <c r="I96" s="144" t="s">
        <v>73</v>
      </c>
      <c r="J96" s="215" t="s">
        <v>70</v>
      </c>
      <c r="K96" s="215" t="s">
        <v>71</v>
      </c>
      <c r="L96" s="215" t="s">
        <v>250</v>
      </c>
      <c r="M96" s="215">
        <v>6</v>
      </c>
      <c r="N96" s="215">
        <v>12</v>
      </c>
      <c r="O96" s="220">
        <f t="shared" si="1"/>
        <v>0.5</v>
      </c>
    </row>
    <row r="97" spans="1:15">
      <c r="A97" s="215" t="s">
        <v>8</v>
      </c>
      <c r="B97" s="215" t="s">
        <v>69</v>
      </c>
      <c r="C97" s="215" t="s">
        <v>10</v>
      </c>
      <c r="D97" s="215">
        <v>19</v>
      </c>
      <c r="E97" s="215" t="s">
        <v>8</v>
      </c>
      <c r="F97" s="215" t="s">
        <v>30</v>
      </c>
      <c r="G97" s="215" t="s">
        <v>10</v>
      </c>
      <c r="H97" s="215">
        <v>46</v>
      </c>
      <c r="I97" s="144" t="s">
        <v>73</v>
      </c>
      <c r="J97" s="215" t="s">
        <v>70</v>
      </c>
      <c r="K97" s="215" t="s">
        <v>71</v>
      </c>
      <c r="L97" s="215" t="s">
        <v>250</v>
      </c>
      <c r="M97" s="215">
        <v>0</v>
      </c>
      <c r="N97" s="215">
        <v>12</v>
      </c>
      <c r="O97" s="220">
        <f t="shared" si="1"/>
        <v>0</v>
      </c>
    </row>
    <row r="98" spans="1:15">
      <c r="A98" s="215" t="s">
        <v>8</v>
      </c>
      <c r="B98" s="215" t="s">
        <v>208</v>
      </c>
      <c r="C98" s="215" t="s">
        <v>10</v>
      </c>
      <c r="D98" s="215">
        <v>23</v>
      </c>
      <c r="E98" s="215" t="s">
        <v>8</v>
      </c>
      <c r="F98" s="215" t="s">
        <v>30</v>
      </c>
      <c r="G98" s="215" t="s">
        <v>10</v>
      </c>
      <c r="H98" s="215"/>
      <c r="I98" s="144" t="s">
        <v>12</v>
      </c>
      <c r="J98" s="215"/>
      <c r="K98" s="215"/>
      <c r="L98" s="215" t="s">
        <v>250</v>
      </c>
      <c r="M98" s="215">
        <v>24</v>
      </c>
      <c r="N98" s="215">
        <v>24</v>
      </c>
      <c r="O98" s="220">
        <f t="shared" si="1"/>
        <v>1</v>
      </c>
    </row>
    <row r="99" spans="1:15">
      <c r="A99" t="s">
        <v>8</v>
      </c>
      <c r="B99" t="s">
        <v>208</v>
      </c>
      <c r="C99" t="s">
        <v>10</v>
      </c>
      <c r="D99">
        <v>33</v>
      </c>
      <c r="E99" t="s">
        <v>8</v>
      </c>
      <c r="F99" t="s">
        <v>30</v>
      </c>
      <c r="G99" t="s">
        <v>10</v>
      </c>
      <c r="I99" s="2" t="s">
        <v>12</v>
      </c>
      <c r="L99" t="s">
        <v>250</v>
      </c>
      <c r="M99">
        <v>12</v>
      </c>
      <c r="N99">
        <v>12</v>
      </c>
      <c r="O99" s="37">
        <f t="shared" si="1"/>
        <v>1</v>
      </c>
    </row>
    <row r="100" spans="1:15">
      <c r="A100" s="215" t="s">
        <v>8</v>
      </c>
      <c r="B100" s="215" t="s">
        <v>201</v>
      </c>
      <c r="C100" s="215" t="s">
        <v>10</v>
      </c>
      <c r="D100" s="215">
        <v>5</v>
      </c>
      <c r="E100" s="215" t="s">
        <v>8</v>
      </c>
      <c r="F100" s="215" t="s">
        <v>196</v>
      </c>
      <c r="G100" s="215" t="s">
        <v>10</v>
      </c>
      <c r="H100" s="215">
        <v>46</v>
      </c>
      <c r="I100" s="144" t="s">
        <v>73</v>
      </c>
      <c r="J100" s="215" t="s">
        <v>70</v>
      </c>
      <c r="K100" s="215" t="s">
        <v>71</v>
      </c>
      <c r="L100" s="215" t="s">
        <v>250</v>
      </c>
      <c r="M100" s="215">
        <v>18</v>
      </c>
      <c r="N100" s="215">
        <v>48</v>
      </c>
      <c r="O100" s="220">
        <f t="shared" si="1"/>
        <v>0.375</v>
      </c>
    </row>
    <row r="101" spans="1:15">
      <c r="A101" s="215" t="s">
        <v>8</v>
      </c>
      <c r="B101" s="215" t="s">
        <v>69</v>
      </c>
      <c r="C101" s="215" t="s">
        <v>10</v>
      </c>
      <c r="D101" s="215">
        <v>5</v>
      </c>
      <c r="E101" s="215" t="s">
        <v>8</v>
      </c>
      <c r="F101" s="215" t="s">
        <v>196</v>
      </c>
      <c r="G101" s="215" t="s">
        <v>10</v>
      </c>
      <c r="H101" s="215">
        <v>46</v>
      </c>
      <c r="I101" s="144" t="s">
        <v>73</v>
      </c>
      <c r="J101" s="215" t="s">
        <v>70</v>
      </c>
      <c r="K101" s="215" t="s">
        <v>71</v>
      </c>
      <c r="L101" s="215" t="s">
        <v>250</v>
      </c>
      <c r="M101" s="215">
        <v>18</v>
      </c>
      <c r="N101" s="215">
        <v>48</v>
      </c>
      <c r="O101" s="220">
        <f t="shared" si="1"/>
        <v>0.375</v>
      </c>
    </row>
    <row r="102" spans="1:15">
      <c r="A102" s="215" t="s">
        <v>8</v>
      </c>
      <c r="B102" s="215" t="s">
        <v>208</v>
      </c>
      <c r="C102" s="215" t="s">
        <v>10</v>
      </c>
      <c r="D102" s="215">
        <v>22</v>
      </c>
      <c r="E102" s="215" t="s">
        <v>8</v>
      </c>
      <c r="F102" s="215" t="s">
        <v>196</v>
      </c>
      <c r="G102" s="215" t="s">
        <v>10</v>
      </c>
      <c r="H102" s="215"/>
      <c r="I102" s="144" t="s">
        <v>12</v>
      </c>
      <c r="J102" s="215"/>
      <c r="K102" s="215"/>
      <c r="L102" s="215" t="s">
        <v>250</v>
      </c>
      <c r="M102" s="215">
        <v>0</v>
      </c>
      <c r="N102" s="215">
        <v>2</v>
      </c>
      <c r="O102" s="220">
        <f t="shared" si="1"/>
        <v>0</v>
      </c>
    </row>
    <row r="103" spans="1:15">
      <c r="A103" s="215" t="s">
        <v>8</v>
      </c>
      <c r="B103" s="215" t="s">
        <v>69</v>
      </c>
      <c r="C103" s="215" t="s">
        <v>10</v>
      </c>
      <c r="D103" s="215">
        <v>4</v>
      </c>
      <c r="E103" s="215" t="s">
        <v>8</v>
      </c>
      <c r="F103" s="215" t="s">
        <v>41</v>
      </c>
      <c r="G103" s="215" t="s">
        <v>10</v>
      </c>
      <c r="H103" s="215">
        <v>46</v>
      </c>
      <c r="I103" s="144" t="s">
        <v>73</v>
      </c>
      <c r="J103" s="215" t="s">
        <v>70</v>
      </c>
      <c r="K103" s="215" t="s">
        <v>71</v>
      </c>
      <c r="L103" s="215" t="s">
        <v>250</v>
      </c>
      <c r="M103" s="215">
        <v>8</v>
      </c>
      <c r="N103" s="215">
        <v>12</v>
      </c>
      <c r="O103" s="220">
        <f t="shared" si="1"/>
        <v>0.66666666666666663</v>
      </c>
    </row>
    <row r="104" spans="1:15">
      <c r="A104" s="146" t="s">
        <v>8</v>
      </c>
      <c r="B104" s="146" t="s">
        <v>201</v>
      </c>
      <c r="C104" s="146" t="s">
        <v>10</v>
      </c>
      <c r="D104" s="146">
        <v>4</v>
      </c>
      <c r="E104" s="146" t="s">
        <v>8</v>
      </c>
      <c r="F104" s="146" t="s">
        <v>41</v>
      </c>
      <c r="G104" s="146" t="s">
        <v>10</v>
      </c>
      <c r="H104" s="146">
        <v>46</v>
      </c>
      <c r="I104" s="147" t="s">
        <v>73</v>
      </c>
      <c r="J104" s="146" t="s">
        <v>70</v>
      </c>
      <c r="K104" s="146" t="s">
        <v>71</v>
      </c>
      <c r="L104" s="148" t="s">
        <v>250</v>
      </c>
      <c r="M104" s="146">
        <v>27</v>
      </c>
      <c r="N104" s="146">
        <v>36</v>
      </c>
      <c r="O104" s="183">
        <f t="shared" si="1"/>
        <v>0.75</v>
      </c>
    </row>
    <row r="105" spans="1:15">
      <c r="A105" t="s">
        <v>8</v>
      </c>
      <c r="B105" t="s">
        <v>69</v>
      </c>
      <c r="C105" t="s">
        <v>10</v>
      </c>
      <c r="D105">
        <v>4</v>
      </c>
      <c r="E105" t="s">
        <v>8</v>
      </c>
      <c r="F105" t="s">
        <v>41</v>
      </c>
      <c r="G105" t="s">
        <v>10</v>
      </c>
      <c r="H105">
        <v>46</v>
      </c>
      <c r="I105" s="2" t="s">
        <v>73</v>
      </c>
      <c r="J105" t="s">
        <v>70</v>
      </c>
      <c r="K105" t="s">
        <v>71</v>
      </c>
      <c r="L105" s="215" t="s">
        <v>250</v>
      </c>
      <c r="M105">
        <v>26</v>
      </c>
      <c r="N105">
        <v>36</v>
      </c>
      <c r="O105" s="220">
        <f t="shared" si="1"/>
        <v>0.72222222222222221</v>
      </c>
    </row>
    <row r="106" spans="1:15">
      <c r="A106" t="s">
        <v>8</v>
      </c>
      <c r="B106" t="s">
        <v>208</v>
      </c>
      <c r="C106" t="s">
        <v>10</v>
      </c>
      <c r="D106">
        <v>22</v>
      </c>
      <c r="E106" t="s">
        <v>8</v>
      </c>
      <c r="F106" t="s">
        <v>41</v>
      </c>
      <c r="G106" t="s">
        <v>10</v>
      </c>
      <c r="I106" s="2" t="s">
        <v>12</v>
      </c>
      <c r="L106" s="215" t="s">
        <v>250</v>
      </c>
      <c r="M106">
        <v>2</v>
      </c>
      <c r="N106">
        <v>2</v>
      </c>
      <c r="O106" s="220">
        <f t="shared" si="1"/>
        <v>1</v>
      </c>
    </row>
    <row r="107" spans="1:15">
      <c r="A107" s="215" t="s">
        <v>8</v>
      </c>
      <c r="B107" s="215" t="s">
        <v>208</v>
      </c>
      <c r="C107" s="215" t="s">
        <v>114</v>
      </c>
      <c r="D107" s="215">
        <v>43</v>
      </c>
      <c r="E107" s="215" t="s">
        <v>8</v>
      </c>
      <c r="F107" s="215" t="s">
        <v>41</v>
      </c>
      <c r="G107" s="215"/>
      <c r="H107" s="215"/>
      <c r="I107" s="144" t="s">
        <v>12</v>
      </c>
      <c r="J107" s="215"/>
      <c r="K107" s="215"/>
      <c r="L107" s="36" t="s">
        <v>250</v>
      </c>
      <c r="M107" s="215">
        <v>0</v>
      </c>
      <c r="N107" s="215">
        <v>24</v>
      </c>
      <c r="O107" s="6">
        <f t="shared" si="1"/>
        <v>0</v>
      </c>
    </row>
    <row r="108" spans="1:15">
      <c r="A108" s="215" t="s">
        <v>8</v>
      </c>
      <c r="B108" s="215" t="s">
        <v>201</v>
      </c>
      <c r="C108" s="215" t="s">
        <v>114</v>
      </c>
      <c r="D108" s="215">
        <v>35</v>
      </c>
      <c r="E108" s="215" t="s">
        <v>8</v>
      </c>
      <c r="F108" s="215" t="s">
        <v>260</v>
      </c>
      <c r="G108" s="215"/>
      <c r="H108" s="215"/>
      <c r="I108" s="144" t="s">
        <v>73</v>
      </c>
      <c r="J108" s="215" t="s">
        <v>115</v>
      </c>
      <c r="K108" s="215" t="s">
        <v>71</v>
      </c>
      <c r="L108" s="36" t="s">
        <v>250</v>
      </c>
      <c r="M108" s="215">
        <v>0</v>
      </c>
      <c r="N108" s="215">
        <v>12</v>
      </c>
      <c r="O108" s="6">
        <f t="shared" si="1"/>
        <v>0</v>
      </c>
    </row>
    <row r="109" spans="1:15">
      <c r="A109" s="146" t="s">
        <v>8</v>
      </c>
      <c r="B109" s="146" t="s">
        <v>69</v>
      </c>
      <c r="C109" s="146" t="s">
        <v>114</v>
      </c>
      <c r="D109" s="146">
        <v>36</v>
      </c>
      <c r="E109" s="146" t="s">
        <v>8</v>
      </c>
      <c r="F109" s="146" t="s">
        <v>260</v>
      </c>
      <c r="G109" s="146" t="s">
        <v>10</v>
      </c>
      <c r="H109" s="146" t="s">
        <v>265</v>
      </c>
      <c r="I109" s="147" t="s">
        <v>73</v>
      </c>
      <c r="J109" s="146" t="s">
        <v>255</v>
      </c>
      <c r="K109" s="146" t="s">
        <v>71</v>
      </c>
      <c r="L109" s="148" t="s">
        <v>250</v>
      </c>
      <c r="M109" s="146">
        <v>2</v>
      </c>
      <c r="N109" s="146">
        <v>12</v>
      </c>
      <c r="O109" s="220">
        <f t="shared" si="1"/>
        <v>0.16666666666666666</v>
      </c>
    </row>
    <row r="110" spans="1:15">
      <c r="A110" s="146" t="s">
        <v>8</v>
      </c>
      <c r="B110" s="215" t="s">
        <v>191</v>
      </c>
      <c r="C110" s="146" t="s">
        <v>10</v>
      </c>
      <c r="D110" s="146">
        <v>4</v>
      </c>
      <c r="E110" s="146" t="s">
        <v>8</v>
      </c>
      <c r="F110" s="215" t="s">
        <v>260</v>
      </c>
      <c r="G110" s="146" t="s">
        <v>10</v>
      </c>
      <c r="H110" s="215">
        <v>36</v>
      </c>
      <c r="I110" s="147" t="s">
        <v>73</v>
      </c>
      <c r="J110" s="146" t="s">
        <v>70</v>
      </c>
      <c r="K110" s="146" t="s">
        <v>71</v>
      </c>
      <c r="L110" s="215" t="s">
        <v>250</v>
      </c>
      <c r="M110" s="146">
        <v>24</v>
      </c>
      <c r="N110" s="146">
        <v>24</v>
      </c>
      <c r="O110" s="332">
        <f t="shared" si="1"/>
        <v>1</v>
      </c>
    </row>
    <row r="111" spans="1:15">
      <c r="A111" s="146" t="s">
        <v>8</v>
      </c>
      <c r="B111" s="146" t="s">
        <v>69</v>
      </c>
      <c r="C111" s="146" t="s">
        <v>114</v>
      </c>
      <c r="D111" s="146">
        <v>37</v>
      </c>
      <c r="E111" s="146" t="s">
        <v>8</v>
      </c>
      <c r="F111" s="146" t="s">
        <v>260</v>
      </c>
      <c r="G111" s="146" t="s">
        <v>10</v>
      </c>
      <c r="H111" s="146" t="s">
        <v>264</v>
      </c>
      <c r="I111" s="147" t="s">
        <v>73</v>
      </c>
      <c r="J111" s="146" t="s">
        <v>255</v>
      </c>
      <c r="K111" s="146" t="s">
        <v>71</v>
      </c>
      <c r="L111" s="148" t="s">
        <v>250</v>
      </c>
      <c r="M111" s="146">
        <v>10</v>
      </c>
      <c r="N111" s="146">
        <v>12</v>
      </c>
      <c r="O111" s="220">
        <f t="shared" si="1"/>
        <v>0.83333333333333337</v>
      </c>
    </row>
    <row r="112" spans="1:15">
      <c r="A112" s="215" t="s">
        <v>8</v>
      </c>
      <c r="B112" s="215" t="s">
        <v>69</v>
      </c>
      <c r="C112" s="215" t="s">
        <v>10</v>
      </c>
      <c r="D112" s="215">
        <v>6</v>
      </c>
      <c r="E112" s="215" t="s">
        <v>8</v>
      </c>
      <c r="F112" s="215" t="s">
        <v>34</v>
      </c>
      <c r="G112" s="215" t="s">
        <v>10</v>
      </c>
      <c r="H112" s="215">
        <v>46</v>
      </c>
      <c r="I112" s="144" t="s">
        <v>73</v>
      </c>
      <c r="J112" s="215" t="s">
        <v>70</v>
      </c>
      <c r="K112" s="215" t="s">
        <v>71</v>
      </c>
      <c r="L112" s="215" t="s">
        <v>250</v>
      </c>
      <c r="M112" s="215">
        <v>7</v>
      </c>
      <c r="N112" s="215">
        <v>12</v>
      </c>
      <c r="O112" s="220">
        <f t="shared" si="1"/>
        <v>0.58333333333333337</v>
      </c>
    </row>
    <row r="113" spans="1:16">
      <c r="A113" s="215" t="s">
        <v>8</v>
      </c>
      <c r="B113" s="215" t="s">
        <v>201</v>
      </c>
      <c r="C113" s="215" t="s">
        <v>10</v>
      </c>
      <c r="D113" s="215">
        <v>6</v>
      </c>
      <c r="E113" s="215" t="s">
        <v>8</v>
      </c>
      <c r="F113" s="215" t="s">
        <v>34</v>
      </c>
      <c r="G113" s="215" t="s">
        <v>10</v>
      </c>
      <c r="H113" s="215">
        <v>46</v>
      </c>
      <c r="I113" s="144" t="s">
        <v>73</v>
      </c>
      <c r="J113" s="215" t="s">
        <v>70</v>
      </c>
      <c r="K113" s="215" t="s">
        <v>71</v>
      </c>
      <c r="L113" s="215" t="s">
        <v>250</v>
      </c>
      <c r="M113" s="215">
        <v>9</v>
      </c>
      <c r="N113" s="215">
        <v>12</v>
      </c>
      <c r="O113" s="220">
        <f t="shared" si="1"/>
        <v>0.75</v>
      </c>
    </row>
    <row r="114" spans="1:16">
      <c r="A114" t="s">
        <v>8</v>
      </c>
      <c r="B114" t="s">
        <v>208</v>
      </c>
      <c r="C114" t="s">
        <v>10</v>
      </c>
      <c r="D114">
        <v>29</v>
      </c>
      <c r="E114" t="s">
        <v>8</v>
      </c>
      <c r="F114" t="s">
        <v>34</v>
      </c>
      <c r="G114" t="s">
        <v>10</v>
      </c>
      <c r="I114" s="2" t="s">
        <v>12</v>
      </c>
      <c r="L114" s="215" t="s">
        <v>250</v>
      </c>
      <c r="M114">
        <v>24</v>
      </c>
      <c r="N114">
        <v>24</v>
      </c>
      <c r="O114" s="220">
        <f t="shared" si="1"/>
        <v>1</v>
      </c>
    </row>
    <row r="115" spans="1:16">
      <c r="A115" s="215" t="s">
        <v>8</v>
      </c>
      <c r="B115" t="s">
        <v>201</v>
      </c>
      <c r="C115" s="215" t="s">
        <v>114</v>
      </c>
      <c r="D115" s="215">
        <v>31</v>
      </c>
      <c r="E115" s="215" t="s">
        <v>8</v>
      </c>
      <c r="F115" t="s">
        <v>401</v>
      </c>
      <c r="G115" s="215"/>
      <c r="I115" s="144" t="s">
        <v>73</v>
      </c>
      <c r="J115" s="215" t="s">
        <v>70</v>
      </c>
      <c r="K115" s="215" t="s">
        <v>71</v>
      </c>
      <c r="L115" s="36" t="s">
        <v>250</v>
      </c>
      <c r="M115" s="215">
        <v>20</v>
      </c>
      <c r="N115" s="215">
        <v>24</v>
      </c>
      <c r="O115" s="6">
        <f t="shared" si="1"/>
        <v>0.83333333333333337</v>
      </c>
    </row>
    <row r="116" spans="1:16">
      <c r="A116" s="146" t="s">
        <v>8</v>
      </c>
      <c r="B116" s="146" t="s">
        <v>69</v>
      </c>
      <c r="C116" s="146" t="s">
        <v>114</v>
      </c>
      <c r="D116" s="146">
        <v>31</v>
      </c>
      <c r="E116" s="146" t="s">
        <v>8</v>
      </c>
      <c r="F116" s="146" t="s">
        <v>401</v>
      </c>
      <c r="G116" s="146" t="s">
        <v>10</v>
      </c>
      <c r="H116" s="146">
        <v>46</v>
      </c>
      <c r="I116" s="147" t="s">
        <v>73</v>
      </c>
      <c r="J116" s="146" t="s">
        <v>70</v>
      </c>
      <c r="K116" s="146" t="s">
        <v>71</v>
      </c>
      <c r="L116" s="148" t="s">
        <v>250</v>
      </c>
      <c r="M116" s="146">
        <v>20</v>
      </c>
      <c r="N116" s="146">
        <v>24</v>
      </c>
      <c r="O116" s="332">
        <f t="shared" si="1"/>
        <v>0.83333333333333337</v>
      </c>
    </row>
    <row r="117" spans="1:16">
      <c r="A117" t="s">
        <v>8</v>
      </c>
      <c r="B117" t="s">
        <v>201</v>
      </c>
      <c r="C117" t="s">
        <v>10</v>
      </c>
      <c r="D117">
        <v>3</v>
      </c>
      <c r="E117" t="s">
        <v>8</v>
      </c>
      <c r="F117" s="143" t="s">
        <v>109</v>
      </c>
      <c r="G117" t="s">
        <v>10</v>
      </c>
      <c r="H117">
        <v>46</v>
      </c>
      <c r="I117" s="2" t="s">
        <v>73</v>
      </c>
      <c r="J117" t="s">
        <v>70</v>
      </c>
      <c r="K117" t="s">
        <v>71</v>
      </c>
      <c r="L117" s="215" t="s">
        <v>250</v>
      </c>
      <c r="M117">
        <v>0</v>
      </c>
      <c r="N117">
        <v>12</v>
      </c>
      <c r="O117" s="220">
        <f t="shared" si="1"/>
        <v>0</v>
      </c>
    </row>
    <row r="118" spans="1:16">
      <c r="A118" s="215" t="s">
        <v>8</v>
      </c>
      <c r="B118" s="215" t="s">
        <v>201</v>
      </c>
      <c r="C118" s="215" t="s">
        <v>10</v>
      </c>
      <c r="D118" s="215">
        <v>3</v>
      </c>
      <c r="E118" s="215" t="s">
        <v>8</v>
      </c>
      <c r="F118" s="215" t="s">
        <v>109</v>
      </c>
      <c r="G118" s="215" t="s">
        <v>10</v>
      </c>
      <c r="H118" s="215">
        <v>46</v>
      </c>
      <c r="I118" s="144" t="s">
        <v>73</v>
      </c>
      <c r="J118" s="215" t="s">
        <v>70</v>
      </c>
      <c r="K118" s="215" t="s">
        <v>71</v>
      </c>
      <c r="L118" s="215" t="s">
        <v>250</v>
      </c>
      <c r="M118" s="215">
        <v>5</v>
      </c>
      <c r="N118" s="215">
        <v>12</v>
      </c>
      <c r="O118" s="220">
        <f t="shared" si="1"/>
        <v>0.41666666666666669</v>
      </c>
    </row>
    <row r="119" spans="1:16" s="143" customFormat="1">
      <c r="A119" s="143" t="s">
        <v>8</v>
      </c>
      <c r="B119" s="143" t="s">
        <v>69</v>
      </c>
      <c r="C119" s="143" t="s">
        <v>10</v>
      </c>
      <c r="D119" s="143">
        <v>3</v>
      </c>
      <c r="E119" s="143" t="s">
        <v>8</v>
      </c>
      <c r="F119" s="143" t="s">
        <v>109</v>
      </c>
      <c r="G119" s="143" t="s">
        <v>10</v>
      </c>
      <c r="H119" s="143">
        <v>46</v>
      </c>
      <c r="I119" s="144" t="s">
        <v>73</v>
      </c>
      <c r="J119" s="143" t="s">
        <v>70</v>
      </c>
      <c r="K119" s="143" t="s">
        <v>71</v>
      </c>
      <c r="L119" s="215" t="s">
        <v>250</v>
      </c>
      <c r="M119" s="143">
        <v>4</v>
      </c>
      <c r="N119" s="143">
        <v>24</v>
      </c>
      <c r="O119" s="37">
        <f t="shared" si="1"/>
        <v>0.16666666666666666</v>
      </c>
      <c r="P119" s="145"/>
    </row>
    <row r="120" spans="1:16">
      <c r="A120" s="215" t="s">
        <v>8</v>
      </c>
      <c r="B120" s="215" t="s">
        <v>201</v>
      </c>
      <c r="C120" s="215" t="s">
        <v>10</v>
      </c>
      <c r="D120" s="215">
        <v>37</v>
      </c>
      <c r="E120" s="215" t="s">
        <v>8</v>
      </c>
      <c r="F120" s="215" t="s">
        <v>99</v>
      </c>
      <c r="G120" s="215" t="s">
        <v>10</v>
      </c>
      <c r="H120" s="215">
        <v>46</v>
      </c>
      <c r="I120" s="144" t="s">
        <v>73</v>
      </c>
      <c r="J120" s="215" t="s">
        <v>70</v>
      </c>
      <c r="K120" s="215" t="s">
        <v>71</v>
      </c>
      <c r="L120" s="215" t="s">
        <v>250</v>
      </c>
      <c r="M120" s="215">
        <v>6</v>
      </c>
      <c r="N120" s="215">
        <v>12</v>
      </c>
      <c r="O120" s="220">
        <f t="shared" si="1"/>
        <v>0.5</v>
      </c>
    </row>
    <row r="121" spans="1:16">
      <c r="A121" s="215" t="s">
        <v>8</v>
      </c>
      <c r="B121" s="215" t="s">
        <v>201</v>
      </c>
      <c r="C121" s="215" t="s">
        <v>10</v>
      </c>
      <c r="D121" s="215">
        <v>8</v>
      </c>
      <c r="E121" s="215" t="s">
        <v>8</v>
      </c>
      <c r="F121" s="215" t="s">
        <v>99</v>
      </c>
      <c r="G121" s="215" t="s">
        <v>10</v>
      </c>
      <c r="H121" s="215">
        <v>46</v>
      </c>
      <c r="I121" s="144" t="s">
        <v>73</v>
      </c>
      <c r="J121" s="215" t="s">
        <v>70</v>
      </c>
      <c r="K121" s="215" t="s">
        <v>71</v>
      </c>
      <c r="L121" s="215" t="s">
        <v>250</v>
      </c>
      <c r="M121" s="215">
        <v>3</v>
      </c>
      <c r="N121" s="215">
        <v>12</v>
      </c>
      <c r="O121" s="220">
        <f t="shared" si="1"/>
        <v>0.25</v>
      </c>
    </row>
    <row r="122" spans="1:16">
      <c r="A122" s="215" t="s">
        <v>8</v>
      </c>
      <c r="B122" s="215" t="s">
        <v>69</v>
      </c>
      <c r="C122" s="215" t="s">
        <v>10</v>
      </c>
      <c r="D122" s="215">
        <v>37</v>
      </c>
      <c r="E122" s="215" t="s">
        <v>8</v>
      </c>
      <c r="F122" s="215" t="s">
        <v>99</v>
      </c>
      <c r="G122" s="215" t="s">
        <v>10</v>
      </c>
      <c r="H122" s="215">
        <v>46</v>
      </c>
      <c r="I122" s="144" t="s">
        <v>73</v>
      </c>
      <c r="J122" s="215" t="s">
        <v>70</v>
      </c>
      <c r="K122" s="215" t="s">
        <v>71</v>
      </c>
      <c r="L122" s="215" t="s">
        <v>250</v>
      </c>
      <c r="M122" s="215">
        <v>6</v>
      </c>
      <c r="N122" s="215">
        <v>12</v>
      </c>
      <c r="O122" s="220">
        <f t="shared" si="1"/>
        <v>0.5</v>
      </c>
    </row>
    <row r="123" spans="1:16">
      <c r="A123" s="215" t="s">
        <v>8</v>
      </c>
      <c r="B123" s="215" t="s">
        <v>69</v>
      </c>
      <c r="C123" s="215" t="s">
        <v>10</v>
      </c>
      <c r="D123" s="215">
        <v>8</v>
      </c>
      <c r="E123" s="215" t="s">
        <v>8</v>
      </c>
      <c r="F123" s="215" t="s">
        <v>99</v>
      </c>
      <c r="G123" s="215" t="s">
        <v>10</v>
      </c>
      <c r="H123" s="215">
        <v>46</v>
      </c>
      <c r="I123" s="144" t="s">
        <v>73</v>
      </c>
      <c r="J123" s="215" t="s">
        <v>70</v>
      </c>
      <c r="K123" s="215" t="s">
        <v>71</v>
      </c>
      <c r="L123" s="215" t="s">
        <v>250</v>
      </c>
      <c r="M123" s="215">
        <v>3</v>
      </c>
      <c r="N123" s="215">
        <v>12</v>
      </c>
      <c r="O123" s="220">
        <f t="shared" si="1"/>
        <v>0.25</v>
      </c>
    </row>
    <row r="124" spans="1:16">
      <c r="A124" s="215" t="s">
        <v>8</v>
      </c>
      <c r="B124" s="215" t="s">
        <v>201</v>
      </c>
      <c r="C124" s="215" t="s">
        <v>10</v>
      </c>
      <c r="D124" s="215">
        <v>39</v>
      </c>
      <c r="E124" s="215" t="s">
        <v>8</v>
      </c>
      <c r="F124" s="215" t="s">
        <v>94</v>
      </c>
      <c r="G124" s="215" t="s">
        <v>10</v>
      </c>
      <c r="H124" s="215">
        <v>46</v>
      </c>
      <c r="I124" s="144" t="s">
        <v>73</v>
      </c>
      <c r="J124" s="215" t="s">
        <v>70</v>
      </c>
      <c r="K124" s="215" t="s">
        <v>71</v>
      </c>
      <c r="L124" s="215" t="s">
        <v>250</v>
      </c>
      <c r="M124" s="215">
        <v>12</v>
      </c>
      <c r="N124" s="215">
        <v>12</v>
      </c>
      <c r="O124" s="220">
        <f t="shared" si="1"/>
        <v>1</v>
      </c>
    </row>
    <row r="125" spans="1:16">
      <c r="A125" s="215" t="s">
        <v>8</v>
      </c>
      <c r="B125" s="215" t="s">
        <v>201</v>
      </c>
      <c r="C125" s="215" t="s">
        <v>10</v>
      </c>
      <c r="D125" s="215">
        <v>10</v>
      </c>
      <c r="E125" s="215" t="s">
        <v>8</v>
      </c>
      <c r="F125" s="215" t="s">
        <v>94</v>
      </c>
      <c r="G125" s="215" t="s">
        <v>10</v>
      </c>
      <c r="H125" s="215">
        <v>46</v>
      </c>
      <c r="I125" s="144" t="s">
        <v>73</v>
      </c>
      <c r="J125" s="215" t="s">
        <v>70</v>
      </c>
      <c r="K125" s="215" t="s">
        <v>71</v>
      </c>
      <c r="L125" s="215" t="s">
        <v>250</v>
      </c>
      <c r="M125" s="215">
        <v>9</v>
      </c>
      <c r="N125" s="215">
        <v>12</v>
      </c>
      <c r="O125" s="220">
        <f t="shared" si="1"/>
        <v>0.75</v>
      </c>
    </row>
    <row r="126" spans="1:16">
      <c r="A126" s="215" t="s">
        <v>8</v>
      </c>
      <c r="B126" s="215" t="s">
        <v>69</v>
      </c>
      <c r="C126" s="215" t="s">
        <v>10</v>
      </c>
      <c r="D126" s="215">
        <v>39</v>
      </c>
      <c r="E126" s="215" t="s">
        <v>8</v>
      </c>
      <c r="F126" s="215" t="s">
        <v>94</v>
      </c>
      <c r="G126" s="215" t="s">
        <v>10</v>
      </c>
      <c r="H126" s="215">
        <v>46</v>
      </c>
      <c r="I126" s="144" t="s">
        <v>73</v>
      </c>
      <c r="J126" s="215" t="s">
        <v>70</v>
      </c>
      <c r="K126" s="215" t="s">
        <v>71</v>
      </c>
      <c r="L126" s="215" t="s">
        <v>250</v>
      </c>
      <c r="M126" s="215">
        <v>12</v>
      </c>
      <c r="N126" s="215">
        <v>12</v>
      </c>
      <c r="O126" s="220">
        <f t="shared" si="1"/>
        <v>1</v>
      </c>
    </row>
    <row r="127" spans="1:16">
      <c r="A127" s="215" t="s">
        <v>8</v>
      </c>
      <c r="B127" s="215" t="s">
        <v>69</v>
      </c>
      <c r="C127" s="215" t="s">
        <v>10</v>
      </c>
      <c r="D127" s="215">
        <v>10</v>
      </c>
      <c r="E127" s="215" t="s">
        <v>8</v>
      </c>
      <c r="F127" s="215" t="s">
        <v>94</v>
      </c>
      <c r="G127" s="215" t="s">
        <v>10</v>
      </c>
      <c r="H127" s="215">
        <v>46</v>
      </c>
      <c r="I127" s="144" t="s">
        <v>73</v>
      </c>
      <c r="J127" s="215" t="s">
        <v>70</v>
      </c>
      <c r="K127" s="215" t="s">
        <v>71</v>
      </c>
      <c r="L127" s="215" t="s">
        <v>250</v>
      </c>
      <c r="M127" s="215">
        <v>11</v>
      </c>
      <c r="N127" s="215">
        <v>12</v>
      </c>
      <c r="O127" s="220">
        <f t="shared" si="1"/>
        <v>0.91666666666666663</v>
      </c>
    </row>
    <row r="128" spans="1:16">
      <c r="A128" s="215" t="s">
        <v>8</v>
      </c>
      <c r="B128" s="215" t="s">
        <v>201</v>
      </c>
      <c r="C128" s="215" t="s">
        <v>10</v>
      </c>
      <c r="D128" s="215">
        <v>12</v>
      </c>
      <c r="E128" s="215" t="s">
        <v>8</v>
      </c>
      <c r="F128" s="215" t="s">
        <v>89</v>
      </c>
      <c r="G128" s="215" t="s">
        <v>10</v>
      </c>
      <c r="H128" s="215">
        <v>46</v>
      </c>
      <c r="I128" s="144" t="s">
        <v>73</v>
      </c>
      <c r="J128" s="215" t="s">
        <v>70</v>
      </c>
      <c r="K128" s="215" t="s">
        <v>71</v>
      </c>
      <c r="L128" s="215" t="s">
        <v>250</v>
      </c>
      <c r="M128" s="215">
        <v>6</v>
      </c>
      <c r="N128" s="215">
        <v>12</v>
      </c>
      <c r="O128" s="220">
        <f t="shared" si="1"/>
        <v>0.5</v>
      </c>
    </row>
    <row r="129" spans="1:16">
      <c r="A129" t="s">
        <v>8</v>
      </c>
      <c r="B129" t="s">
        <v>69</v>
      </c>
      <c r="C129" t="s">
        <v>10</v>
      </c>
      <c r="D129">
        <v>12</v>
      </c>
      <c r="E129" t="s">
        <v>8</v>
      </c>
      <c r="F129" t="s">
        <v>89</v>
      </c>
      <c r="G129" t="s">
        <v>10</v>
      </c>
      <c r="H129">
        <v>46</v>
      </c>
      <c r="I129" s="2" t="s">
        <v>73</v>
      </c>
      <c r="J129" t="s">
        <v>70</v>
      </c>
      <c r="K129" t="s">
        <v>71</v>
      </c>
      <c r="L129" s="215" t="s">
        <v>250</v>
      </c>
      <c r="M129">
        <v>8</v>
      </c>
      <c r="N129">
        <v>12</v>
      </c>
      <c r="O129" s="220">
        <f t="shared" si="1"/>
        <v>0.66666666666666663</v>
      </c>
    </row>
    <row r="130" spans="1:16" s="10" customFormat="1">
      <c r="A130" s="215" t="s">
        <v>8</v>
      </c>
      <c r="B130" s="215" t="s">
        <v>201</v>
      </c>
      <c r="C130" s="215" t="s">
        <v>10</v>
      </c>
      <c r="D130" s="215">
        <v>41</v>
      </c>
      <c r="E130" s="215" t="s">
        <v>8</v>
      </c>
      <c r="F130" s="215" t="s">
        <v>89</v>
      </c>
      <c r="G130" s="215" t="s">
        <v>10</v>
      </c>
      <c r="H130" s="215">
        <v>46</v>
      </c>
      <c r="I130" s="144" t="s">
        <v>73</v>
      </c>
      <c r="J130" s="215" t="s">
        <v>70</v>
      </c>
      <c r="K130" s="215" t="s">
        <v>71</v>
      </c>
      <c r="L130" s="215" t="s">
        <v>250</v>
      </c>
      <c r="M130" s="215">
        <v>12</v>
      </c>
      <c r="N130" s="215">
        <v>12</v>
      </c>
      <c r="O130" s="37">
        <f t="shared" si="1"/>
        <v>1</v>
      </c>
      <c r="P130" s="33"/>
    </row>
    <row r="131" spans="1:16">
      <c r="A131" s="215" t="s">
        <v>8</v>
      </c>
      <c r="B131" s="215" t="s">
        <v>69</v>
      </c>
      <c r="C131" s="215" t="s">
        <v>10</v>
      </c>
      <c r="D131" s="215">
        <v>41</v>
      </c>
      <c r="E131" s="215" t="s">
        <v>8</v>
      </c>
      <c r="F131" s="215" t="s">
        <v>89</v>
      </c>
      <c r="G131" s="215" t="s">
        <v>10</v>
      </c>
      <c r="H131" s="215">
        <v>46</v>
      </c>
      <c r="I131" s="144" t="s">
        <v>73</v>
      </c>
      <c r="J131" s="215" t="s">
        <v>70</v>
      </c>
      <c r="K131" s="215" t="s">
        <v>71</v>
      </c>
      <c r="L131" s="215" t="s">
        <v>250</v>
      </c>
      <c r="M131" s="215">
        <v>11</v>
      </c>
      <c r="N131" s="215">
        <v>12</v>
      </c>
      <c r="O131" s="220">
        <f t="shared" si="1"/>
        <v>0.91666666666666663</v>
      </c>
    </row>
    <row r="132" spans="1:16">
      <c r="A132" t="s">
        <v>8</v>
      </c>
      <c r="B132" t="s">
        <v>201</v>
      </c>
      <c r="C132" t="s">
        <v>10</v>
      </c>
      <c r="D132">
        <v>14</v>
      </c>
      <c r="E132" t="s">
        <v>8</v>
      </c>
      <c r="F132" t="s">
        <v>84</v>
      </c>
      <c r="G132" t="s">
        <v>10</v>
      </c>
      <c r="H132">
        <v>46</v>
      </c>
      <c r="I132" s="2" t="s">
        <v>73</v>
      </c>
      <c r="J132" t="s">
        <v>70</v>
      </c>
      <c r="K132" t="s">
        <v>71</v>
      </c>
      <c r="L132" s="215" t="s">
        <v>250</v>
      </c>
      <c r="M132">
        <v>1</v>
      </c>
      <c r="N132">
        <v>12</v>
      </c>
      <c r="O132" s="220">
        <f t="shared" si="1"/>
        <v>8.3333333333333329E-2</v>
      </c>
    </row>
    <row r="133" spans="1:16">
      <c r="A133" t="s">
        <v>8</v>
      </c>
      <c r="B133" t="s">
        <v>69</v>
      </c>
      <c r="C133" t="s">
        <v>10</v>
      </c>
      <c r="D133">
        <v>14</v>
      </c>
      <c r="E133" t="s">
        <v>8</v>
      </c>
      <c r="F133" t="s">
        <v>84</v>
      </c>
      <c r="G133" t="s">
        <v>10</v>
      </c>
      <c r="H133">
        <v>46</v>
      </c>
      <c r="I133" s="144" t="s">
        <v>73</v>
      </c>
      <c r="J133" t="s">
        <v>70</v>
      </c>
      <c r="K133" t="s">
        <v>71</v>
      </c>
      <c r="L133" s="215" t="s">
        <v>250</v>
      </c>
      <c r="M133">
        <v>0</v>
      </c>
      <c r="N133">
        <v>12</v>
      </c>
      <c r="O133" s="220">
        <f t="shared" ref="O133:O135" si="2">M133/N133</f>
        <v>0</v>
      </c>
    </row>
    <row r="134" spans="1:16">
      <c r="A134" s="215" t="s">
        <v>8</v>
      </c>
      <c r="B134" s="215" t="s">
        <v>201</v>
      </c>
      <c r="C134" s="215" t="s">
        <v>10</v>
      </c>
      <c r="D134" s="215">
        <v>43</v>
      </c>
      <c r="E134" s="215" t="s">
        <v>8</v>
      </c>
      <c r="F134" s="215" t="s">
        <v>84</v>
      </c>
      <c r="G134" s="215" t="s">
        <v>10</v>
      </c>
      <c r="H134" s="215">
        <v>46</v>
      </c>
      <c r="I134" s="144" t="s">
        <v>73</v>
      </c>
      <c r="J134" s="215" t="s">
        <v>70</v>
      </c>
      <c r="K134" s="215" t="s">
        <v>71</v>
      </c>
      <c r="L134" s="215" t="s">
        <v>250</v>
      </c>
      <c r="M134" s="215">
        <v>10</v>
      </c>
      <c r="N134" s="215">
        <v>12</v>
      </c>
      <c r="O134" s="220">
        <f t="shared" si="2"/>
        <v>0.83333333333333337</v>
      </c>
    </row>
    <row r="135" spans="1:16">
      <c r="A135" s="10" t="s">
        <v>8</v>
      </c>
      <c r="B135" s="10" t="s">
        <v>69</v>
      </c>
      <c r="C135" s="10" t="s">
        <v>10</v>
      </c>
      <c r="D135" s="10">
        <v>43</v>
      </c>
      <c r="E135" s="10" t="s">
        <v>8</v>
      </c>
      <c r="F135" s="10" t="s">
        <v>84</v>
      </c>
      <c r="G135" s="10" t="s">
        <v>10</v>
      </c>
      <c r="H135" s="10">
        <v>46</v>
      </c>
      <c r="I135" s="2" t="s">
        <v>73</v>
      </c>
      <c r="J135" s="10" t="s">
        <v>70</v>
      </c>
      <c r="K135" s="10" t="s">
        <v>71</v>
      </c>
      <c r="L135" s="10" t="s">
        <v>250</v>
      </c>
      <c r="M135" s="10">
        <v>9</v>
      </c>
      <c r="N135" s="10">
        <v>12</v>
      </c>
      <c r="O135" s="37">
        <f t="shared" si="2"/>
        <v>0.75</v>
      </c>
    </row>
  </sheetData>
  <mergeCells count="5">
    <mergeCell ref="A3:D3"/>
    <mergeCell ref="E3:H3"/>
    <mergeCell ref="J3:K3"/>
    <mergeCell ref="M3:O3"/>
    <mergeCell ref="A1:O2"/>
  </mergeCells>
  <conditionalFormatting sqref="O3:O135">
    <cfRule type="colorScale" priority="1760">
      <colorScale>
        <cfvo type="min"/>
        <cfvo type="percentile" val="50"/>
        <cfvo type="max"/>
        <color rgb="FF63BE7B"/>
        <color rgb="FFFFEB84"/>
        <color rgb="FFF8696B"/>
      </colorScale>
    </cfRule>
  </conditionalFormatting>
  <pageMargins left="0.7" right="0.7" top="0.75" bottom="0.75" header="0.3" footer="0.3"/>
  <pageSetup paperSize="9" scale="6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4D211-9D70-42DA-9AA2-C985D148D479}">
  <dimension ref="A1:X1304"/>
  <sheetViews>
    <sheetView tabSelected="1" workbookViewId="0">
      <selection activeCell="R83" sqref="R83"/>
    </sheetView>
  </sheetViews>
  <sheetFormatPr baseColWidth="10" defaultColWidth="11.5" defaultRowHeight="15"/>
  <cols>
    <col min="1" max="1" width="7.83203125" style="215" bestFit="1" customWidth="1"/>
    <col min="2" max="2" width="19.5" style="215" bestFit="1" customWidth="1"/>
    <col min="3" max="3" width="7.1640625" style="340" bestFit="1" customWidth="1"/>
    <col min="4" max="4" width="7.5" style="215" bestFit="1" customWidth="1"/>
    <col min="5" max="6" width="8.1640625" style="215" customWidth="1"/>
    <col min="7" max="7" width="19.5" style="215" bestFit="1" customWidth="1"/>
    <col min="8" max="8" width="14.5" style="340" customWidth="1"/>
    <col min="9" max="9" width="8.5" style="215" bestFit="1" customWidth="1"/>
    <col min="10" max="10" width="8.83203125" style="142" customWidth="1"/>
    <col min="11" max="11" width="10.5" style="144" bestFit="1" customWidth="1"/>
    <col min="12" max="12" width="10.33203125" style="215" bestFit="1" customWidth="1"/>
    <col min="13" max="13" width="7" style="215" bestFit="1" customWidth="1"/>
    <col min="14" max="14" width="9.5" style="215" bestFit="1" customWidth="1"/>
    <col min="15" max="15" width="10.5" style="215" bestFit="1" customWidth="1"/>
    <col min="16" max="16" width="7.83203125" style="215" bestFit="1" customWidth="1"/>
    <col min="17" max="17" width="14.6640625" style="215" customWidth="1"/>
    <col min="18" max="18" width="53.6640625" style="215" customWidth="1"/>
    <col min="19" max="19" width="3.6640625" style="219" customWidth="1"/>
    <col min="20" max="24" width="18.6640625" style="215" customWidth="1"/>
    <col min="25" max="16384" width="11.5" style="215"/>
  </cols>
  <sheetData>
    <row r="1" spans="1:24" ht="15" customHeight="1">
      <c r="A1" s="344" t="s">
        <v>421</v>
      </c>
      <c r="B1" s="344"/>
      <c r="C1" s="344"/>
      <c r="D1" s="344"/>
      <c r="E1" s="344"/>
      <c r="F1" s="344"/>
      <c r="G1" s="344"/>
      <c r="H1" s="344"/>
      <c r="I1" s="344"/>
      <c r="J1" s="344"/>
      <c r="K1" s="344"/>
      <c r="L1" s="344"/>
      <c r="M1" s="344"/>
      <c r="N1" s="344"/>
      <c r="O1" s="344"/>
      <c r="P1" s="344"/>
      <c r="Q1" s="344"/>
      <c r="R1" s="336"/>
      <c r="T1" s="334">
        <f>SUMPRODUCT((O5:O1304)*(N5:N1304="INTER")*(M5:M1304="LC"))</f>
        <v>11</v>
      </c>
      <c r="U1" s="334">
        <f>SUMPRODUCT((P5:P1304)*(N5:N1304="INTER")*(M5:M1304="LC"))</f>
        <v>36</v>
      </c>
      <c r="V1" s="334">
        <f>SUMPRODUCT((O5:O1304)*(N5:N1304="INTRA")*(K5:K1304="RJ45"))</f>
        <v>31</v>
      </c>
      <c r="W1" s="334">
        <f>SUMPRODUCT((P5:P1304)*(N5:N1304="INTRA")*(K5:K1304="RJ45"))</f>
        <v>220</v>
      </c>
      <c r="X1" s="334">
        <f>SUMPRODUCT((O5:O1304)*(N5:N1304="INTRA")*(K5:K1304="FO"))</f>
        <v>137</v>
      </c>
    </row>
    <row r="2" spans="1:24" ht="22.5" customHeight="1">
      <c r="A2" s="344"/>
      <c r="B2" s="344"/>
      <c r="C2" s="344"/>
      <c r="D2" s="344"/>
      <c r="E2" s="344"/>
      <c r="F2" s="344"/>
      <c r="G2" s="344"/>
      <c r="H2" s="344"/>
      <c r="I2" s="344"/>
      <c r="J2" s="344"/>
      <c r="K2" s="344"/>
      <c r="L2" s="344"/>
      <c r="M2" s="344"/>
      <c r="N2" s="344"/>
      <c r="O2" s="344"/>
      <c r="P2" s="344"/>
      <c r="Q2" s="344"/>
      <c r="R2" s="336"/>
      <c r="T2" s="218" t="s">
        <v>230</v>
      </c>
      <c r="U2" s="218" t="s">
        <v>231</v>
      </c>
      <c r="V2" s="218" t="s">
        <v>232</v>
      </c>
      <c r="W2" s="218" t="s">
        <v>233</v>
      </c>
      <c r="X2" s="218" t="s">
        <v>234</v>
      </c>
    </row>
    <row r="3" spans="1:24" ht="18" thickBot="1">
      <c r="A3" s="343" t="s">
        <v>420</v>
      </c>
      <c r="B3" s="343"/>
      <c r="C3" s="343"/>
      <c r="D3" s="343"/>
      <c r="E3" s="343"/>
      <c r="F3" s="343" t="s">
        <v>64</v>
      </c>
      <c r="G3" s="343"/>
      <c r="H3" s="343"/>
      <c r="I3" s="343"/>
      <c r="J3" s="343"/>
      <c r="K3" s="335" t="s">
        <v>65</v>
      </c>
      <c r="L3" s="343" t="s">
        <v>66</v>
      </c>
      <c r="M3" s="343"/>
      <c r="N3" s="5" t="s">
        <v>67</v>
      </c>
      <c r="O3" s="343" t="s">
        <v>68</v>
      </c>
      <c r="P3" s="343"/>
      <c r="Q3" s="343"/>
      <c r="R3" s="335"/>
      <c r="T3" s="334">
        <f>SUMPRODUCT((P5:P1304)*(N5:N1304="INTRA")*(K5:K1304="FO"))</f>
        <v>348</v>
      </c>
      <c r="U3" s="334">
        <f>SUMPRODUCT((O5:O1304)*(N5:N1304="RGN")*(K5:K1304="RJ45"))</f>
        <v>0</v>
      </c>
      <c r="V3" s="334">
        <f>SUMPRODUCT((P5:P1304)*(N5:N1304="RGN")*(K5:K1304="RJ45"))</f>
        <v>0</v>
      </c>
      <c r="W3" s="334">
        <f>SUMPRODUCT((O5:O1304)*(N5:N1304="RGN")*(K5:K1304="FO"))</f>
        <v>0</v>
      </c>
      <c r="X3" s="334">
        <f>SUMPRODUCT((P5:P1304)*(N5:N1304="RGN")*(K5:K1304="FO"))</f>
        <v>0</v>
      </c>
    </row>
    <row r="4" spans="1:24" s="216" customFormat="1" ht="33" thickTop="1">
      <c r="A4" s="216" t="s">
        <v>417</v>
      </c>
      <c r="B4" s="216" t="s">
        <v>2</v>
      </c>
      <c r="C4" s="339" t="s">
        <v>3</v>
      </c>
      <c r="D4" s="216" t="s">
        <v>0</v>
      </c>
      <c r="E4" s="216" t="s">
        <v>1</v>
      </c>
      <c r="F4" s="216" t="s">
        <v>418</v>
      </c>
      <c r="G4" s="216" t="s">
        <v>21</v>
      </c>
      <c r="H4" s="339" t="s">
        <v>22</v>
      </c>
      <c r="I4" s="216" t="s">
        <v>419</v>
      </c>
      <c r="J4" s="338" t="s">
        <v>62</v>
      </c>
      <c r="K4" s="216" t="s">
        <v>4</v>
      </c>
      <c r="L4" s="216" t="s">
        <v>60</v>
      </c>
      <c r="M4" s="216" t="s">
        <v>61</v>
      </c>
      <c r="N4" s="216" t="s">
        <v>5</v>
      </c>
      <c r="O4" s="216" t="s">
        <v>6</v>
      </c>
      <c r="P4" s="216" t="s">
        <v>7</v>
      </c>
      <c r="Q4" s="216" t="s">
        <v>13</v>
      </c>
      <c r="R4" s="216" t="s">
        <v>423</v>
      </c>
      <c r="S4" s="34"/>
      <c r="T4" s="218" t="s">
        <v>235</v>
      </c>
      <c r="U4" s="218" t="s">
        <v>236</v>
      </c>
      <c r="V4" s="218" t="s">
        <v>237</v>
      </c>
      <c r="W4" s="218" t="s">
        <v>238</v>
      </c>
      <c r="X4" s="218" t="s">
        <v>239</v>
      </c>
    </row>
    <row r="5" spans="1:24">
      <c r="A5" s="215" t="s">
        <v>411</v>
      </c>
      <c r="B5" s="215" t="s">
        <v>413</v>
      </c>
      <c r="C5" s="340" t="s">
        <v>424</v>
      </c>
      <c r="D5" s="215" t="s">
        <v>114</v>
      </c>
      <c r="E5" s="215">
        <v>47</v>
      </c>
      <c r="F5" s="215" t="s">
        <v>411</v>
      </c>
      <c r="G5" s="215" t="s">
        <v>413</v>
      </c>
      <c r="H5" s="340" t="s">
        <v>424</v>
      </c>
      <c r="I5" s="215" t="s">
        <v>10</v>
      </c>
      <c r="J5" s="142">
        <v>28</v>
      </c>
      <c r="K5" s="144" t="s">
        <v>73</v>
      </c>
      <c r="L5" s="215" t="s">
        <v>115</v>
      </c>
      <c r="M5" s="215" t="s">
        <v>71</v>
      </c>
      <c r="N5" s="215" t="s">
        <v>250</v>
      </c>
      <c r="O5" s="215">
        <v>12</v>
      </c>
      <c r="P5" s="215">
        <v>12</v>
      </c>
      <c r="Q5" s="6">
        <f t="shared" ref="Q5:Q68" si="0">O5/P5</f>
        <v>1</v>
      </c>
      <c r="R5" s="6" t="s">
        <v>422</v>
      </c>
    </row>
    <row r="6" spans="1:24">
      <c r="A6" s="215" t="s">
        <v>411</v>
      </c>
      <c r="B6" s="215" t="s">
        <v>413</v>
      </c>
      <c r="C6" s="340" t="s">
        <v>425</v>
      </c>
      <c r="D6" s="215" t="s">
        <v>114</v>
      </c>
      <c r="E6" s="215">
        <v>41</v>
      </c>
      <c r="F6" s="215" t="s">
        <v>411</v>
      </c>
      <c r="G6" s="215" t="s">
        <v>413</v>
      </c>
      <c r="H6" s="340" t="s">
        <v>425</v>
      </c>
      <c r="I6" s="215" t="s">
        <v>10</v>
      </c>
      <c r="J6" s="142">
        <v>28</v>
      </c>
      <c r="K6" s="144" t="s">
        <v>73</v>
      </c>
      <c r="L6" s="215" t="s">
        <v>115</v>
      </c>
      <c r="M6" s="215" t="s">
        <v>71</v>
      </c>
      <c r="N6" s="215" t="s">
        <v>250</v>
      </c>
      <c r="O6" s="215">
        <v>10</v>
      </c>
      <c r="P6" s="215">
        <v>12</v>
      </c>
      <c r="Q6" s="6">
        <f t="shared" si="0"/>
        <v>0.83333333333333337</v>
      </c>
      <c r="R6" s="6" t="s">
        <v>422</v>
      </c>
    </row>
    <row r="7" spans="1:24">
      <c r="A7" s="215" t="s">
        <v>411</v>
      </c>
      <c r="B7" s="215" t="s">
        <v>416</v>
      </c>
      <c r="C7" s="340" t="s">
        <v>426</v>
      </c>
      <c r="D7" s="215" t="s">
        <v>114</v>
      </c>
      <c r="E7" s="215">
        <v>47</v>
      </c>
      <c r="F7" s="215" t="s">
        <v>411</v>
      </c>
      <c r="G7" s="215" t="s">
        <v>416</v>
      </c>
      <c r="H7" s="340" t="s">
        <v>426</v>
      </c>
      <c r="I7" s="215" t="s">
        <v>114</v>
      </c>
      <c r="J7" s="142">
        <v>22</v>
      </c>
      <c r="K7" s="144" t="s">
        <v>12</v>
      </c>
      <c r="N7" s="215" t="s">
        <v>250</v>
      </c>
      <c r="O7" s="215">
        <v>4</v>
      </c>
      <c r="P7" s="215">
        <v>4</v>
      </c>
      <c r="Q7" s="220">
        <f t="shared" si="0"/>
        <v>1</v>
      </c>
      <c r="R7" s="6" t="s">
        <v>422</v>
      </c>
    </row>
    <row r="8" spans="1:24">
      <c r="A8" s="215" t="s">
        <v>411</v>
      </c>
      <c r="B8" s="215" t="s">
        <v>415</v>
      </c>
      <c r="C8" s="340" t="s">
        <v>427</v>
      </c>
      <c r="D8" s="215" t="s">
        <v>114</v>
      </c>
      <c r="E8" s="215">
        <v>47</v>
      </c>
      <c r="F8" s="215" t="s">
        <v>411</v>
      </c>
      <c r="G8" s="215" t="s">
        <v>415</v>
      </c>
      <c r="H8" s="340" t="s">
        <v>427</v>
      </c>
      <c r="I8" s="215" t="s">
        <v>114</v>
      </c>
      <c r="J8" s="142">
        <v>38</v>
      </c>
      <c r="K8" s="144" t="s">
        <v>73</v>
      </c>
      <c r="L8" s="215" t="s">
        <v>115</v>
      </c>
      <c r="M8" s="215" t="s">
        <v>71</v>
      </c>
      <c r="N8" s="215" t="s">
        <v>250</v>
      </c>
      <c r="O8" s="215">
        <v>11</v>
      </c>
      <c r="P8" s="215">
        <v>12</v>
      </c>
      <c r="Q8" s="6">
        <f t="shared" si="0"/>
        <v>0.91666666666666663</v>
      </c>
      <c r="R8" s="6" t="s">
        <v>422</v>
      </c>
    </row>
    <row r="9" spans="1:24">
      <c r="A9" s="215" t="s">
        <v>411</v>
      </c>
      <c r="B9" s="215" t="s">
        <v>413</v>
      </c>
      <c r="C9" s="340" t="s">
        <v>428</v>
      </c>
      <c r="D9" s="215" t="s">
        <v>114</v>
      </c>
      <c r="E9" s="215">
        <v>41</v>
      </c>
      <c r="F9" s="215" t="s">
        <v>411</v>
      </c>
      <c r="G9" s="215" t="s">
        <v>413</v>
      </c>
      <c r="H9" s="340" t="s">
        <v>428</v>
      </c>
      <c r="I9" s="215" t="s">
        <v>114</v>
      </c>
      <c r="J9" s="142">
        <v>38</v>
      </c>
      <c r="K9" s="144" t="s">
        <v>404</v>
      </c>
      <c r="L9" s="215" t="s">
        <v>115</v>
      </c>
      <c r="M9" s="215" t="s">
        <v>71</v>
      </c>
      <c r="N9" s="215" t="s">
        <v>250</v>
      </c>
      <c r="O9" s="215">
        <v>10</v>
      </c>
      <c r="P9" s="215">
        <v>12</v>
      </c>
      <c r="Q9" s="6">
        <f t="shared" si="0"/>
        <v>0.83333333333333337</v>
      </c>
      <c r="R9" s="6" t="s">
        <v>422</v>
      </c>
    </row>
    <row r="10" spans="1:24">
      <c r="A10" s="215" t="s">
        <v>411</v>
      </c>
      <c r="B10" s="215" t="s">
        <v>414</v>
      </c>
      <c r="C10" s="340" t="s">
        <v>429</v>
      </c>
      <c r="D10" s="215" t="s">
        <v>10</v>
      </c>
      <c r="E10" s="215">
        <v>47</v>
      </c>
      <c r="F10" s="215" t="s">
        <v>411</v>
      </c>
      <c r="G10" s="215" t="s">
        <v>414</v>
      </c>
      <c r="H10" s="340" t="s">
        <v>429</v>
      </c>
      <c r="I10" s="215" t="s">
        <v>114</v>
      </c>
      <c r="J10" s="142">
        <v>22</v>
      </c>
      <c r="K10" s="144" t="s">
        <v>73</v>
      </c>
      <c r="L10" s="215" t="s">
        <v>115</v>
      </c>
      <c r="M10" s="215" t="s">
        <v>71</v>
      </c>
      <c r="N10" s="215" t="s">
        <v>250</v>
      </c>
      <c r="O10" s="215">
        <v>7</v>
      </c>
      <c r="P10" s="215">
        <v>12</v>
      </c>
      <c r="Q10" s="6">
        <f t="shared" si="0"/>
        <v>0.58333333333333337</v>
      </c>
      <c r="R10" s="6" t="s">
        <v>422</v>
      </c>
    </row>
    <row r="11" spans="1:24">
      <c r="A11" s="215" t="s">
        <v>411</v>
      </c>
      <c r="B11" s="215" t="s">
        <v>414</v>
      </c>
      <c r="C11" s="340" t="s">
        <v>430</v>
      </c>
      <c r="D11" s="215" t="s">
        <v>114</v>
      </c>
      <c r="E11" s="215">
        <v>20</v>
      </c>
      <c r="G11" s="215" t="s">
        <v>414</v>
      </c>
      <c r="H11" s="340" t="s">
        <v>430</v>
      </c>
      <c r="I11" s="215" t="s">
        <v>10</v>
      </c>
      <c r="J11" s="142" t="s">
        <v>402</v>
      </c>
      <c r="K11" s="144" t="s">
        <v>73</v>
      </c>
      <c r="L11" s="215" t="s">
        <v>70</v>
      </c>
      <c r="M11" s="215" t="s">
        <v>71</v>
      </c>
      <c r="N11" s="215" t="s">
        <v>250</v>
      </c>
      <c r="O11" s="215">
        <v>0</v>
      </c>
      <c r="P11" s="215">
        <v>12</v>
      </c>
      <c r="Q11" s="220">
        <f t="shared" si="0"/>
        <v>0</v>
      </c>
      <c r="R11" s="6" t="s">
        <v>422</v>
      </c>
    </row>
    <row r="12" spans="1:24">
      <c r="A12" s="215" t="s">
        <v>411</v>
      </c>
      <c r="B12" s="215" t="s">
        <v>414</v>
      </c>
      <c r="C12" s="340" t="s">
        <v>431</v>
      </c>
      <c r="D12" s="215" t="s">
        <v>114</v>
      </c>
      <c r="E12" s="215">
        <v>20</v>
      </c>
      <c r="G12" s="215" t="s">
        <v>414</v>
      </c>
      <c r="H12" s="340" t="s">
        <v>431</v>
      </c>
      <c r="I12" s="215" t="s">
        <v>10</v>
      </c>
      <c r="J12" s="142" t="s">
        <v>402</v>
      </c>
      <c r="K12" s="144" t="s">
        <v>73</v>
      </c>
      <c r="L12" s="215" t="s">
        <v>70</v>
      </c>
      <c r="M12" s="215" t="s">
        <v>71</v>
      </c>
      <c r="N12" s="215" t="s">
        <v>250</v>
      </c>
      <c r="O12" s="215">
        <v>0</v>
      </c>
      <c r="P12" s="215">
        <v>12</v>
      </c>
      <c r="Q12" s="220">
        <f t="shared" si="0"/>
        <v>0</v>
      </c>
      <c r="R12" s="6" t="s">
        <v>422</v>
      </c>
    </row>
    <row r="13" spans="1:24">
      <c r="A13" s="215" t="s">
        <v>411</v>
      </c>
      <c r="B13" s="215" t="s">
        <v>414</v>
      </c>
      <c r="C13" s="340" t="s">
        <v>432</v>
      </c>
      <c r="D13" s="215" t="s">
        <v>114</v>
      </c>
      <c r="E13" s="215">
        <v>22</v>
      </c>
      <c r="G13" s="215" t="s">
        <v>414</v>
      </c>
      <c r="H13" s="340" t="s">
        <v>432</v>
      </c>
      <c r="I13" s="215" t="s">
        <v>114</v>
      </c>
      <c r="J13" s="142">
        <v>24</v>
      </c>
      <c r="K13" s="144" t="s">
        <v>73</v>
      </c>
      <c r="L13" s="215" t="s">
        <v>70</v>
      </c>
      <c r="M13" s="215" t="s">
        <v>71</v>
      </c>
      <c r="N13" s="215" t="s">
        <v>250</v>
      </c>
      <c r="O13" s="215">
        <v>0</v>
      </c>
      <c r="P13" s="215">
        <v>12</v>
      </c>
      <c r="Q13" s="6">
        <f t="shared" si="0"/>
        <v>0</v>
      </c>
      <c r="R13" s="6" t="s">
        <v>422</v>
      </c>
    </row>
    <row r="14" spans="1:24">
      <c r="A14" s="215" t="s">
        <v>412</v>
      </c>
      <c r="B14" s="215" t="s">
        <v>414</v>
      </c>
      <c r="C14" s="340" t="s">
        <v>433</v>
      </c>
      <c r="D14" s="215" t="s">
        <v>10</v>
      </c>
      <c r="E14" s="215">
        <v>24</v>
      </c>
      <c r="G14" s="215" t="s">
        <v>414</v>
      </c>
      <c r="H14" s="340" t="s">
        <v>433</v>
      </c>
      <c r="I14" s="215" t="s">
        <v>10</v>
      </c>
      <c r="J14" s="142">
        <v>45</v>
      </c>
      <c r="K14" s="144" t="s">
        <v>12</v>
      </c>
      <c r="N14" s="215" t="s">
        <v>250</v>
      </c>
      <c r="O14" s="215">
        <v>4</v>
      </c>
      <c r="P14" s="215">
        <v>12</v>
      </c>
      <c r="Q14" s="220">
        <f t="shared" si="0"/>
        <v>0.33333333333333331</v>
      </c>
      <c r="R14" s="6" t="s">
        <v>422</v>
      </c>
    </row>
    <row r="15" spans="1:24">
      <c r="A15" s="215" t="s">
        <v>412</v>
      </c>
      <c r="B15" s="215" t="s">
        <v>414</v>
      </c>
      <c r="C15" s="340" t="s">
        <v>434</v>
      </c>
      <c r="D15" s="215" t="s">
        <v>10</v>
      </c>
      <c r="E15" s="215">
        <v>24</v>
      </c>
      <c r="G15" s="215" t="s">
        <v>414</v>
      </c>
      <c r="H15" s="340" t="s">
        <v>434</v>
      </c>
      <c r="I15" s="215" t="s">
        <v>10</v>
      </c>
      <c r="J15" s="142">
        <v>44</v>
      </c>
      <c r="K15" s="144" t="s">
        <v>12</v>
      </c>
      <c r="N15" s="215" t="s">
        <v>250</v>
      </c>
      <c r="O15" s="215">
        <v>7</v>
      </c>
      <c r="P15" s="215">
        <v>12</v>
      </c>
      <c r="Q15" s="220">
        <f t="shared" si="0"/>
        <v>0.58333333333333337</v>
      </c>
      <c r="R15" s="6" t="s">
        <v>422</v>
      </c>
    </row>
    <row r="16" spans="1:24">
      <c r="A16" s="215" t="s">
        <v>412</v>
      </c>
      <c r="B16" s="215" t="s">
        <v>414</v>
      </c>
      <c r="C16" s="340" t="s">
        <v>435</v>
      </c>
      <c r="D16" s="215" t="s">
        <v>10</v>
      </c>
      <c r="E16" s="215">
        <v>24</v>
      </c>
      <c r="G16" s="215" t="s">
        <v>408</v>
      </c>
      <c r="H16" s="340" t="s">
        <v>217</v>
      </c>
      <c r="I16" s="215" t="s">
        <v>10</v>
      </c>
      <c r="J16" s="142">
        <v>24</v>
      </c>
      <c r="K16" s="144" t="s">
        <v>12</v>
      </c>
      <c r="N16" s="36" t="s">
        <v>252</v>
      </c>
      <c r="O16" s="215">
        <v>7</v>
      </c>
      <c r="P16" s="215">
        <v>12</v>
      </c>
      <c r="Q16" s="220">
        <f t="shared" si="0"/>
        <v>0.58333333333333337</v>
      </c>
      <c r="R16" s="6" t="s">
        <v>422</v>
      </c>
    </row>
    <row r="17" spans="1:18">
      <c r="A17" s="215" t="s">
        <v>411</v>
      </c>
      <c r="B17" s="215" t="s">
        <v>413</v>
      </c>
      <c r="C17" s="340" t="s">
        <v>437</v>
      </c>
      <c r="D17" s="215" t="s">
        <v>114</v>
      </c>
      <c r="E17" s="215">
        <v>46</v>
      </c>
      <c r="F17" s="215" t="s">
        <v>411</v>
      </c>
      <c r="G17" s="215" t="s">
        <v>413</v>
      </c>
      <c r="H17" s="340" t="s">
        <v>438</v>
      </c>
      <c r="I17" s="215" t="s">
        <v>10</v>
      </c>
      <c r="J17" s="142">
        <v>41</v>
      </c>
      <c r="K17" s="144" t="s">
        <v>12</v>
      </c>
      <c r="N17" s="215" t="s">
        <v>250</v>
      </c>
      <c r="O17" s="215">
        <v>0</v>
      </c>
      <c r="P17" s="215">
        <v>6</v>
      </c>
      <c r="Q17" s="220">
        <f t="shared" si="0"/>
        <v>0</v>
      </c>
      <c r="R17" s="220" t="s">
        <v>439</v>
      </c>
    </row>
    <row r="18" spans="1:18">
      <c r="A18" s="215" t="s">
        <v>411</v>
      </c>
      <c r="B18" s="215" t="s">
        <v>413</v>
      </c>
      <c r="C18" s="340" t="s">
        <v>437</v>
      </c>
      <c r="D18" s="215" t="s">
        <v>114</v>
      </c>
      <c r="E18" s="215">
        <v>46</v>
      </c>
      <c r="F18" s="215" t="s">
        <v>411</v>
      </c>
      <c r="G18" s="215" t="s">
        <v>413</v>
      </c>
      <c r="H18" s="340" t="s">
        <v>440</v>
      </c>
      <c r="I18" s="215" t="s">
        <v>10</v>
      </c>
      <c r="J18" s="142">
        <v>39</v>
      </c>
      <c r="K18" s="144" t="s">
        <v>12</v>
      </c>
      <c r="N18" s="215" t="s">
        <v>250</v>
      </c>
      <c r="O18" s="215">
        <v>0</v>
      </c>
      <c r="P18" s="215">
        <v>6</v>
      </c>
      <c r="Q18" s="220">
        <f t="shared" si="0"/>
        <v>0</v>
      </c>
      <c r="R18" s="220" t="s">
        <v>441</v>
      </c>
    </row>
    <row r="19" spans="1:18">
      <c r="A19" s="215" t="s">
        <v>411</v>
      </c>
      <c r="B19" s="215" t="s">
        <v>413</v>
      </c>
      <c r="C19" s="340" t="s">
        <v>437</v>
      </c>
      <c r="D19" s="215" t="s">
        <v>114</v>
      </c>
      <c r="E19" s="215">
        <v>45</v>
      </c>
      <c r="F19" s="215" t="s">
        <v>411</v>
      </c>
      <c r="G19" s="215" t="s">
        <v>413</v>
      </c>
      <c r="H19" s="340" t="s">
        <v>438</v>
      </c>
      <c r="I19" s="215" t="s">
        <v>10</v>
      </c>
      <c r="J19" s="142">
        <v>37</v>
      </c>
      <c r="K19" s="144" t="s">
        <v>404</v>
      </c>
      <c r="L19" s="215" t="s">
        <v>70</v>
      </c>
      <c r="M19" s="215" t="s">
        <v>71</v>
      </c>
      <c r="N19" s="215" t="s">
        <v>250</v>
      </c>
      <c r="O19" s="215">
        <v>3</v>
      </c>
      <c r="P19" s="215">
        <v>8</v>
      </c>
      <c r="Q19" s="220">
        <f t="shared" si="0"/>
        <v>0.375</v>
      </c>
      <c r="R19" s="220" t="s">
        <v>442</v>
      </c>
    </row>
    <row r="20" spans="1:18">
      <c r="A20" s="215" t="s">
        <v>411</v>
      </c>
      <c r="B20" s="215" t="s">
        <v>413</v>
      </c>
      <c r="C20" s="340" t="s">
        <v>437</v>
      </c>
      <c r="D20" s="215" t="s">
        <v>114</v>
      </c>
      <c r="E20" s="215">
        <v>45</v>
      </c>
      <c r="F20" s="215" t="s">
        <v>411</v>
      </c>
      <c r="G20" s="215" t="s">
        <v>413</v>
      </c>
      <c r="H20" s="340" t="s">
        <v>440</v>
      </c>
      <c r="I20" s="215" t="s">
        <v>10</v>
      </c>
      <c r="J20" s="142">
        <v>35</v>
      </c>
      <c r="K20" s="144" t="s">
        <v>73</v>
      </c>
      <c r="L20" s="215" t="s">
        <v>70</v>
      </c>
      <c r="M20" s="215" t="s">
        <v>71</v>
      </c>
      <c r="N20" s="215" t="s">
        <v>250</v>
      </c>
      <c r="O20" s="215">
        <v>4</v>
      </c>
      <c r="P20" s="215">
        <v>8</v>
      </c>
      <c r="Q20" s="220">
        <f t="shared" si="0"/>
        <v>0.5</v>
      </c>
      <c r="R20" s="220" t="s">
        <v>443</v>
      </c>
    </row>
    <row r="21" spans="1:18">
      <c r="A21" s="215" t="s">
        <v>411</v>
      </c>
      <c r="B21" s="215" t="s">
        <v>413</v>
      </c>
      <c r="C21" s="340" t="s">
        <v>444</v>
      </c>
      <c r="D21" s="215" t="s">
        <v>114</v>
      </c>
      <c r="E21" s="215">
        <v>46</v>
      </c>
      <c r="F21" s="215" t="s">
        <v>411</v>
      </c>
      <c r="G21" s="215" t="s">
        <v>413</v>
      </c>
      <c r="H21" s="340" t="s">
        <v>438</v>
      </c>
      <c r="I21" s="215" t="s">
        <v>10</v>
      </c>
      <c r="J21" s="142">
        <v>41</v>
      </c>
      <c r="K21" s="144" t="s">
        <v>12</v>
      </c>
      <c r="N21" s="215" t="s">
        <v>250</v>
      </c>
      <c r="O21" s="215">
        <v>2</v>
      </c>
      <c r="P21" s="215">
        <v>6</v>
      </c>
      <c r="Q21" s="220">
        <f t="shared" si="0"/>
        <v>0.33333333333333331</v>
      </c>
      <c r="R21" s="220" t="s">
        <v>445</v>
      </c>
    </row>
    <row r="22" spans="1:18">
      <c r="A22" s="215" t="s">
        <v>411</v>
      </c>
      <c r="B22" s="215" t="s">
        <v>413</v>
      </c>
      <c r="C22" s="340" t="s">
        <v>444</v>
      </c>
      <c r="D22" s="215" t="s">
        <v>114</v>
      </c>
      <c r="E22" s="215">
        <v>46</v>
      </c>
      <c r="F22" s="215" t="s">
        <v>411</v>
      </c>
      <c r="G22" s="215" t="s">
        <v>413</v>
      </c>
      <c r="H22" s="340" t="s">
        <v>440</v>
      </c>
      <c r="I22" s="215" t="s">
        <v>10</v>
      </c>
      <c r="J22" s="142">
        <v>39</v>
      </c>
      <c r="K22" s="144" t="s">
        <v>12</v>
      </c>
      <c r="N22" s="215" t="s">
        <v>250</v>
      </c>
      <c r="O22" s="215">
        <v>4</v>
      </c>
      <c r="P22" s="215">
        <v>6</v>
      </c>
      <c r="Q22" s="220">
        <f t="shared" si="0"/>
        <v>0.66666666666666663</v>
      </c>
      <c r="R22" s="220" t="s">
        <v>446</v>
      </c>
    </row>
    <row r="23" spans="1:18">
      <c r="A23" s="215" t="s">
        <v>411</v>
      </c>
      <c r="B23" s="215" t="s">
        <v>413</v>
      </c>
      <c r="C23" s="340" t="s">
        <v>444</v>
      </c>
      <c r="D23" s="215" t="s">
        <v>114</v>
      </c>
      <c r="E23" s="215">
        <v>45</v>
      </c>
      <c r="F23" s="215" t="s">
        <v>411</v>
      </c>
      <c r="G23" s="215" t="s">
        <v>413</v>
      </c>
      <c r="H23" s="340" t="s">
        <v>438</v>
      </c>
      <c r="I23" s="215" t="s">
        <v>10</v>
      </c>
      <c r="J23" s="142">
        <v>37</v>
      </c>
      <c r="K23" s="144" t="s">
        <v>404</v>
      </c>
      <c r="L23" s="215" t="s">
        <v>70</v>
      </c>
      <c r="M23" s="215" t="s">
        <v>71</v>
      </c>
      <c r="N23" s="215" t="s">
        <v>250</v>
      </c>
      <c r="O23" s="215">
        <v>2</v>
      </c>
      <c r="P23" s="215">
        <v>8</v>
      </c>
      <c r="Q23" s="220">
        <f t="shared" si="0"/>
        <v>0.25</v>
      </c>
      <c r="R23" s="220" t="s">
        <v>447</v>
      </c>
    </row>
    <row r="24" spans="1:18">
      <c r="A24" s="215" t="s">
        <v>411</v>
      </c>
      <c r="B24" s="215" t="s">
        <v>413</v>
      </c>
      <c r="C24" s="340" t="s">
        <v>444</v>
      </c>
      <c r="D24" s="215" t="s">
        <v>114</v>
      </c>
      <c r="E24" s="215">
        <v>45</v>
      </c>
      <c r="F24" s="215" t="s">
        <v>411</v>
      </c>
      <c r="G24" s="215" t="s">
        <v>413</v>
      </c>
      <c r="H24" s="340" t="s">
        <v>440</v>
      </c>
      <c r="I24" s="215" t="s">
        <v>10</v>
      </c>
      <c r="J24" s="142">
        <v>35</v>
      </c>
      <c r="K24" s="144" t="s">
        <v>73</v>
      </c>
      <c r="L24" s="215" t="s">
        <v>70</v>
      </c>
      <c r="M24" s="215" t="s">
        <v>71</v>
      </c>
      <c r="N24" s="215" t="s">
        <v>250</v>
      </c>
      <c r="O24" s="215">
        <v>5</v>
      </c>
      <c r="P24" s="215">
        <v>8</v>
      </c>
      <c r="Q24" s="220">
        <f t="shared" si="0"/>
        <v>0.625</v>
      </c>
      <c r="R24" s="220" t="s">
        <v>448</v>
      </c>
    </row>
    <row r="25" spans="1:18">
      <c r="A25" s="215" t="s">
        <v>411</v>
      </c>
      <c r="B25" s="215" t="s">
        <v>413</v>
      </c>
      <c r="C25" s="340" t="s">
        <v>444</v>
      </c>
      <c r="D25" s="215" t="s">
        <v>114</v>
      </c>
      <c r="E25" s="215">
        <v>45</v>
      </c>
      <c r="F25" s="215" t="s">
        <v>411</v>
      </c>
      <c r="G25" s="215" t="s">
        <v>413</v>
      </c>
      <c r="H25" s="340" t="s">
        <v>440</v>
      </c>
      <c r="I25" s="215" t="s">
        <v>10</v>
      </c>
      <c r="J25" s="142">
        <v>35</v>
      </c>
      <c r="K25" s="144" t="s">
        <v>73</v>
      </c>
      <c r="L25" s="215" t="s">
        <v>70</v>
      </c>
      <c r="M25" s="215" t="s">
        <v>71</v>
      </c>
      <c r="N25" s="215" t="s">
        <v>250</v>
      </c>
      <c r="O25" s="215">
        <v>17</v>
      </c>
      <c r="P25" s="215">
        <v>24</v>
      </c>
      <c r="Q25" s="220">
        <f t="shared" si="0"/>
        <v>0.70833333333333337</v>
      </c>
      <c r="R25" s="220" t="s">
        <v>449</v>
      </c>
    </row>
    <row r="26" spans="1:18">
      <c r="A26" s="215" t="s">
        <v>411</v>
      </c>
      <c r="B26" s="215" t="s">
        <v>413</v>
      </c>
      <c r="C26" s="340" t="s">
        <v>450</v>
      </c>
      <c r="D26" s="215" t="s">
        <v>114</v>
      </c>
      <c r="E26" s="215">
        <v>46</v>
      </c>
      <c r="F26" s="215" t="s">
        <v>411</v>
      </c>
      <c r="G26" s="215" t="s">
        <v>413</v>
      </c>
      <c r="H26" s="340" t="s">
        <v>438</v>
      </c>
      <c r="I26" s="215" t="s">
        <v>10</v>
      </c>
      <c r="J26" s="142">
        <v>40</v>
      </c>
      <c r="K26" s="144" t="s">
        <v>12</v>
      </c>
      <c r="N26" s="215" t="s">
        <v>250</v>
      </c>
      <c r="O26" s="215">
        <v>0</v>
      </c>
      <c r="P26" s="215">
        <v>6</v>
      </c>
      <c r="Q26" s="220">
        <f t="shared" si="0"/>
        <v>0</v>
      </c>
      <c r="R26" s="220" t="s">
        <v>451</v>
      </c>
    </row>
    <row r="27" spans="1:18">
      <c r="A27" s="215" t="s">
        <v>411</v>
      </c>
      <c r="B27" s="215" t="s">
        <v>413</v>
      </c>
      <c r="C27" s="340" t="s">
        <v>450</v>
      </c>
      <c r="D27" s="215" t="s">
        <v>114</v>
      </c>
      <c r="E27" s="215">
        <v>46</v>
      </c>
      <c r="F27" s="215" t="s">
        <v>411</v>
      </c>
      <c r="G27" s="215" t="s">
        <v>413</v>
      </c>
      <c r="H27" s="340" t="s">
        <v>440</v>
      </c>
      <c r="I27" s="215" t="s">
        <v>10</v>
      </c>
      <c r="J27" s="142">
        <v>39</v>
      </c>
      <c r="K27" s="144" t="s">
        <v>12</v>
      </c>
      <c r="N27" s="215" t="s">
        <v>250</v>
      </c>
      <c r="O27" s="215">
        <v>0</v>
      </c>
      <c r="P27" s="215">
        <v>6</v>
      </c>
      <c r="Q27" s="220">
        <f t="shared" si="0"/>
        <v>0</v>
      </c>
      <c r="R27" s="220" t="s">
        <v>452</v>
      </c>
    </row>
    <row r="28" spans="1:18">
      <c r="A28" s="215" t="s">
        <v>411</v>
      </c>
      <c r="B28" s="215" t="s">
        <v>413</v>
      </c>
      <c r="C28" s="340" t="s">
        <v>450</v>
      </c>
      <c r="D28" s="215" t="s">
        <v>114</v>
      </c>
      <c r="E28" s="215">
        <v>45</v>
      </c>
      <c r="F28" s="215" t="s">
        <v>411</v>
      </c>
      <c r="G28" s="215" t="s">
        <v>413</v>
      </c>
      <c r="H28" s="340" t="s">
        <v>438</v>
      </c>
      <c r="I28" s="215" t="s">
        <v>10</v>
      </c>
      <c r="J28" s="142">
        <v>36</v>
      </c>
      <c r="K28" s="144" t="s">
        <v>73</v>
      </c>
      <c r="L28" s="215" t="s">
        <v>70</v>
      </c>
      <c r="M28" s="215" t="s">
        <v>71</v>
      </c>
      <c r="N28" s="215" t="s">
        <v>250</v>
      </c>
      <c r="O28" s="215">
        <v>3</v>
      </c>
      <c r="P28" s="215">
        <v>8</v>
      </c>
      <c r="Q28" s="220">
        <f t="shared" si="0"/>
        <v>0.375</v>
      </c>
      <c r="R28" s="342" t="s">
        <v>453</v>
      </c>
    </row>
    <row r="29" spans="1:18">
      <c r="A29" s="215" t="s">
        <v>411</v>
      </c>
      <c r="B29" s="215" t="s">
        <v>413</v>
      </c>
      <c r="C29" s="340" t="s">
        <v>450</v>
      </c>
      <c r="D29" s="215" t="s">
        <v>114</v>
      </c>
      <c r="E29" s="215">
        <v>45</v>
      </c>
      <c r="F29" s="215" t="s">
        <v>411</v>
      </c>
      <c r="G29" s="215" t="s">
        <v>413</v>
      </c>
      <c r="H29" s="340" t="s">
        <v>440</v>
      </c>
      <c r="I29" s="215" t="s">
        <v>10</v>
      </c>
      <c r="J29" s="142">
        <v>35</v>
      </c>
      <c r="K29" s="144" t="s">
        <v>73</v>
      </c>
      <c r="L29" s="215" t="s">
        <v>70</v>
      </c>
      <c r="M29" s="215" t="s">
        <v>71</v>
      </c>
      <c r="N29" s="215" t="s">
        <v>250</v>
      </c>
      <c r="O29" s="215">
        <v>4</v>
      </c>
      <c r="P29" s="215">
        <v>8</v>
      </c>
      <c r="Q29" s="220">
        <f t="shared" si="0"/>
        <v>0.5</v>
      </c>
      <c r="R29" s="220" t="s">
        <v>454</v>
      </c>
    </row>
    <row r="30" spans="1:18">
      <c r="A30" s="215" t="s">
        <v>411</v>
      </c>
      <c r="B30" s="215" t="s">
        <v>413</v>
      </c>
      <c r="C30" s="340" t="s">
        <v>455</v>
      </c>
      <c r="D30" s="215" t="s">
        <v>114</v>
      </c>
      <c r="E30" s="215">
        <v>46</v>
      </c>
      <c r="F30" s="215" t="s">
        <v>411</v>
      </c>
      <c r="G30" s="215" t="s">
        <v>413</v>
      </c>
      <c r="H30" s="340" t="s">
        <v>438</v>
      </c>
      <c r="I30" s="215" t="s">
        <v>10</v>
      </c>
      <c r="J30" s="142">
        <v>40</v>
      </c>
      <c r="K30" s="144" t="s">
        <v>12</v>
      </c>
      <c r="N30" s="215" t="s">
        <v>250</v>
      </c>
      <c r="O30" s="215">
        <v>0</v>
      </c>
      <c r="P30" s="215">
        <v>6</v>
      </c>
      <c r="Q30" s="220">
        <f t="shared" si="0"/>
        <v>0</v>
      </c>
      <c r="R30" s="220" t="s">
        <v>456</v>
      </c>
    </row>
    <row r="31" spans="1:18">
      <c r="A31" s="215" t="s">
        <v>411</v>
      </c>
      <c r="B31" s="215" t="s">
        <v>413</v>
      </c>
      <c r="C31" s="340" t="s">
        <v>455</v>
      </c>
      <c r="D31" s="215" t="s">
        <v>114</v>
      </c>
      <c r="E31" s="215">
        <v>46</v>
      </c>
      <c r="F31" s="215" t="s">
        <v>411</v>
      </c>
      <c r="G31" s="215" t="s">
        <v>413</v>
      </c>
      <c r="H31" s="340" t="s">
        <v>440</v>
      </c>
      <c r="I31" s="215" t="s">
        <v>10</v>
      </c>
      <c r="J31" s="142">
        <v>39</v>
      </c>
      <c r="K31" s="144" t="s">
        <v>12</v>
      </c>
      <c r="N31" s="215" t="s">
        <v>250</v>
      </c>
      <c r="O31" s="215">
        <v>0</v>
      </c>
      <c r="P31" s="215">
        <v>6</v>
      </c>
      <c r="Q31" s="220">
        <f t="shared" si="0"/>
        <v>0</v>
      </c>
      <c r="R31" s="220" t="s">
        <v>457</v>
      </c>
    </row>
    <row r="32" spans="1:18">
      <c r="A32" s="215" t="s">
        <v>411</v>
      </c>
      <c r="B32" s="215" t="s">
        <v>413</v>
      </c>
      <c r="C32" s="340" t="s">
        <v>455</v>
      </c>
      <c r="D32" s="215" t="s">
        <v>114</v>
      </c>
      <c r="E32" s="215">
        <v>45</v>
      </c>
      <c r="F32" s="215" t="s">
        <v>411</v>
      </c>
      <c r="G32" s="215" t="s">
        <v>413</v>
      </c>
      <c r="H32" s="340" t="s">
        <v>438</v>
      </c>
      <c r="I32" s="215" t="s">
        <v>10</v>
      </c>
      <c r="J32" s="142">
        <v>36</v>
      </c>
      <c r="K32" s="144" t="s">
        <v>73</v>
      </c>
      <c r="L32" s="215" t="s">
        <v>70</v>
      </c>
      <c r="M32" s="215" t="s">
        <v>71</v>
      </c>
      <c r="N32" s="215" t="s">
        <v>250</v>
      </c>
      <c r="O32" s="215">
        <v>2</v>
      </c>
      <c r="P32" s="215">
        <v>8</v>
      </c>
      <c r="Q32" s="220">
        <f t="shared" si="0"/>
        <v>0.25</v>
      </c>
      <c r="R32" s="220" t="s">
        <v>458</v>
      </c>
    </row>
    <row r="33" spans="1:18">
      <c r="A33" s="215" t="s">
        <v>411</v>
      </c>
      <c r="B33" s="215" t="s">
        <v>413</v>
      </c>
      <c r="C33" s="340" t="s">
        <v>455</v>
      </c>
      <c r="D33" s="215" t="s">
        <v>114</v>
      </c>
      <c r="E33" s="215">
        <v>45</v>
      </c>
      <c r="F33" s="215" t="s">
        <v>411</v>
      </c>
      <c r="G33" s="215" t="s">
        <v>413</v>
      </c>
      <c r="H33" s="340" t="s">
        <v>440</v>
      </c>
      <c r="I33" s="215" t="s">
        <v>10</v>
      </c>
      <c r="J33" s="142">
        <v>35</v>
      </c>
      <c r="K33" s="144" t="s">
        <v>73</v>
      </c>
      <c r="L33" s="215" t="s">
        <v>70</v>
      </c>
      <c r="M33" s="215" t="s">
        <v>71</v>
      </c>
      <c r="N33" s="215" t="s">
        <v>250</v>
      </c>
      <c r="O33" s="215">
        <v>3</v>
      </c>
      <c r="P33" s="215">
        <v>8</v>
      </c>
      <c r="Q33" s="220">
        <f t="shared" si="0"/>
        <v>0.375</v>
      </c>
      <c r="R33" s="220" t="s">
        <v>459</v>
      </c>
    </row>
    <row r="34" spans="1:18">
      <c r="A34" s="215" t="s">
        <v>411</v>
      </c>
      <c r="B34" s="215" t="s">
        <v>413</v>
      </c>
      <c r="C34" s="340" t="s">
        <v>460</v>
      </c>
      <c r="D34" s="215" t="s">
        <v>114</v>
      </c>
      <c r="E34" s="215">
        <v>46</v>
      </c>
      <c r="F34" s="215" t="s">
        <v>411</v>
      </c>
      <c r="G34" s="215" t="s">
        <v>413</v>
      </c>
      <c r="H34" s="340" t="s">
        <v>438</v>
      </c>
      <c r="I34" s="215" t="s">
        <v>10</v>
      </c>
      <c r="J34" s="142">
        <v>40</v>
      </c>
      <c r="K34" s="144" t="s">
        <v>12</v>
      </c>
      <c r="N34" s="215" t="s">
        <v>250</v>
      </c>
      <c r="O34" s="215">
        <v>0</v>
      </c>
      <c r="P34" s="215">
        <v>6</v>
      </c>
      <c r="Q34" s="220">
        <f t="shared" si="0"/>
        <v>0</v>
      </c>
      <c r="R34" s="220" t="s">
        <v>461</v>
      </c>
    </row>
    <row r="35" spans="1:18">
      <c r="A35" s="215" t="s">
        <v>411</v>
      </c>
      <c r="B35" s="215" t="s">
        <v>413</v>
      </c>
      <c r="C35" s="340" t="s">
        <v>460</v>
      </c>
      <c r="D35" s="215" t="s">
        <v>114</v>
      </c>
      <c r="E35" s="215">
        <v>46</v>
      </c>
      <c r="F35" s="215" t="s">
        <v>411</v>
      </c>
      <c r="G35" s="215" t="s">
        <v>413</v>
      </c>
      <c r="H35" s="340" t="s">
        <v>440</v>
      </c>
      <c r="I35" s="215" t="s">
        <v>10</v>
      </c>
      <c r="J35" s="142">
        <v>38</v>
      </c>
      <c r="K35" s="144" t="s">
        <v>12</v>
      </c>
      <c r="N35" s="215" t="s">
        <v>250</v>
      </c>
      <c r="O35" s="215">
        <v>2</v>
      </c>
      <c r="P35" s="215">
        <v>6</v>
      </c>
      <c r="Q35" s="220">
        <f t="shared" si="0"/>
        <v>0.33333333333333331</v>
      </c>
      <c r="R35" s="220" t="s">
        <v>462</v>
      </c>
    </row>
    <row r="36" spans="1:18">
      <c r="A36" s="215" t="s">
        <v>411</v>
      </c>
      <c r="B36" s="215" t="s">
        <v>413</v>
      </c>
      <c r="C36" s="340" t="s">
        <v>460</v>
      </c>
      <c r="D36" s="215" t="s">
        <v>114</v>
      </c>
      <c r="E36" s="215">
        <v>45</v>
      </c>
      <c r="F36" s="215" t="s">
        <v>411</v>
      </c>
      <c r="G36" s="215" t="s">
        <v>413</v>
      </c>
      <c r="H36" s="340" t="s">
        <v>438</v>
      </c>
      <c r="I36" s="215" t="s">
        <v>10</v>
      </c>
      <c r="J36" s="142">
        <v>36</v>
      </c>
      <c r="K36" s="144" t="s">
        <v>73</v>
      </c>
      <c r="L36" s="215" t="s">
        <v>70</v>
      </c>
      <c r="M36" s="215" t="s">
        <v>71</v>
      </c>
      <c r="N36" s="215" t="s">
        <v>250</v>
      </c>
      <c r="O36" s="215">
        <v>1</v>
      </c>
      <c r="P36" s="215">
        <v>8</v>
      </c>
      <c r="Q36" s="220">
        <f t="shared" si="0"/>
        <v>0.125</v>
      </c>
      <c r="R36" s="220" t="s">
        <v>463</v>
      </c>
    </row>
    <row r="37" spans="1:18">
      <c r="A37" s="215" t="s">
        <v>411</v>
      </c>
      <c r="B37" s="215" t="s">
        <v>413</v>
      </c>
      <c r="C37" s="340" t="s">
        <v>460</v>
      </c>
      <c r="D37" s="215" t="s">
        <v>114</v>
      </c>
      <c r="E37" s="215">
        <v>45</v>
      </c>
      <c r="F37" s="215" t="s">
        <v>411</v>
      </c>
      <c r="G37" s="215" t="s">
        <v>413</v>
      </c>
      <c r="H37" s="340" t="s">
        <v>440</v>
      </c>
      <c r="I37" s="215" t="s">
        <v>10</v>
      </c>
      <c r="J37" s="142">
        <v>34</v>
      </c>
      <c r="K37" s="144" t="s">
        <v>73</v>
      </c>
      <c r="L37" s="215" t="s">
        <v>70</v>
      </c>
      <c r="M37" s="215" t="s">
        <v>71</v>
      </c>
      <c r="N37" s="215" t="s">
        <v>250</v>
      </c>
      <c r="O37" s="215">
        <v>4</v>
      </c>
      <c r="P37" s="215">
        <v>8</v>
      </c>
      <c r="Q37" s="220">
        <f t="shared" si="0"/>
        <v>0.5</v>
      </c>
      <c r="R37" s="220" t="s">
        <v>464</v>
      </c>
    </row>
    <row r="38" spans="1:18">
      <c r="A38" s="215" t="s">
        <v>411</v>
      </c>
      <c r="B38" s="215" t="s">
        <v>413</v>
      </c>
      <c r="C38" s="340" t="s">
        <v>465</v>
      </c>
      <c r="D38" s="215" t="s">
        <v>114</v>
      </c>
      <c r="E38" s="215">
        <v>46</v>
      </c>
      <c r="F38" s="215" t="s">
        <v>411</v>
      </c>
      <c r="G38" s="215" t="s">
        <v>413</v>
      </c>
      <c r="H38" s="340" t="s">
        <v>438</v>
      </c>
      <c r="I38" s="215" t="s">
        <v>10</v>
      </c>
      <c r="J38" s="142">
        <v>40</v>
      </c>
      <c r="K38" s="144" t="s">
        <v>12</v>
      </c>
      <c r="N38" s="215" t="s">
        <v>250</v>
      </c>
      <c r="O38" s="215">
        <v>0</v>
      </c>
      <c r="P38" s="215">
        <v>6</v>
      </c>
      <c r="Q38" s="220">
        <f t="shared" si="0"/>
        <v>0</v>
      </c>
      <c r="R38" s="220" t="s">
        <v>466</v>
      </c>
    </row>
    <row r="39" spans="1:18">
      <c r="A39" s="215" t="s">
        <v>411</v>
      </c>
      <c r="B39" s="215" t="s">
        <v>413</v>
      </c>
      <c r="C39" s="340" t="s">
        <v>465</v>
      </c>
      <c r="D39" s="215" t="s">
        <v>114</v>
      </c>
      <c r="E39" s="215">
        <v>46</v>
      </c>
      <c r="F39" s="215" t="s">
        <v>411</v>
      </c>
      <c r="G39" s="215" t="s">
        <v>413</v>
      </c>
      <c r="H39" s="340" t="s">
        <v>440</v>
      </c>
      <c r="I39" s="215" t="s">
        <v>10</v>
      </c>
      <c r="J39" s="142">
        <v>38</v>
      </c>
      <c r="K39" s="144" t="s">
        <v>12</v>
      </c>
      <c r="N39" s="215" t="s">
        <v>250</v>
      </c>
      <c r="O39" s="215">
        <v>0</v>
      </c>
      <c r="P39" s="215">
        <v>6</v>
      </c>
      <c r="Q39" s="220">
        <f t="shared" si="0"/>
        <v>0</v>
      </c>
      <c r="R39" s="220" t="s">
        <v>467</v>
      </c>
    </row>
    <row r="40" spans="1:18">
      <c r="A40" s="215" t="s">
        <v>411</v>
      </c>
      <c r="B40" s="215" t="s">
        <v>413</v>
      </c>
      <c r="C40" s="340" t="s">
        <v>465</v>
      </c>
      <c r="D40" s="215" t="s">
        <v>114</v>
      </c>
      <c r="E40" s="215">
        <v>45</v>
      </c>
      <c r="F40" s="215" t="s">
        <v>411</v>
      </c>
      <c r="G40" s="215" t="s">
        <v>413</v>
      </c>
      <c r="H40" s="340" t="s">
        <v>438</v>
      </c>
      <c r="I40" s="215" t="s">
        <v>10</v>
      </c>
      <c r="J40" s="142">
        <v>36</v>
      </c>
      <c r="K40" s="144" t="s">
        <v>73</v>
      </c>
      <c r="L40" s="215" t="s">
        <v>70</v>
      </c>
      <c r="M40" s="215" t="s">
        <v>71</v>
      </c>
      <c r="N40" s="215" t="s">
        <v>250</v>
      </c>
      <c r="O40" s="215">
        <v>4</v>
      </c>
      <c r="P40" s="215">
        <v>8</v>
      </c>
      <c r="Q40" s="220">
        <f t="shared" si="0"/>
        <v>0.5</v>
      </c>
      <c r="R40" s="220" t="s">
        <v>468</v>
      </c>
    </row>
    <row r="41" spans="1:18">
      <c r="A41" s="215" t="s">
        <v>411</v>
      </c>
      <c r="B41" s="215" t="s">
        <v>413</v>
      </c>
      <c r="C41" s="340" t="s">
        <v>465</v>
      </c>
      <c r="D41" s="215" t="s">
        <v>114</v>
      </c>
      <c r="E41" s="215">
        <v>45</v>
      </c>
      <c r="F41" s="215" t="s">
        <v>411</v>
      </c>
      <c r="G41" s="215" t="s">
        <v>413</v>
      </c>
      <c r="H41" s="340" t="s">
        <v>440</v>
      </c>
      <c r="I41" s="215" t="s">
        <v>10</v>
      </c>
      <c r="J41" s="142">
        <v>34</v>
      </c>
      <c r="K41" s="144" t="s">
        <v>73</v>
      </c>
      <c r="L41" s="215" t="s">
        <v>70</v>
      </c>
      <c r="M41" s="215" t="s">
        <v>71</v>
      </c>
      <c r="N41" s="215" t="s">
        <v>250</v>
      </c>
      <c r="O41" s="215">
        <v>4</v>
      </c>
      <c r="P41" s="215">
        <v>8</v>
      </c>
      <c r="Q41" s="220">
        <f t="shared" si="0"/>
        <v>0.5</v>
      </c>
      <c r="R41" s="220" t="s">
        <v>469</v>
      </c>
    </row>
    <row r="42" spans="1:18">
      <c r="A42" s="215" t="s">
        <v>411</v>
      </c>
      <c r="B42" s="215" t="s">
        <v>413</v>
      </c>
      <c r="C42" s="340" t="s">
        <v>470</v>
      </c>
      <c r="D42" s="215" t="s">
        <v>114</v>
      </c>
      <c r="E42" s="215">
        <v>46</v>
      </c>
      <c r="F42" s="215" t="s">
        <v>411</v>
      </c>
      <c r="G42" s="215" t="s">
        <v>413</v>
      </c>
      <c r="H42" s="340" t="s">
        <v>438</v>
      </c>
      <c r="I42" s="215" t="s">
        <v>10</v>
      </c>
      <c r="J42" s="142">
        <v>33</v>
      </c>
      <c r="K42" s="144" t="s">
        <v>12</v>
      </c>
      <c r="N42" s="215" t="s">
        <v>250</v>
      </c>
      <c r="O42" s="215">
        <v>0</v>
      </c>
      <c r="P42" s="215">
        <v>6</v>
      </c>
      <c r="Q42" s="220">
        <f t="shared" si="0"/>
        <v>0</v>
      </c>
      <c r="R42" s="220" t="s">
        <v>475</v>
      </c>
    </row>
    <row r="43" spans="1:18">
      <c r="A43" s="215" t="s">
        <v>411</v>
      </c>
      <c r="B43" s="215" t="s">
        <v>413</v>
      </c>
      <c r="C43" s="340" t="s">
        <v>470</v>
      </c>
      <c r="D43" s="215" t="s">
        <v>114</v>
      </c>
      <c r="E43" s="215">
        <v>46</v>
      </c>
      <c r="F43" s="215" t="s">
        <v>411</v>
      </c>
      <c r="G43" s="215" t="s">
        <v>413</v>
      </c>
      <c r="H43" s="340" t="s">
        <v>440</v>
      </c>
      <c r="I43" s="215" t="s">
        <v>10</v>
      </c>
      <c r="J43" s="142">
        <v>33</v>
      </c>
      <c r="K43" s="144" t="s">
        <v>12</v>
      </c>
      <c r="N43" s="215" t="s">
        <v>250</v>
      </c>
      <c r="O43" s="215">
        <v>0</v>
      </c>
      <c r="P43" s="215">
        <v>6</v>
      </c>
      <c r="Q43" s="220">
        <f t="shared" si="0"/>
        <v>0</v>
      </c>
      <c r="R43" s="220" t="s">
        <v>471</v>
      </c>
    </row>
    <row r="44" spans="1:18">
      <c r="A44" s="215" t="s">
        <v>411</v>
      </c>
      <c r="B44" s="215" t="s">
        <v>413</v>
      </c>
      <c r="C44" s="340" t="s">
        <v>470</v>
      </c>
      <c r="D44" s="215" t="s">
        <v>114</v>
      </c>
      <c r="E44" s="215">
        <v>45</v>
      </c>
      <c r="F44" s="215" t="s">
        <v>411</v>
      </c>
      <c r="G44" s="215" t="s">
        <v>413</v>
      </c>
      <c r="H44" s="340" t="s">
        <v>438</v>
      </c>
      <c r="I44" s="215" t="s">
        <v>10</v>
      </c>
      <c r="J44" s="142">
        <v>32</v>
      </c>
      <c r="K44" s="144" t="s">
        <v>73</v>
      </c>
      <c r="L44" s="215" t="s">
        <v>70</v>
      </c>
      <c r="M44" s="215" t="s">
        <v>71</v>
      </c>
      <c r="N44" s="215" t="s">
        <v>250</v>
      </c>
      <c r="O44" s="215">
        <v>0</v>
      </c>
      <c r="P44" s="215">
        <v>8</v>
      </c>
      <c r="Q44" s="220">
        <f t="shared" si="0"/>
        <v>0</v>
      </c>
      <c r="R44" s="220" t="s">
        <v>472</v>
      </c>
    </row>
    <row r="45" spans="1:18">
      <c r="A45" s="215" t="s">
        <v>411</v>
      </c>
      <c r="B45" s="215" t="s">
        <v>413</v>
      </c>
      <c r="C45" s="340" t="s">
        <v>470</v>
      </c>
      <c r="D45" s="215" t="s">
        <v>114</v>
      </c>
      <c r="E45" s="215">
        <v>45</v>
      </c>
      <c r="F45" s="215" t="s">
        <v>411</v>
      </c>
      <c r="G45" s="215" t="s">
        <v>413</v>
      </c>
      <c r="H45" s="340" t="s">
        <v>440</v>
      </c>
      <c r="I45" s="215" t="s">
        <v>10</v>
      </c>
      <c r="J45" s="142">
        <v>32</v>
      </c>
      <c r="K45" s="144" t="s">
        <v>73</v>
      </c>
      <c r="L45" s="215" t="s">
        <v>70</v>
      </c>
      <c r="M45" s="215" t="s">
        <v>71</v>
      </c>
      <c r="N45" s="215" t="s">
        <v>250</v>
      </c>
      <c r="O45" s="215">
        <v>0</v>
      </c>
      <c r="P45" s="215">
        <v>8</v>
      </c>
      <c r="Q45" s="220">
        <f t="shared" si="0"/>
        <v>0</v>
      </c>
      <c r="R45" s="220" t="s">
        <v>473</v>
      </c>
    </row>
    <row r="46" spans="1:18">
      <c r="A46" s="215" t="s">
        <v>411</v>
      </c>
      <c r="B46" s="215" t="s">
        <v>413</v>
      </c>
      <c r="C46" s="340" t="s">
        <v>474</v>
      </c>
      <c r="D46" s="215" t="s">
        <v>114</v>
      </c>
      <c r="E46" s="215">
        <v>46</v>
      </c>
      <c r="F46" s="215" t="s">
        <v>411</v>
      </c>
      <c r="G46" s="215" t="s">
        <v>413</v>
      </c>
      <c r="H46" s="340" t="s">
        <v>438</v>
      </c>
      <c r="I46" s="215" t="s">
        <v>10</v>
      </c>
      <c r="J46" s="142">
        <v>33</v>
      </c>
      <c r="K46" s="144" t="s">
        <v>12</v>
      </c>
      <c r="N46" s="215" t="s">
        <v>250</v>
      </c>
      <c r="O46" s="215">
        <v>0</v>
      </c>
      <c r="P46" s="215">
        <v>6</v>
      </c>
      <c r="Q46" s="220">
        <f t="shared" si="0"/>
        <v>0</v>
      </c>
      <c r="R46" s="220" t="s">
        <v>476</v>
      </c>
    </row>
    <row r="47" spans="1:18">
      <c r="A47" s="215" t="s">
        <v>411</v>
      </c>
      <c r="B47" s="215" t="s">
        <v>413</v>
      </c>
      <c r="C47" s="340" t="s">
        <v>474</v>
      </c>
      <c r="D47" s="215" t="s">
        <v>114</v>
      </c>
      <c r="E47" s="215">
        <v>46</v>
      </c>
      <c r="F47" s="215" t="s">
        <v>411</v>
      </c>
      <c r="G47" s="215" t="s">
        <v>413</v>
      </c>
      <c r="H47" s="340" t="s">
        <v>440</v>
      </c>
      <c r="I47" s="215" t="s">
        <v>10</v>
      </c>
      <c r="J47" s="142">
        <v>33</v>
      </c>
      <c r="K47" s="144" t="s">
        <v>12</v>
      </c>
      <c r="N47" s="215" t="s">
        <v>250</v>
      </c>
      <c r="O47" s="215">
        <v>0</v>
      </c>
      <c r="P47" s="215">
        <v>6</v>
      </c>
      <c r="Q47" s="220">
        <f t="shared" si="0"/>
        <v>0</v>
      </c>
      <c r="R47" s="220" t="s">
        <v>477</v>
      </c>
    </row>
    <row r="48" spans="1:18">
      <c r="A48" s="215" t="s">
        <v>411</v>
      </c>
      <c r="B48" s="215" t="s">
        <v>413</v>
      </c>
      <c r="C48" s="340" t="s">
        <v>474</v>
      </c>
      <c r="D48" s="215" t="s">
        <v>114</v>
      </c>
      <c r="E48" s="215">
        <v>45</v>
      </c>
      <c r="F48" s="215" t="s">
        <v>411</v>
      </c>
      <c r="G48" s="215" t="s">
        <v>413</v>
      </c>
      <c r="H48" s="340" t="s">
        <v>438</v>
      </c>
      <c r="I48" s="215" t="s">
        <v>10</v>
      </c>
      <c r="J48" s="142">
        <v>32</v>
      </c>
      <c r="K48" s="144" t="s">
        <v>73</v>
      </c>
      <c r="L48" s="215" t="s">
        <v>70</v>
      </c>
      <c r="M48" s="215" t="s">
        <v>71</v>
      </c>
      <c r="N48" s="215" t="s">
        <v>250</v>
      </c>
      <c r="O48" s="215">
        <v>0</v>
      </c>
      <c r="P48" s="215">
        <v>8</v>
      </c>
      <c r="Q48" s="220">
        <f t="shared" si="0"/>
        <v>0</v>
      </c>
      <c r="R48" s="220" t="s">
        <v>478</v>
      </c>
    </row>
    <row r="49" spans="1:18">
      <c r="A49" s="215" t="s">
        <v>411</v>
      </c>
      <c r="B49" s="215" t="s">
        <v>413</v>
      </c>
      <c r="C49" s="340" t="s">
        <v>474</v>
      </c>
      <c r="D49" s="215" t="s">
        <v>114</v>
      </c>
      <c r="E49" s="215">
        <v>45</v>
      </c>
      <c r="F49" s="215" t="s">
        <v>411</v>
      </c>
      <c r="G49" s="215" t="s">
        <v>413</v>
      </c>
      <c r="H49" s="340" t="s">
        <v>440</v>
      </c>
      <c r="I49" s="215" t="s">
        <v>10</v>
      </c>
      <c r="J49" s="142">
        <v>32</v>
      </c>
      <c r="K49" s="144" t="s">
        <v>73</v>
      </c>
      <c r="L49" s="215" t="s">
        <v>70</v>
      </c>
      <c r="M49" s="215" t="s">
        <v>71</v>
      </c>
      <c r="N49" s="215" t="s">
        <v>250</v>
      </c>
      <c r="O49" s="215">
        <v>0</v>
      </c>
      <c r="P49" s="215">
        <v>8</v>
      </c>
      <c r="Q49" s="220">
        <f t="shared" si="0"/>
        <v>0</v>
      </c>
      <c r="R49" s="220" t="s">
        <v>479</v>
      </c>
    </row>
    <row r="50" spans="1:18">
      <c r="A50" s="215" t="s">
        <v>411</v>
      </c>
      <c r="B50" s="215" t="s">
        <v>413</v>
      </c>
      <c r="C50" s="340" t="s">
        <v>480</v>
      </c>
      <c r="D50" s="215" t="s">
        <v>114</v>
      </c>
      <c r="E50" s="215">
        <v>46</v>
      </c>
      <c r="F50" s="215" t="s">
        <v>411</v>
      </c>
      <c r="G50" s="215" t="s">
        <v>413</v>
      </c>
      <c r="H50" s="340" t="s">
        <v>438</v>
      </c>
      <c r="I50" s="215" t="s">
        <v>10</v>
      </c>
      <c r="J50" s="142">
        <v>39</v>
      </c>
      <c r="K50" s="144" t="s">
        <v>12</v>
      </c>
      <c r="N50" s="215" t="s">
        <v>250</v>
      </c>
      <c r="O50" s="215">
        <v>0</v>
      </c>
      <c r="P50" s="215">
        <v>6</v>
      </c>
      <c r="Q50" s="220">
        <f t="shared" si="0"/>
        <v>0</v>
      </c>
      <c r="R50" s="220" t="s">
        <v>481</v>
      </c>
    </row>
    <row r="51" spans="1:18">
      <c r="A51" s="215" t="s">
        <v>411</v>
      </c>
      <c r="B51" s="215" t="s">
        <v>413</v>
      </c>
      <c r="C51" s="340" t="s">
        <v>480</v>
      </c>
      <c r="D51" s="215" t="s">
        <v>114</v>
      </c>
      <c r="E51" s="215">
        <v>46</v>
      </c>
      <c r="F51" s="215" t="s">
        <v>411</v>
      </c>
      <c r="G51" s="215" t="s">
        <v>413</v>
      </c>
      <c r="H51" s="340" t="s">
        <v>440</v>
      </c>
      <c r="I51" s="215" t="s">
        <v>10</v>
      </c>
      <c r="J51" s="142">
        <v>41</v>
      </c>
      <c r="K51" s="144" t="s">
        <v>12</v>
      </c>
      <c r="N51" s="215" t="s">
        <v>250</v>
      </c>
      <c r="O51" s="215">
        <v>0</v>
      </c>
      <c r="P51" s="215">
        <v>6</v>
      </c>
      <c r="Q51" s="220">
        <f t="shared" si="0"/>
        <v>0</v>
      </c>
      <c r="R51" s="220" t="s">
        <v>482</v>
      </c>
    </row>
    <row r="52" spans="1:18">
      <c r="A52" s="215" t="s">
        <v>411</v>
      </c>
      <c r="B52" s="215" t="s">
        <v>413</v>
      </c>
      <c r="C52" s="340" t="s">
        <v>480</v>
      </c>
      <c r="D52" s="215" t="s">
        <v>114</v>
      </c>
      <c r="E52" s="215">
        <v>45</v>
      </c>
      <c r="F52" s="215" t="s">
        <v>411</v>
      </c>
      <c r="G52" s="215" t="s">
        <v>413</v>
      </c>
      <c r="H52" s="340" t="s">
        <v>438</v>
      </c>
      <c r="I52" s="215" t="s">
        <v>10</v>
      </c>
      <c r="J52" s="142">
        <v>35</v>
      </c>
      <c r="K52" s="144" t="s">
        <v>73</v>
      </c>
      <c r="L52" s="215" t="s">
        <v>70</v>
      </c>
      <c r="M52" s="215" t="s">
        <v>71</v>
      </c>
      <c r="N52" s="215" t="s">
        <v>250</v>
      </c>
      <c r="O52" s="215">
        <v>2</v>
      </c>
      <c r="P52" s="215">
        <v>8</v>
      </c>
      <c r="Q52" s="220">
        <f t="shared" si="0"/>
        <v>0.25</v>
      </c>
      <c r="R52" s="220" t="s">
        <v>483</v>
      </c>
    </row>
    <row r="53" spans="1:18">
      <c r="A53" s="215" t="s">
        <v>411</v>
      </c>
      <c r="B53" s="215" t="s">
        <v>413</v>
      </c>
      <c r="C53" s="340" t="s">
        <v>480</v>
      </c>
      <c r="D53" s="215" t="s">
        <v>114</v>
      </c>
      <c r="E53" s="215">
        <v>45</v>
      </c>
      <c r="F53" s="215" t="s">
        <v>411</v>
      </c>
      <c r="G53" s="215" t="s">
        <v>413</v>
      </c>
      <c r="H53" s="340" t="s">
        <v>440</v>
      </c>
      <c r="I53" s="215" t="s">
        <v>10</v>
      </c>
      <c r="J53" s="142">
        <v>37</v>
      </c>
      <c r="K53" s="144" t="s">
        <v>73</v>
      </c>
      <c r="L53" s="215" t="s">
        <v>70</v>
      </c>
      <c r="M53" s="215" t="s">
        <v>71</v>
      </c>
      <c r="N53" s="215" t="s">
        <v>250</v>
      </c>
      <c r="O53" s="215">
        <v>6</v>
      </c>
      <c r="P53" s="215">
        <v>8</v>
      </c>
      <c r="Q53" s="220">
        <f t="shared" si="0"/>
        <v>0.75</v>
      </c>
      <c r="R53" s="220" t="s">
        <v>484</v>
      </c>
    </row>
    <row r="54" spans="1:18">
      <c r="A54" s="215" t="s">
        <v>411</v>
      </c>
      <c r="B54" s="215" t="s">
        <v>413</v>
      </c>
      <c r="C54" s="340" t="s">
        <v>485</v>
      </c>
      <c r="D54" s="215" t="s">
        <v>114</v>
      </c>
      <c r="E54" s="215">
        <v>46</v>
      </c>
      <c r="F54" s="215" t="s">
        <v>411</v>
      </c>
      <c r="G54" s="215" t="s">
        <v>413</v>
      </c>
      <c r="H54" s="340" t="s">
        <v>438</v>
      </c>
      <c r="I54" s="215" t="s">
        <v>10</v>
      </c>
      <c r="J54" s="142">
        <v>39</v>
      </c>
      <c r="K54" s="144" t="s">
        <v>12</v>
      </c>
      <c r="N54" s="215" t="s">
        <v>250</v>
      </c>
      <c r="O54" s="215">
        <v>2</v>
      </c>
      <c r="P54" s="215">
        <v>6</v>
      </c>
      <c r="Q54" s="220">
        <f t="shared" si="0"/>
        <v>0.33333333333333331</v>
      </c>
      <c r="R54" s="220" t="s">
        <v>486</v>
      </c>
    </row>
    <row r="55" spans="1:18">
      <c r="A55" s="215" t="s">
        <v>411</v>
      </c>
      <c r="B55" s="215" t="s">
        <v>413</v>
      </c>
      <c r="C55" s="340" t="s">
        <v>485</v>
      </c>
      <c r="D55" s="215" t="s">
        <v>114</v>
      </c>
      <c r="E55" s="215">
        <v>46</v>
      </c>
      <c r="F55" s="215" t="s">
        <v>411</v>
      </c>
      <c r="G55" s="215" t="s">
        <v>413</v>
      </c>
      <c r="H55" s="340" t="s">
        <v>440</v>
      </c>
      <c r="I55" s="215" t="s">
        <v>10</v>
      </c>
      <c r="J55" s="142">
        <v>41</v>
      </c>
      <c r="K55" s="144" t="s">
        <v>12</v>
      </c>
      <c r="N55" s="215" t="s">
        <v>250</v>
      </c>
      <c r="O55" s="215">
        <v>1</v>
      </c>
      <c r="P55" s="215">
        <v>6</v>
      </c>
      <c r="Q55" s="220">
        <f t="shared" si="0"/>
        <v>0.16666666666666666</v>
      </c>
      <c r="R55" s="220" t="s">
        <v>487</v>
      </c>
    </row>
    <row r="56" spans="1:18">
      <c r="A56" s="215" t="s">
        <v>411</v>
      </c>
      <c r="B56" s="215" t="s">
        <v>413</v>
      </c>
      <c r="C56" s="340" t="s">
        <v>485</v>
      </c>
      <c r="D56" s="215" t="s">
        <v>114</v>
      </c>
      <c r="E56" s="215">
        <v>45</v>
      </c>
      <c r="F56" s="215" t="s">
        <v>411</v>
      </c>
      <c r="G56" s="215" t="s">
        <v>413</v>
      </c>
      <c r="H56" s="340" t="s">
        <v>438</v>
      </c>
      <c r="I56" s="215" t="s">
        <v>10</v>
      </c>
      <c r="J56" s="142">
        <v>35</v>
      </c>
      <c r="K56" s="144" t="s">
        <v>73</v>
      </c>
      <c r="L56" s="215" t="s">
        <v>70</v>
      </c>
      <c r="M56" s="215" t="s">
        <v>71</v>
      </c>
      <c r="N56" s="215" t="s">
        <v>250</v>
      </c>
      <c r="O56" s="215">
        <v>5</v>
      </c>
      <c r="P56" s="215">
        <v>8</v>
      </c>
      <c r="Q56" s="220">
        <f t="shared" si="0"/>
        <v>0.625</v>
      </c>
      <c r="R56" s="220" t="s">
        <v>488</v>
      </c>
    </row>
    <row r="57" spans="1:18">
      <c r="A57" s="215" t="s">
        <v>411</v>
      </c>
      <c r="B57" s="215" t="s">
        <v>413</v>
      </c>
      <c r="C57" s="340" t="s">
        <v>485</v>
      </c>
      <c r="D57" s="215" t="s">
        <v>114</v>
      </c>
      <c r="E57" s="215">
        <v>45</v>
      </c>
      <c r="F57" s="215" t="s">
        <v>411</v>
      </c>
      <c r="G57" s="215" t="s">
        <v>413</v>
      </c>
      <c r="H57" s="340" t="s">
        <v>440</v>
      </c>
      <c r="I57" s="215" t="s">
        <v>10</v>
      </c>
      <c r="J57" s="142">
        <v>37</v>
      </c>
      <c r="K57" s="144" t="s">
        <v>73</v>
      </c>
      <c r="L57" s="215" t="s">
        <v>70</v>
      </c>
      <c r="M57" s="215" t="s">
        <v>71</v>
      </c>
      <c r="N57" s="215" t="s">
        <v>250</v>
      </c>
      <c r="O57" s="215">
        <v>1</v>
      </c>
      <c r="P57" s="215">
        <v>8</v>
      </c>
      <c r="Q57" s="220">
        <f t="shared" si="0"/>
        <v>0.125</v>
      </c>
      <c r="R57" s="220" t="s">
        <v>489</v>
      </c>
    </row>
    <row r="58" spans="1:18">
      <c r="A58" s="215" t="s">
        <v>411</v>
      </c>
      <c r="B58" s="215" t="s">
        <v>413</v>
      </c>
      <c r="C58" s="340" t="s">
        <v>440</v>
      </c>
      <c r="D58" s="215" t="s">
        <v>114</v>
      </c>
      <c r="E58" s="215">
        <v>46</v>
      </c>
      <c r="F58" s="215" t="s">
        <v>411</v>
      </c>
      <c r="G58" s="215" t="s">
        <v>413</v>
      </c>
      <c r="H58" s="340" t="s">
        <v>408</v>
      </c>
      <c r="K58" s="144" t="s">
        <v>404</v>
      </c>
      <c r="L58" s="215" t="s">
        <v>115</v>
      </c>
      <c r="M58" s="215" t="s">
        <v>71</v>
      </c>
      <c r="N58" s="215" t="s">
        <v>252</v>
      </c>
      <c r="O58" s="215">
        <v>4</v>
      </c>
      <c r="P58" s="215">
        <v>24</v>
      </c>
      <c r="Q58" s="220">
        <f t="shared" si="0"/>
        <v>0.16666666666666666</v>
      </c>
      <c r="R58" s="220" t="s">
        <v>490</v>
      </c>
    </row>
    <row r="59" spans="1:18">
      <c r="A59" s="215" t="s">
        <v>411</v>
      </c>
      <c r="B59" s="215" t="s">
        <v>413</v>
      </c>
      <c r="C59" s="340" t="s">
        <v>491</v>
      </c>
      <c r="D59" s="215" t="s">
        <v>114</v>
      </c>
      <c r="E59" s="215">
        <v>46</v>
      </c>
      <c r="F59" s="215" t="s">
        <v>411</v>
      </c>
      <c r="G59" s="215" t="s">
        <v>413</v>
      </c>
      <c r="H59" s="340" t="s">
        <v>438</v>
      </c>
      <c r="I59" s="215" t="s">
        <v>10</v>
      </c>
      <c r="J59" s="142">
        <v>39</v>
      </c>
      <c r="K59" s="144" t="s">
        <v>12</v>
      </c>
      <c r="N59" s="215" t="s">
        <v>250</v>
      </c>
      <c r="O59" s="215">
        <v>0</v>
      </c>
      <c r="P59" s="215">
        <v>6</v>
      </c>
      <c r="Q59" s="220">
        <f t="shared" si="0"/>
        <v>0</v>
      </c>
      <c r="R59" s="220" t="s">
        <v>492</v>
      </c>
    </row>
    <row r="60" spans="1:18">
      <c r="A60" s="215" t="s">
        <v>411</v>
      </c>
      <c r="B60" s="215" t="s">
        <v>413</v>
      </c>
      <c r="C60" s="340" t="s">
        <v>491</v>
      </c>
      <c r="D60" s="215" t="s">
        <v>114</v>
      </c>
      <c r="E60" s="215">
        <v>46</v>
      </c>
      <c r="F60" s="215" t="s">
        <v>411</v>
      </c>
      <c r="G60" s="215" t="s">
        <v>413</v>
      </c>
      <c r="H60" s="340" t="s">
        <v>440</v>
      </c>
      <c r="I60" s="215" t="s">
        <v>10</v>
      </c>
      <c r="J60" s="142">
        <v>40</v>
      </c>
      <c r="K60" s="144" t="s">
        <v>12</v>
      </c>
      <c r="N60" s="215" t="s">
        <v>250</v>
      </c>
      <c r="O60" s="215">
        <v>0</v>
      </c>
      <c r="P60" s="215">
        <v>6</v>
      </c>
      <c r="Q60" s="220">
        <f t="shared" si="0"/>
        <v>0</v>
      </c>
      <c r="R60" s="220" t="s">
        <v>521</v>
      </c>
    </row>
    <row r="61" spans="1:18">
      <c r="A61" s="215" t="s">
        <v>411</v>
      </c>
      <c r="B61" s="215" t="s">
        <v>413</v>
      </c>
      <c r="C61" s="340" t="s">
        <v>491</v>
      </c>
      <c r="D61" s="215" t="s">
        <v>114</v>
      </c>
      <c r="E61" s="215">
        <v>45</v>
      </c>
      <c r="F61" s="215" t="s">
        <v>411</v>
      </c>
      <c r="G61" s="215" t="s">
        <v>413</v>
      </c>
      <c r="H61" s="340" t="s">
        <v>438</v>
      </c>
      <c r="I61" s="215" t="s">
        <v>10</v>
      </c>
      <c r="J61" s="142">
        <v>35</v>
      </c>
      <c r="K61" s="144" t="s">
        <v>73</v>
      </c>
      <c r="L61" s="215" t="s">
        <v>70</v>
      </c>
      <c r="M61" s="215" t="s">
        <v>71</v>
      </c>
      <c r="N61" s="215" t="s">
        <v>250</v>
      </c>
      <c r="O61" s="215">
        <v>5</v>
      </c>
      <c r="P61" s="215">
        <v>8</v>
      </c>
      <c r="Q61" s="220">
        <f t="shared" si="0"/>
        <v>0.625</v>
      </c>
      <c r="R61" s="220" t="s">
        <v>493</v>
      </c>
    </row>
    <row r="62" spans="1:18">
      <c r="A62" s="215" t="s">
        <v>411</v>
      </c>
      <c r="B62" s="215" t="s">
        <v>413</v>
      </c>
      <c r="C62" s="340" t="s">
        <v>491</v>
      </c>
      <c r="D62" s="215" t="s">
        <v>114</v>
      </c>
      <c r="E62" s="215">
        <v>46</v>
      </c>
      <c r="F62" s="215" t="s">
        <v>411</v>
      </c>
      <c r="G62" s="215" t="s">
        <v>413</v>
      </c>
      <c r="H62" s="340" t="s">
        <v>440</v>
      </c>
      <c r="I62" s="215" t="s">
        <v>10</v>
      </c>
      <c r="J62" s="142">
        <v>36</v>
      </c>
      <c r="K62" s="144" t="s">
        <v>73</v>
      </c>
      <c r="L62" s="215" t="s">
        <v>70</v>
      </c>
      <c r="M62" s="215" t="s">
        <v>71</v>
      </c>
      <c r="N62" s="215" t="s">
        <v>250</v>
      </c>
      <c r="O62" s="215">
        <v>6</v>
      </c>
      <c r="P62" s="215">
        <v>8</v>
      </c>
      <c r="Q62" s="220">
        <f t="shared" si="0"/>
        <v>0.75</v>
      </c>
      <c r="R62" s="220" t="s">
        <v>494</v>
      </c>
    </row>
    <row r="63" spans="1:18">
      <c r="A63" s="215" t="s">
        <v>411</v>
      </c>
      <c r="B63" s="215" t="s">
        <v>413</v>
      </c>
      <c r="C63" s="340" t="s">
        <v>495</v>
      </c>
      <c r="D63" s="215" t="s">
        <v>114</v>
      </c>
      <c r="E63" s="215">
        <v>46</v>
      </c>
      <c r="F63" s="215" t="s">
        <v>411</v>
      </c>
      <c r="G63" s="215" t="s">
        <v>413</v>
      </c>
      <c r="H63" s="340" t="s">
        <v>438</v>
      </c>
      <c r="I63" s="215" t="s">
        <v>10</v>
      </c>
      <c r="J63" s="142">
        <v>39</v>
      </c>
      <c r="K63" s="144" t="s">
        <v>12</v>
      </c>
      <c r="N63" s="215" t="s">
        <v>250</v>
      </c>
      <c r="O63" s="215">
        <v>3</v>
      </c>
      <c r="P63" s="215">
        <v>6</v>
      </c>
      <c r="Q63" s="220">
        <f t="shared" si="0"/>
        <v>0.5</v>
      </c>
      <c r="R63" s="220" t="s">
        <v>496</v>
      </c>
    </row>
    <row r="64" spans="1:18">
      <c r="A64" s="215" t="s">
        <v>411</v>
      </c>
      <c r="B64" s="215" t="s">
        <v>413</v>
      </c>
      <c r="C64" s="340" t="s">
        <v>495</v>
      </c>
      <c r="D64" s="215" t="s">
        <v>114</v>
      </c>
      <c r="E64" s="215">
        <v>46</v>
      </c>
      <c r="F64" s="215" t="s">
        <v>411</v>
      </c>
      <c r="G64" s="215" t="s">
        <v>413</v>
      </c>
      <c r="H64" s="340" t="s">
        <v>440</v>
      </c>
      <c r="I64" s="215" t="s">
        <v>10</v>
      </c>
      <c r="J64" s="142">
        <v>40</v>
      </c>
      <c r="K64" s="144" t="s">
        <v>12</v>
      </c>
      <c r="N64" s="215" t="s">
        <v>250</v>
      </c>
      <c r="O64" s="215">
        <v>2</v>
      </c>
      <c r="P64" s="215">
        <v>6</v>
      </c>
      <c r="Q64" s="220">
        <f t="shared" si="0"/>
        <v>0.33333333333333331</v>
      </c>
      <c r="R64" s="220" t="s">
        <v>497</v>
      </c>
    </row>
    <row r="65" spans="1:18">
      <c r="A65" s="215" t="s">
        <v>411</v>
      </c>
      <c r="B65" s="215" t="s">
        <v>413</v>
      </c>
      <c r="C65" s="340" t="s">
        <v>495</v>
      </c>
      <c r="D65" s="215" t="s">
        <v>114</v>
      </c>
      <c r="E65" s="215">
        <v>45</v>
      </c>
      <c r="F65" s="215" t="s">
        <v>411</v>
      </c>
      <c r="G65" s="215" t="s">
        <v>413</v>
      </c>
      <c r="H65" s="340" t="s">
        <v>438</v>
      </c>
      <c r="I65" s="215" t="s">
        <v>10</v>
      </c>
      <c r="J65" s="142">
        <v>35</v>
      </c>
      <c r="K65" s="144" t="s">
        <v>73</v>
      </c>
      <c r="L65" s="215" t="s">
        <v>70</v>
      </c>
      <c r="M65" s="215" t="s">
        <v>71</v>
      </c>
      <c r="N65" s="215" t="s">
        <v>250</v>
      </c>
      <c r="O65" s="215">
        <v>8</v>
      </c>
      <c r="P65" s="215">
        <v>8</v>
      </c>
      <c r="Q65" s="220">
        <f t="shared" si="0"/>
        <v>1</v>
      </c>
      <c r="R65" s="220" t="s">
        <v>498</v>
      </c>
    </row>
    <row r="66" spans="1:18">
      <c r="A66" s="215" t="s">
        <v>411</v>
      </c>
      <c r="B66" s="215" t="s">
        <v>413</v>
      </c>
      <c r="C66" s="340" t="s">
        <v>495</v>
      </c>
      <c r="D66" s="215" t="s">
        <v>114</v>
      </c>
      <c r="E66" s="215">
        <v>46</v>
      </c>
      <c r="F66" s="215" t="s">
        <v>411</v>
      </c>
      <c r="G66" s="215" t="s">
        <v>413</v>
      </c>
      <c r="H66" s="340" t="s">
        <v>440</v>
      </c>
      <c r="I66" s="215" t="s">
        <v>10</v>
      </c>
      <c r="J66" s="142">
        <v>36</v>
      </c>
      <c r="K66" s="144" t="s">
        <v>73</v>
      </c>
      <c r="L66" s="215" t="s">
        <v>70</v>
      </c>
      <c r="M66" s="215" t="s">
        <v>71</v>
      </c>
      <c r="N66" s="215" t="s">
        <v>250</v>
      </c>
      <c r="O66" s="215">
        <v>1</v>
      </c>
      <c r="P66" s="215">
        <v>8</v>
      </c>
      <c r="Q66" s="220">
        <f t="shared" si="0"/>
        <v>0.125</v>
      </c>
      <c r="R66" s="220" t="s">
        <v>499</v>
      </c>
    </row>
    <row r="67" spans="1:18">
      <c r="A67" s="215" t="s">
        <v>411</v>
      </c>
      <c r="B67" s="215" t="s">
        <v>413</v>
      </c>
      <c r="C67" s="340" t="s">
        <v>500</v>
      </c>
      <c r="D67" s="215" t="s">
        <v>114</v>
      </c>
      <c r="E67" s="215">
        <v>46</v>
      </c>
      <c r="F67" s="215" t="s">
        <v>411</v>
      </c>
      <c r="G67" s="215" t="s">
        <v>413</v>
      </c>
      <c r="H67" s="340" t="s">
        <v>438</v>
      </c>
      <c r="I67" s="215" t="s">
        <v>10</v>
      </c>
      <c r="J67" s="142">
        <v>38</v>
      </c>
      <c r="K67" s="144" t="s">
        <v>12</v>
      </c>
      <c r="N67" s="215" t="s">
        <v>250</v>
      </c>
      <c r="O67" s="215">
        <v>0</v>
      </c>
      <c r="P67" s="215">
        <v>6</v>
      </c>
      <c r="Q67" s="220">
        <f t="shared" si="0"/>
        <v>0</v>
      </c>
      <c r="R67" s="220" t="s">
        <v>501</v>
      </c>
    </row>
    <row r="68" spans="1:18">
      <c r="A68" s="215" t="s">
        <v>411</v>
      </c>
      <c r="B68" s="215" t="s">
        <v>413</v>
      </c>
      <c r="C68" s="340" t="s">
        <v>500</v>
      </c>
      <c r="D68" s="215" t="s">
        <v>114</v>
      </c>
      <c r="E68" s="215">
        <v>46</v>
      </c>
      <c r="F68" s="215" t="s">
        <v>411</v>
      </c>
      <c r="G68" s="215" t="s">
        <v>413</v>
      </c>
      <c r="H68" s="340" t="s">
        <v>440</v>
      </c>
      <c r="I68" s="215" t="s">
        <v>10</v>
      </c>
      <c r="J68" s="142">
        <v>40</v>
      </c>
      <c r="K68" s="144" t="s">
        <v>12</v>
      </c>
      <c r="N68" s="215" t="s">
        <v>250</v>
      </c>
      <c r="O68" s="215">
        <v>0</v>
      </c>
      <c r="P68" s="215">
        <v>6</v>
      </c>
      <c r="Q68" s="220">
        <f t="shared" si="0"/>
        <v>0</v>
      </c>
      <c r="R68" s="220" t="s">
        <v>502</v>
      </c>
    </row>
    <row r="69" spans="1:18">
      <c r="A69" s="215" t="s">
        <v>411</v>
      </c>
      <c r="B69" s="215" t="s">
        <v>413</v>
      </c>
      <c r="C69" s="340" t="s">
        <v>500</v>
      </c>
      <c r="D69" s="215" t="s">
        <v>114</v>
      </c>
      <c r="E69" s="215">
        <v>45</v>
      </c>
      <c r="F69" s="215" t="s">
        <v>411</v>
      </c>
      <c r="G69" s="215" t="s">
        <v>413</v>
      </c>
      <c r="H69" s="340" t="s">
        <v>438</v>
      </c>
      <c r="I69" s="215" t="s">
        <v>10</v>
      </c>
      <c r="J69" s="142">
        <v>34</v>
      </c>
      <c r="K69" s="144" t="s">
        <v>73</v>
      </c>
      <c r="L69" s="215" t="s">
        <v>70</v>
      </c>
      <c r="M69" s="215" t="s">
        <v>71</v>
      </c>
      <c r="N69" s="215" t="s">
        <v>250</v>
      </c>
      <c r="O69" s="215">
        <v>2</v>
      </c>
      <c r="P69" s="215">
        <v>8</v>
      </c>
      <c r="Q69" s="220">
        <f t="shared" ref="Q69:Q132" si="1">O69/P69</f>
        <v>0.25</v>
      </c>
      <c r="R69" s="220" t="s">
        <v>503</v>
      </c>
    </row>
    <row r="70" spans="1:18">
      <c r="A70" s="215" t="s">
        <v>411</v>
      </c>
      <c r="B70" s="215" t="s">
        <v>413</v>
      </c>
      <c r="C70" s="340" t="s">
        <v>500</v>
      </c>
      <c r="D70" s="215" t="s">
        <v>114</v>
      </c>
      <c r="E70" s="215">
        <v>46</v>
      </c>
      <c r="F70" s="215" t="s">
        <v>411</v>
      </c>
      <c r="G70" s="215" t="s">
        <v>413</v>
      </c>
      <c r="H70" s="340" t="s">
        <v>440</v>
      </c>
      <c r="I70" s="215" t="s">
        <v>10</v>
      </c>
      <c r="J70" s="142">
        <v>36</v>
      </c>
      <c r="K70" s="144" t="s">
        <v>73</v>
      </c>
      <c r="L70" s="215" t="s">
        <v>70</v>
      </c>
      <c r="M70" s="215" t="s">
        <v>71</v>
      </c>
      <c r="N70" s="215" t="s">
        <v>250</v>
      </c>
      <c r="O70" s="215">
        <v>4</v>
      </c>
      <c r="P70" s="215">
        <v>8</v>
      </c>
      <c r="Q70" s="220">
        <f t="shared" si="1"/>
        <v>0.5</v>
      </c>
      <c r="R70" s="220" t="s">
        <v>504</v>
      </c>
    </row>
    <row r="71" spans="1:18">
      <c r="A71" s="215" t="s">
        <v>411</v>
      </c>
      <c r="B71" s="215" t="s">
        <v>413</v>
      </c>
      <c r="C71" s="340" t="s">
        <v>505</v>
      </c>
      <c r="D71" s="215" t="s">
        <v>114</v>
      </c>
      <c r="E71" s="215">
        <v>46</v>
      </c>
      <c r="F71" s="215" t="s">
        <v>411</v>
      </c>
      <c r="G71" s="215" t="s">
        <v>413</v>
      </c>
      <c r="H71" s="340" t="s">
        <v>438</v>
      </c>
      <c r="I71" s="215" t="s">
        <v>10</v>
      </c>
      <c r="J71" s="142">
        <v>38</v>
      </c>
      <c r="K71" s="144" t="s">
        <v>12</v>
      </c>
      <c r="N71" s="215" t="s">
        <v>250</v>
      </c>
      <c r="O71" s="215">
        <v>0</v>
      </c>
      <c r="P71" s="215">
        <v>6</v>
      </c>
      <c r="Q71" s="220">
        <f t="shared" si="1"/>
        <v>0</v>
      </c>
      <c r="R71" s="220" t="s">
        <v>506</v>
      </c>
    </row>
    <row r="72" spans="1:18">
      <c r="A72" s="215" t="s">
        <v>411</v>
      </c>
      <c r="B72" s="215" t="s">
        <v>413</v>
      </c>
      <c r="C72" s="340" t="s">
        <v>505</v>
      </c>
      <c r="D72" s="215" t="s">
        <v>114</v>
      </c>
      <c r="E72" s="215">
        <v>46</v>
      </c>
      <c r="F72" s="215" t="s">
        <v>411</v>
      </c>
      <c r="G72" s="215" t="s">
        <v>413</v>
      </c>
      <c r="H72" s="340" t="s">
        <v>440</v>
      </c>
      <c r="I72" s="215" t="s">
        <v>10</v>
      </c>
      <c r="J72" s="142">
        <v>40</v>
      </c>
      <c r="K72" s="144" t="s">
        <v>12</v>
      </c>
      <c r="N72" s="215" t="s">
        <v>250</v>
      </c>
      <c r="O72" s="215">
        <v>0</v>
      </c>
      <c r="P72" s="215">
        <v>6</v>
      </c>
      <c r="Q72" s="220">
        <f t="shared" si="1"/>
        <v>0</v>
      </c>
      <c r="R72" s="220" t="s">
        <v>507</v>
      </c>
    </row>
    <row r="73" spans="1:18">
      <c r="A73" s="215" t="s">
        <v>411</v>
      </c>
      <c r="B73" s="215" t="s">
        <v>413</v>
      </c>
      <c r="C73" s="340" t="s">
        <v>505</v>
      </c>
      <c r="D73" s="215" t="s">
        <v>114</v>
      </c>
      <c r="E73" s="215">
        <v>45</v>
      </c>
      <c r="F73" s="215" t="s">
        <v>411</v>
      </c>
      <c r="G73" s="215" t="s">
        <v>413</v>
      </c>
      <c r="H73" s="340" t="s">
        <v>438</v>
      </c>
      <c r="I73" s="215" t="s">
        <v>10</v>
      </c>
      <c r="J73" s="142">
        <v>34</v>
      </c>
      <c r="K73" s="144" t="s">
        <v>73</v>
      </c>
      <c r="L73" s="215" t="s">
        <v>70</v>
      </c>
      <c r="M73" s="215" t="s">
        <v>71</v>
      </c>
      <c r="N73" s="215" t="s">
        <v>250</v>
      </c>
      <c r="O73" s="215">
        <v>2</v>
      </c>
      <c r="P73" s="215">
        <v>8</v>
      </c>
      <c r="Q73" s="220">
        <f t="shared" si="1"/>
        <v>0.25</v>
      </c>
      <c r="R73" s="220" t="s">
        <v>508</v>
      </c>
    </row>
    <row r="74" spans="1:18">
      <c r="A74" s="215" t="s">
        <v>411</v>
      </c>
      <c r="B74" s="215" t="s">
        <v>413</v>
      </c>
      <c r="C74" s="340" t="s">
        <v>505</v>
      </c>
      <c r="D74" s="215" t="s">
        <v>114</v>
      </c>
      <c r="E74" s="215">
        <v>46</v>
      </c>
      <c r="F74" s="215" t="s">
        <v>411</v>
      </c>
      <c r="G74" s="215" t="s">
        <v>413</v>
      </c>
      <c r="H74" s="340" t="s">
        <v>440</v>
      </c>
      <c r="I74" s="215" t="s">
        <v>10</v>
      </c>
      <c r="J74" s="142">
        <v>36</v>
      </c>
      <c r="K74" s="144" t="s">
        <v>73</v>
      </c>
      <c r="L74" s="215" t="s">
        <v>70</v>
      </c>
      <c r="M74" s="215" t="s">
        <v>71</v>
      </c>
      <c r="N74" s="215" t="s">
        <v>250</v>
      </c>
      <c r="O74" s="215">
        <v>4</v>
      </c>
      <c r="P74" s="215">
        <v>8</v>
      </c>
      <c r="Q74" s="220">
        <f t="shared" si="1"/>
        <v>0.5</v>
      </c>
      <c r="R74" s="220" t="s">
        <v>509</v>
      </c>
    </row>
    <row r="75" spans="1:18">
      <c r="A75" s="215" t="s">
        <v>411</v>
      </c>
      <c r="B75" s="215" t="s">
        <v>413</v>
      </c>
      <c r="C75" s="340" t="s">
        <v>510</v>
      </c>
      <c r="D75" s="215" t="s">
        <v>114</v>
      </c>
      <c r="E75" s="215">
        <v>46</v>
      </c>
      <c r="F75" s="215" t="s">
        <v>411</v>
      </c>
      <c r="G75" s="215" t="s">
        <v>413</v>
      </c>
      <c r="H75" s="340" t="s">
        <v>438</v>
      </c>
      <c r="I75" s="215" t="s">
        <v>10</v>
      </c>
      <c r="J75" s="142">
        <v>33</v>
      </c>
      <c r="K75" s="144" t="s">
        <v>12</v>
      </c>
      <c r="N75" s="215" t="s">
        <v>250</v>
      </c>
      <c r="O75" s="215">
        <v>0</v>
      </c>
      <c r="P75" s="215">
        <v>6</v>
      </c>
      <c r="Q75" s="220">
        <f t="shared" si="1"/>
        <v>0</v>
      </c>
      <c r="R75" s="220" t="s">
        <v>511</v>
      </c>
    </row>
    <row r="76" spans="1:18">
      <c r="A76" s="215" t="s">
        <v>411</v>
      </c>
      <c r="B76" s="215" t="s">
        <v>413</v>
      </c>
      <c r="C76" s="340" t="s">
        <v>510</v>
      </c>
      <c r="D76" s="215" t="s">
        <v>114</v>
      </c>
      <c r="E76" s="215">
        <v>46</v>
      </c>
      <c r="F76" s="215" t="s">
        <v>411</v>
      </c>
      <c r="G76" s="215" t="s">
        <v>413</v>
      </c>
      <c r="H76" s="340" t="s">
        <v>440</v>
      </c>
      <c r="I76" s="215" t="s">
        <v>10</v>
      </c>
      <c r="J76" s="142">
        <v>33</v>
      </c>
      <c r="K76" s="144" t="s">
        <v>12</v>
      </c>
      <c r="N76" s="215" t="s">
        <v>250</v>
      </c>
      <c r="O76" s="215">
        <v>0</v>
      </c>
      <c r="P76" s="215">
        <v>6</v>
      </c>
      <c r="Q76" s="220">
        <f t="shared" si="1"/>
        <v>0</v>
      </c>
      <c r="R76" s="220" t="s">
        <v>512</v>
      </c>
    </row>
    <row r="77" spans="1:18">
      <c r="A77" s="215" t="s">
        <v>411</v>
      </c>
      <c r="B77" s="215" t="s">
        <v>413</v>
      </c>
      <c r="C77" s="340" t="s">
        <v>510</v>
      </c>
      <c r="D77" s="215" t="s">
        <v>114</v>
      </c>
      <c r="E77" s="215">
        <v>45</v>
      </c>
      <c r="F77" s="215" t="s">
        <v>411</v>
      </c>
      <c r="G77" s="215" t="s">
        <v>413</v>
      </c>
      <c r="H77" s="340" t="s">
        <v>438</v>
      </c>
      <c r="I77" s="215" t="s">
        <v>10</v>
      </c>
      <c r="J77" s="142">
        <v>32</v>
      </c>
      <c r="K77" s="144" t="s">
        <v>73</v>
      </c>
      <c r="L77" s="215" t="s">
        <v>70</v>
      </c>
      <c r="M77" s="215" t="s">
        <v>71</v>
      </c>
      <c r="N77" s="215" t="s">
        <v>250</v>
      </c>
      <c r="O77" s="215">
        <v>0</v>
      </c>
      <c r="P77" s="215">
        <v>8</v>
      </c>
      <c r="Q77" s="220">
        <f t="shared" si="1"/>
        <v>0</v>
      </c>
      <c r="R77" s="220" t="s">
        <v>513</v>
      </c>
    </row>
    <row r="78" spans="1:18">
      <c r="A78" s="215" t="s">
        <v>411</v>
      </c>
      <c r="B78" s="215" t="s">
        <v>413</v>
      </c>
      <c r="C78" s="340" t="s">
        <v>510</v>
      </c>
      <c r="D78" s="215" t="s">
        <v>114</v>
      </c>
      <c r="E78" s="215">
        <v>46</v>
      </c>
      <c r="F78" s="215" t="s">
        <v>411</v>
      </c>
      <c r="G78" s="215" t="s">
        <v>413</v>
      </c>
      <c r="H78" s="340" t="s">
        <v>440</v>
      </c>
      <c r="I78" s="215" t="s">
        <v>10</v>
      </c>
      <c r="J78" s="142">
        <v>32</v>
      </c>
      <c r="K78" s="144" t="s">
        <v>73</v>
      </c>
      <c r="L78" s="215" t="s">
        <v>70</v>
      </c>
      <c r="M78" s="215" t="s">
        <v>71</v>
      </c>
      <c r="N78" s="215" t="s">
        <v>250</v>
      </c>
      <c r="O78" s="215">
        <v>0</v>
      </c>
      <c r="P78" s="215">
        <v>8</v>
      </c>
      <c r="Q78" s="220">
        <f t="shared" si="1"/>
        <v>0</v>
      </c>
      <c r="R78" s="220" t="s">
        <v>514</v>
      </c>
    </row>
    <row r="79" spans="1:18">
      <c r="A79" s="215" t="s">
        <v>411</v>
      </c>
      <c r="B79" s="215" t="s">
        <v>413</v>
      </c>
      <c r="C79" s="340" t="s">
        <v>515</v>
      </c>
      <c r="D79" s="215" t="s">
        <v>114</v>
      </c>
      <c r="E79" s="215">
        <v>46</v>
      </c>
      <c r="F79" s="215" t="s">
        <v>411</v>
      </c>
      <c r="G79" s="215" t="s">
        <v>413</v>
      </c>
      <c r="H79" s="340" t="s">
        <v>438</v>
      </c>
      <c r="I79" s="215" t="s">
        <v>10</v>
      </c>
      <c r="J79" s="142">
        <v>33</v>
      </c>
      <c r="K79" s="144" t="s">
        <v>12</v>
      </c>
      <c r="N79" s="215" t="s">
        <v>250</v>
      </c>
      <c r="O79" s="215">
        <v>0</v>
      </c>
      <c r="P79" s="215">
        <v>6</v>
      </c>
      <c r="Q79" s="220">
        <f t="shared" si="1"/>
        <v>0</v>
      </c>
      <c r="R79" s="220" t="s">
        <v>516</v>
      </c>
    </row>
    <row r="80" spans="1:18">
      <c r="A80" s="215" t="s">
        <v>411</v>
      </c>
      <c r="B80" s="215" t="s">
        <v>413</v>
      </c>
      <c r="C80" s="340" t="s">
        <v>515</v>
      </c>
      <c r="D80" s="215" t="s">
        <v>114</v>
      </c>
      <c r="E80" s="215">
        <v>46</v>
      </c>
      <c r="F80" s="215" t="s">
        <v>411</v>
      </c>
      <c r="G80" s="215" t="s">
        <v>413</v>
      </c>
      <c r="H80" s="340" t="s">
        <v>440</v>
      </c>
      <c r="I80" s="215" t="s">
        <v>10</v>
      </c>
      <c r="J80" s="142">
        <v>33</v>
      </c>
      <c r="K80" s="144" t="s">
        <v>12</v>
      </c>
      <c r="N80" s="215" t="s">
        <v>250</v>
      </c>
      <c r="O80" s="215">
        <v>0</v>
      </c>
      <c r="P80" s="215">
        <v>6</v>
      </c>
      <c r="Q80" s="220">
        <f t="shared" si="1"/>
        <v>0</v>
      </c>
      <c r="R80" s="220" t="s">
        <v>517</v>
      </c>
    </row>
    <row r="81" spans="1:18">
      <c r="A81" s="215" t="s">
        <v>411</v>
      </c>
      <c r="B81" s="215" t="s">
        <v>413</v>
      </c>
      <c r="C81" s="340" t="s">
        <v>515</v>
      </c>
      <c r="D81" s="215" t="s">
        <v>114</v>
      </c>
      <c r="E81" s="215">
        <v>45</v>
      </c>
      <c r="F81" s="215" t="s">
        <v>411</v>
      </c>
      <c r="G81" s="215" t="s">
        <v>413</v>
      </c>
      <c r="H81" s="340" t="s">
        <v>438</v>
      </c>
      <c r="I81" s="215" t="s">
        <v>10</v>
      </c>
      <c r="J81" s="142">
        <v>32</v>
      </c>
      <c r="K81" s="144" t="s">
        <v>73</v>
      </c>
      <c r="L81" s="215" t="s">
        <v>70</v>
      </c>
      <c r="M81" s="215" t="s">
        <v>71</v>
      </c>
      <c r="N81" s="215" t="s">
        <v>250</v>
      </c>
      <c r="O81" s="215">
        <v>0</v>
      </c>
      <c r="P81" s="215">
        <v>8</v>
      </c>
      <c r="Q81" s="220">
        <f t="shared" si="1"/>
        <v>0</v>
      </c>
      <c r="R81" s="220" t="s">
        <v>518</v>
      </c>
    </row>
    <row r="82" spans="1:18">
      <c r="A82" s="215" t="s">
        <v>411</v>
      </c>
      <c r="B82" s="215" t="s">
        <v>413</v>
      </c>
      <c r="C82" s="340" t="s">
        <v>515</v>
      </c>
      <c r="D82" s="215" t="s">
        <v>114</v>
      </c>
      <c r="E82" s="215">
        <v>46</v>
      </c>
      <c r="F82" s="215" t="s">
        <v>411</v>
      </c>
      <c r="G82" s="215" t="s">
        <v>413</v>
      </c>
      <c r="H82" s="340" t="s">
        <v>440</v>
      </c>
      <c r="I82" s="215" t="s">
        <v>10</v>
      </c>
      <c r="J82" s="142">
        <v>32</v>
      </c>
      <c r="K82" s="144" t="s">
        <v>73</v>
      </c>
      <c r="L82" s="215" t="s">
        <v>70</v>
      </c>
      <c r="M82" s="215" t="s">
        <v>71</v>
      </c>
      <c r="N82" s="215" t="s">
        <v>250</v>
      </c>
      <c r="O82" s="215">
        <v>0</v>
      </c>
      <c r="P82" s="215">
        <v>8</v>
      </c>
      <c r="Q82" s="220">
        <f t="shared" si="1"/>
        <v>0</v>
      </c>
      <c r="R82" s="220" t="s">
        <v>519</v>
      </c>
    </row>
    <row r="83" spans="1:18">
      <c r="A83" s="215" t="s">
        <v>411</v>
      </c>
      <c r="B83" s="215" t="s">
        <v>413</v>
      </c>
      <c r="C83" s="340" t="s">
        <v>510</v>
      </c>
      <c r="D83" s="215" t="s">
        <v>10</v>
      </c>
      <c r="E83" s="215">
        <v>46</v>
      </c>
      <c r="F83" s="215" t="s">
        <v>411</v>
      </c>
      <c r="G83" s="215" t="s">
        <v>413</v>
      </c>
      <c r="H83" s="340" t="s">
        <v>408</v>
      </c>
      <c r="I83" s="215" t="s">
        <v>10</v>
      </c>
      <c r="K83" s="144" t="s">
        <v>73</v>
      </c>
      <c r="L83" s="215" t="s">
        <v>115</v>
      </c>
      <c r="M83" s="215" t="s">
        <v>71</v>
      </c>
      <c r="N83" s="215" t="s">
        <v>252</v>
      </c>
      <c r="O83" s="215">
        <v>7</v>
      </c>
      <c r="P83" s="215">
        <v>12</v>
      </c>
      <c r="Q83" s="220">
        <f t="shared" si="1"/>
        <v>0.58333333333333337</v>
      </c>
      <c r="R83" s="220" t="s">
        <v>520</v>
      </c>
    </row>
    <row r="84" spans="1:18">
      <c r="Q84" s="220" t="e">
        <f t="shared" si="1"/>
        <v>#DIV/0!</v>
      </c>
      <c r="R84" s="220"/>
    </row>
    <row r="85" spans="1:18">
      <c r="Q85" s="220" t="e">
        <f t="shared" si="1"/>
        <v>#DIV/0!</v>
      </c>
      <c r="R85" s="220"/>
    </row>
    <row r="86" spans="1:18">
      <c r="Q86" s="220" t="e">
        <f t="shared" si="1"/>
        <v>#DIV/0!</v>
      </c>
      <c r="R86" s="220"/>
    </row>
    <row r="87" spans="1:18">
      <c r="Q87" s="220" t="e">
        <f t="shared" si="1"/>
        <v>#DIV/0!</v>
      </c>
      <c r="R87" s="220"/>
    </row>
    <row r="88" spans="1:18">
      <c r="Q88" s="220" t="e">
        <f t="shared" si="1"/>
        <v>#DIV/0!</v>
      </c>
      <c r="R88" s="220"/>
    </row>
    <row r="89" spans="1:18">
      <c r="Q89" s="220" t="e">
        <f t="shared" si="1"/>
        <v>#DIV/0!</v>
      </c>
      <c r="R89" s="220"/>
    </row>
    <row r="90" spans="1:18">
      <c r="Q90" s="220" t="e">
        <f t="shared" si="1"/>
        <v>#DIV/0!</v>
      </c>
      <c r="R90" s="220"/>
    </row>
    <row r="91" spans="1:18">
      <c r="Q91" s="220" t="e">
        <f t="shared" si="1"/>
        <v>#DIV/0!</v>
      </c>
      <c r="R91" s="220"/>
    </row>
    <row r="92" spans="1:18">
      <c r="Q92" s="220" t="e">
        <f t="shared" si="1"/>
        <v>#DIV/0!</v>
      </c>
      <c r="R92" s="220"/>
    </row>
    <row r="93" spans="1:18">
      <c r="Q93" s="220" t="e">
        <f t="shared" si="1"/>
        <v>#DIV/0!</v>
      </c>
      <c r="R93" s="220"/>
    </row>
    <row r="94" spans="1:18">
      <c r="Q94" s="220" t="e">
        <f t="shared" si="1"/>
        <v>#DIV/0!</v>
      </c>
      <c r="R94" s="220"/>
    </row>
    <row r="95" spans="1:18">
      <c r="Q95" s="220" t="e">
        <f t="shared" si="1"/>
        <v>#DIV/0!</v>
      </c>
      <c r="R95" s="220"/>
    </row>
    <row r="96" spans="1:18">
      <c r="Q96" s="220" t="e">
        <f t="shared" si="1"/>
        <v>#DIV/0!</v>
      </c>
      <c r="R96" s="220"/>
    </row>
    <row r="97" spans="17:18">
      <c r="Q97" s="220" t="e">
        <f t="shared" si="1"/>
        <v>#DIV/0!</v>
      </c>
      <c r="R97" s="220"/>
    </row>
    <row r="98" spans="17:18">
      <c r="Q98" s="220" t="e">
        <f t="shared" si="1"/>
        <v>#DIV/0!</v>
      </c>
      <c r="R98" s="220"/>
    </row>
    <row r="99" spans="17:18">
      <c r="Q99" s="220" t="e">
        <f t="shared" si="1"/>
        <v>#DIV/0!</v>
      </c>
      <c r="R99" s="220"/>
    </row>
    <row r="100" spans="17:18">
      <c r="Q100" s="220" t="e">
        <f t="shared" si="1"/>
        <v>#DIV/0!</v>
      </c>
      <c r="R100" s="220"/>
    </row>
    <row r="101" spans="17:18">
      <c r="Q101" s="220" t="e">
        <f t="shared" si="1"/>
        <v>#DIV/0!</v>
      </c>
      <c r="R101" s="220"/>
    </row>
    <row r="102" spans="17:18">
      <c r="Q102" s="220" t="e">
        <f t="shared" si="1"/>
        <v>#DIV/0!</v>
      </c>
      <c r="R102" s="220"/>
    </row>
    <row r="103" spans="17:18">
      <c r="Q103" s="220" t="e">
        <f t="shared" si="1"/>
        <v>#DIV/0!</v>
      </c>
      <c r="R103" s="220"/>
    </row>
    <row r="104" spans="17:18">
      <c r="Q104" s="220" t="e">
        <f t="shared" si="1"/>
        <v>#DIV/0!</v>
      </c>
      <c r="R104" s="220"/>
    </row>
    <row r="105" spans="17:18">
      <c r="Q105" s="220" t="e">
        <f t="shared" si="1"/>
        <v>#DIV/0!</v>
      </c>
      <c r="R105" s="220"/>
    </row>
    <row r="106" spans="17:18">
      <c r="Q106" s="220" t="e">
        <f t="shared" si="1"/>
        <v>#DIV/0!</v>
      </c>
      <c r="R106" s="220"/>
    </row>
    <row r="107" spans="17:18">
      <c r="Q107" s="220" t="e">
        <f t="shared" si="1"/>
        <v>#DIV/0!</v>
      </c>
      <c r="R107" s="220"/>
    </row>
    <row r="108" spans="17:18">
      <c r="Q108" s="220" t="e">
        <f t="shared" si="1"/>
        <v>#DIV/0!</v>
      </c>
      <c r="R108" s="220"/>
    </row>
    <row r="109" spans="17:18">
      <c r="Q109" s="220" t="e">
        <f t="shared" si="1"/>
        <v>#DIV/0!</v>
      </c>
      <c r="R109" s="220"/>
    </row>
    <row r="110" spans="17:18">
      <c r="Q110" s="220" t="e">
        <f t="shared" si="1"/>
        <v>#DIV/0!</v>
      </c>
      <c r="R110" s="220"/>
    </row>
    <row r="111" spans="17:18">
      <c r="Q111" s="220" t="e">
        <f t="shared" si="1"/>
        <v>#DIV/0!</v>
      </c>
      <c r="R111" s="220"/>
    </row>
    <row r="112" spans="17:18">
      <c r="Q112" s="220" t="e">
        <f t="shared" si="1"/>
        <v>#DIV/0!</v>
      </c>
      <c r="R112" s="220"/>
    </row>
    <row r="113" spans="17:18">
      <c r="Q113" s="220" t="e">
        <f t="shared" si="1"/>
        <v>#DIV/0!</v>
      </c>
      <c r="R113" s="220"/>
    </row>
    <row r="114" spans="17:18">
      <c r="Q114" s="220" t="e">
        <f t="shared" si="1"/>
        <v>#DIV/0!</v>
      </c>
      <c r="R114" s="220"/>
    </row>
    <row r="115" spans="17:18">
      <c r="Q115" s="220" t="e">
        <f t="shared" si="1"/>
        <v>#DIV/0!</v>
      </c>
      <c r="R115" s="220"/>
    </row>
    <row r="116" spans="17:18">
      <c r="Q116" s="220" t="e">
        <f t="shared" si="1"/>
        <v>#DIV/0!</v>
      </c>
      <c r="R116" s="220"/>
    </row>
    <row r="117" spans="17:18">
      <c r="Q117" s="220" t="e">
        <f t="shared" si="1"/>
        <v>#DIV/0!</v>
      </c>
      <c r="R117" s="220"/>
    </row>
    <row r="118" spans="17:18">
      <c r="Q118" s="220" t="e">
        <f t="shared" si="1"/>
        <v>#DIV/0!</v>
      </c>
      <c r="R118" s="220"/>
    </row>
    <row r="119" spans="17:18">
      <c r="Q119" s="220" t="e">
        <f t="shared" si="1"/>
        <v>#DIV/0!</v>
      </c>
      <c r="R119" s="220"/>
    </row>
    <row r="120" spans="17:18">
      <c r="Q120" s="220" t="e">
        <f t="shared" si="1"/>
        <v>#DIV/0!</v>
      </c>
      <c r="R120" s="220"/>
    </row>
    <row r="121" spans="17:18">
      <c r="Q121" s="220" t="e">
        <f t="shared" si="1"/>
        <v>#DIV/0!</v>
      </c>
      <c r="R121" s="220"/>
    </row>
    <row r="122" spans="17:18">
      <c r="Q122" s="220" t="e">
        <f t="shared" si="1"/>
        <v>#DIV/0!</v>
      </c>
      <c r="R122" s="220"/>
    </row>
    <row r="123" spans="17:18">
      <c r="Q123" s="220" t="e">
        <f t="shared" si="1"/>
        <v>#DIV/0!</v>
      </c>
      <c r="R123" s="220"/>
    </row>
    <row r="124" spans="17:18">
      <c r="Q124" s="220" t="e">
        <f t="shared" si="1"/>
        <v>#DIV/0!</v>
      </c>
      <c r="R124" s="220"/>
    </row>
    <row r="125" spans="17:18">
      <c r="Q125" s="220" t="e">
        <f t="shared" si="1"/>
        <v>#DIV/0!</v>
      </c>
      <c r="R125" s="220"/>
    </row>
    <row r="126" spans="17:18">
      <c r="Q126" s="220" t="e">
        <f t="shared" si="1"/>
        <v>#DIV/0!</v>
      </c>
      <c r="R126" s="220"/>
    </row>
    <row r="127" spans="17:18">
      <c r="Q127" s="220" t="e">
        <f t="shared" si="1"/>
        <v>#DIV/0!</v>
      </c>
      <c r="R127" s="220"/>
    </row>
    <row r="128" spans="17:18">
      <c r="Q128" s="220" t="e">
        <f t="shared" si="1"/>
        <v>#DIV/0!</v>
      </c>
      <c r="R128" s="220"/>
    </row>
    <row r="129" spans="17:18">
      <c r="Q129" s="220" t="e">
        <f t="shared" si="1"/>
        <v>#DIV/0!</v>
      </c>
      <c r="R129" s="220"/>
    </row>
    <row r="130" spans="17:18">
      <c r="Q130" s="220" t="e">
        <f t="shared" si="1"/>
        <v>#DIV/0!</v>
      </c>
      <c r="R130" s="220"/>
    </row>
    <row r="131" spans="17:18">
      <c r="Q131" s="220" t="e">
        <f t="shared" si="1"/>
        <v>#DIV/0!</v>
      </c>
      <c r="R131" s="220"/>
    </row>
    <row r="132" spans="17:18">
      <c r="Q132" s="220" t="e">
        <f t="shared" si="1"/>
        <v>#DIV/0!</v>
      </c>
      <c r="R132" s="220"/>
    </row>
    <row r="133" spans="17:18">
      <c r="Q133" s="220" t="e">
        <f t="shared" ref="Q133:Q196" si="2">O133/P133</f>
        <v>#DIV/0!</v>
      </c>
      <c r="R133" s="220"/>
    </row>
    <row r="134" spans="17:18">
      <c r="Q134" s="220" t="e">
        <f t="shared" si="2"/>
        <v>#DIV/0!</v>
      </c>
      <c r="R134" s="220"/>
    </row>
    <row r="135" spans="17:18">
      <c r="Q135" s="220" t="e">
        <f t="shared" si="2"/>
        <v>#DIV/0!</v>
      </c>
      <c r="R135" s="220"/>
    </row>
    <row r="136" spans="17:18">
      <c r="Q136" s="220" t="e">
        <f t="shared" si="2"/>
        <v>#DIV/0!</v>
      </c>
      <c r="R136" s="220"/>
    </row>
    <row r="137" spans="17:18">
      <c r="Q137" s="220" t="e">
        <f t="shared" si="2"/>
        <v>#DIV/0!</v>
      </c>
      <c r="R137" s="220"/>
    </row>
    <row r="138" spans="17:18">
      <c r="Q138" s="220" t="e">
        <f t="shared" si="2"/>
        <v>#DIV/0!</v>
      </c>
      <c r="R138" s="220"/>
    </row>
    <row r="139" spans="17:18">
      <c r="Q139" s="220" t="e">
        <f t="shared" si="2"/>
        <v>#DIV/0!</v>
      </c>
      <c r="R139" s="220"/>
    </row>
    <row r="140" spans="17:18">
      <c r="Q140" s="220" t="e">
        <f t="shared" si="2"/>
        <v>#DIV/0!</v>
      </c>
      <c r="R140" s="220"/>
    </row>
    <row r="141" spans="17:18">
      <c r="Q141" s="220" t="e">
        <f t="shared" si="2"/>
        <v>#DIV/0!</v>
      </c>
      <c r="R141" s="220"/>
    </row>
    <row r="142" spans="17:18">
      <c r="Q142" s="220" t="e">
        <f t="shared" si="2"/>
        <v>#DIV/0!</v>
      </c>
      <c r="R142" s="220"/>
    </row>
    <row r="143" spans="17:18">
      <c r="Q143" s="220" t="e">
        <f t="shared" si="2"/>
        <v>#DIV/0!</v>
      </c>
      <c r="R143" s="220"/>
    </row>
    <row r="144" spans="17:18">
      <c r="Q144" s="220" t="e">
        <f t="shared" si="2"/>
        <v>#DIV/0!</v>
      </c>
      <c r="R144" s="220"/>
    </row>
    <row r="145" spans="17:18">
      <c r="Q145" s="220" t="e">
        <f t="shared" si="2"/>
        <v>#DIV/0!</v>
      </c>
      <c r="R145" s="220"/>
    </row>
    <row r="146" spans="17:18">
      <c r="Q146" s="220" t="e">
        <f t="shared" si="2"/>
        <v>#DIV/0!</v>
      </c>
      <c r="R146" s="220"/>
    </row>
    <row r="147" spans="17:18">
      <c r="Q147" s="220" t="e">
        <f t="shared" si="2"/>
        <v>#DIV/0!</v>
      </c>
      <c r="R147" s="220"/>
    </row>
    <row r="148" spans="17:18">
      <c r="Q148" s="220" t="e">
        <f t="shared" si="2"/>
        <v>#DIV/0!</v>
      </c>
      <c r="R148" s="220"/>
    </row>
    <row r="149" spans="17:18">
      <c r="Q149" s="220" t="e">
        <f t="shared" si="2"/>
        <v>#DIV/0!</v>
      </c>
      <c r="R149" s="220"/>
    </row>
    <row r="150" spans="17:18">
      <c r="Q150" s="220" t="e">
        <f t="shared" si="2"/>
        <v>#DIV/0!</v>
      </c>
      <c r="R150" s="220"/>
    </row>
    <row r="151" spans="17:18">
      <c r="Q151" s="220" t="e">
        <f t="shared" si="2"/>
        <v>#DIV/0!</v>
      </c>
      <c r="R151" s="220"/>
    </row>
    <row r="152" spans="17:18">
      <c r="Q152" s="220" t="e">
        <f t="shared" si="2"/>
        <v>#DIV/0!</v>
      </c>
      <c r="R152" s="220"/>
    </row>
    <row r="153" spans="17:18">
      <c r="Q153" s="220" t="e">
        <f t="shared" si="2"/>
        <v>#DIV/0!</v>
      </c>
      <c r="R153" s="220"/>
    </row>
    <row r="154" spans="17:18">
      <c r="Q154" s="220" t="e">
        <f t="shared" si="2"/>
        <v>#DIV/0!</v>
      </c>
      <c r="R154" s="220"/>
    </row>
    <row r="155" spans="17:18">
      <c r="Q155" s="220" t="e">
        <f t="shared" si="2"/>
        <v>#DIV/0!</v>
      </c>
      <c r="R155" s="220"/>
    </row>
    <row r="156" spans="17:18">
      <c r="Q156" s="220" t="e">
        <f t="shared" si="2"/>
        <v>#DIV/0!</v>
      </c>
      <c r="R156" s="220"/>
    </row>
    <row r="157" spans="17:18">
      <c r="Q157" s="220" t="e">
        <f t="shared" si="2"/>
        <v>#DIV/0!</v>
      </c>
      <c r="R157" s="220"/>
    </row>
    <row r="158" spans="17:18">
      <c r="Q158" s="220" t="e">
        <f t="shared" si="2"/>
        <v>#DIV/0!</v>
      </c>
      <c r="R158" s="220"/>
    </row>
    <row r="159" spans="17:18">
      <c r="Q159" s="220" t="e">
        <f t="shared" si="2"/>
        <v>#DIV/0!</v>
      </c>
      <c r="R159" s="220"/>
    </row>
    <row r="160" spans="17:18">
      <c r="Q160" s="220" t="e">
        <f t="shared" si="2"/>
        <v>#DIV/0!</v>
      </c>
      <c r="R160" s="220"/>
    </row>
    <row r="161" spans="17:18">
      <c r="Q161" s="220" t="e">
        <f t="shared" si="2"/>
        <v>#DIV/0!</v>
      </c>
      <c r="R161" s="220"/>
    </row>
    <row r="162" spans="17:18">
      <c r="Q162" s="220" t="e">
        <f t="shared" si="2"/>
        <v>#DIV/0!</v>
      </c>
      <c r="R162" s="220"/>
    </row>
    <row r="163" spans="17:18">
      <c r="Q163" s="220" t="e">
        <f t="shared" si="2"/>
        <v>#DIV/0!</v>
      </c>
      <c r="R163" s="220"/>
    </row>
    <row r="164" spans="17:18">
      <c r="Q164" s="220" t="e">
        <f t="shared" si="2"/>
        <v>#DIV/0!</v>
      </c>
      <c r="R164" s="220"/>
    </row>
    <row r="165" spans="17:18">
      <c r="Q165" s="220" t="e">
        <f t="shared" si="2"/>
        <v>#DIV/0!</v>
      </c>
      <c r="R165" s="220"/>
    </row>
    <row r="166" spans="17:18">
      <c r="Q166" s="220" t="e">
        <f t="shared" si="2"/>
        <v>#DIV/0!</v>
      </c>
      <c r="R166" s="220"/>
    </row>
    <row r="167" spans="17:18">
      <c r="Q167" s="220" t="e">
        <f t="shared" si="2"/>
        <v>#DIV/0!</v>
      </c>
      <c r="R167" s="220"/>
    </row>
    <row r="168" spans="17:18">
      <c r="Q168" s="220" t="e">
        <f t="shared" si="2"/>
        <v>#DIV/0!</v>
      </c>
      <c r="R168" s="220"/>
    </row>
    <row r="169" spans="17:18">
      <c r="Q169" s="220" t="e">
        <f t="shared" si="2"/>
        <v>#DIV/0!</v>
      </c>
      <c r="R169" s="220"/>
    </row>
    <row r="170" spans="17:18">
      <c r="Q170" s="220" t="e">
        <f t="shared" si="2"/>
        <v>#DIV/0!</v>
      </c>
      <c r="R170" s="220"/>
    </row>
    <row r="171" spans="17:18">
      <c r="Q171" s="220" t="e">
        <f t="shared" si="2"/>
        <v>#DIV/0!</v>
      </c>
      <c r="R171" s="220"/>
    </row>
    <row r="172" spans="17:18">
      <c r="Q172" s="220" t="e">
        <f t="shared" si="2"/>
        <v>#DIV/0!</v>
      </c>
      <c r="R172" s="220"/>
    </row>
    <row r="173" spans="17:18">
      <c r="Q173" s="220" t="e">
        <f t="shared" si="2"/>
        <v>#DIV/0!</v>
      </c>
      <c r="R173" s="220"/>
    </row>
    <row r="174" spans="17:18">
      <c r="Q174" s="220" t="e">
        <f t="shared" si="2"/>
        <v>#DIV/0!</v>
      </c>
      <c r="R174" s="220"/>
    </row>
    <row r="175" spans="17:18">
      <c r="Q175" s="220" t="e">
        <f t="shared" si="2"/>
        <v>#DIV/0!</v>
      </c>
      <c r="R175" s="220"/>
    </row>
    <row r="176" spans="17:18">
      <c r="Q176" s="220" t="e">
        <f t="shared" si="2"/>
        <v>#DIV/0!</v>
      </c>
      <c r="R176" s="220"/>
    </row>
    <row r="177" spans="17:18">
      <c r="Q177" s="220" t="e">
        <f t="shared" si="2"/>
        <v>#DIV/0!</v>
      </c>
      <c r="R177" s="220"/>
    </row>
    <row r="178" spans="17:18">
      <c r="Q178" s="220" t="e">
        <f t="shared" si="2"/>
        <v>#DIV/0!</v>
      </c>
      <c r="R178" s="220"/>
    </row>
    <row r="179" spans="17:18">
      <c r="Q179" s="220" t="e">
        <f t="shared" si="2"/>
        <v>#DIV/0!</v>
      </c>
      <c r="R179" s="220"/>
    </row>
    <row r="180" spans="17:18">
      <c r="Q180" s="220" t="e">
        <f t="shared" si="2"/>
        <v>#DIV/0!</v>
      </c>
      <c r="R180" s="220"/>
    </row>
    <row r="181" spans="17:18">
      <c r="Q181" s="220" t="e">
        <f t="shared" si="2"/>
        <v>#DIV/0!</v>
      </c>
      <c r="R181" s="220"/>
    </row>
    <row r="182" spans="17:18">
      <c r="Q182" s="220" t="e">
        <f t="shared" si="2"/>
        <v>#DIV/0!</v>
      </c>
      <c r="R182" s="220"/>
    </row>
    <row r="183" spans="17:18">
      <c r="Q183" s="220" t="e">
        <f t="shared" si="2"/>
        <v>#DIV/0!</v>
      </c>
      <c r="R183" s="220"/>
    </row>
    <row r="184" spans="17:18">
      <c r="Q184" s="220" t="e">
        <f t="shared" si="2"/>
        <v>#DIV/0!</v>
      </c>
      <c r="R184" s="220"/>
    </row>
    <row r="185" spans="17:18">
      <c r="Q185" s="220" t="e">
        <f t="shared" si="2"/>
        <v>#DIV/0!</v>
      </c>
      <c r="R185" s="220"/>
    </row>
    <row r="186" spans="17:18">
      <c r="Q186" s="220" t="e">
        <f t="shared" si="2"/>
        <v>#DIV/0!</v>
      </c>
      <c r="R186" s="220"/>
    </row>
    <row r="187" spans="17:18">
      <c r="Q187" s="220" t="e">
        <f t="shared" si="2"/>
        <v>#DIV/0!</v>
      </c>
      <c r="R187" s="220"/>
    </row>
    <row r="188" spans="17:18">
      <c r="Q188" s="220" t="e">
        <f t="shared" si="2"/>
        <v>#DIV/0!</v>
      </c>
      <c r="R188" s="220"/>
    </row>
    <row r="189" spans="17:18">
      <c r="Q189" s="220" t="e">
        <f t="shared" si="2"/>
        <v>#DIV/0!</v>
      </c>
      <c r="R189" s="220"/>
    </row>
    <row r="190" spans="17:18">
      <c r="Q190" s="220" t="e">
        <f t="shared" si="2"/>
        <v>#DIV/0!</v>
      </c>
      <c r="R190" s="220"/>
    </row>
    <row r="191" spans="17:18">
      <c r="Q191" s="220" t="e">
        <f t="shared" si="2"/>
        <v>#DIV/0!</v>
      </c>
      <c r="R191" s="220"/>
    </row>
    <row r="192" spans="17:18">
      <c r="Q192" s="220" t="e">
        <f t="shared" si="2"/>
        <v>#DIV/0!</v>
      </c>
      <c r="R192" s="220"/>
    </row>
    <row r="193" spans="17:18">
      <c r="Q193" s="220" t="e">
        <f t="shared" si="2"/>
        <v>#DIV/0!</v>
      </c>
      <c r="R193" s="220"/>
    </row>
    <row r="194" spans="17:18">
      <c r="Q194" s="220" t="e">
        <f t="shared" si="2"/>
        <v>#DIV/0!</v>
      </c>
      <c r="R194" s="220"/>
    </row>
    <row r="195" spans="17:18">
      <c r="Q195" s="220" t="e">
        <f t="shared" si="2"/>
        <v>#DIV/0!</v>
      </c>
      <c r="R195" s="220"/>
    </row>
    <row r="196" spans="17:18">
      <c r="Q196" s="220" t="e">
        <f t="shared" si="2"/>
        <v>#DIV/0!</v>
      </c>
      <c r="R196" s="220"/>
    </row>
    <row r="197" spans="17:18">
      <c r="Q197" s="220" t="e">
        <f t="shared" ref="Q197:Q260" si="3">O197/P197</f>
        <v>#DIV/0!</v>
      </c>
      <c r="R197" s="220"/>
    </row>
    <row r="198" spans="17:18">
      <c r="Q198" s="220" t="e">
        <f t="shared" si="3"/>
        <v>#DIV/0!</v>
      </c>
      <c r="R198" s="220"/>
    </row>
    <row r="199" spans="17:18">
      <c r="Q199" s="220" t="e">
        <f t="shared" si="3"/>
        <v>#DIV/0!</v>
      </c>
      <c r="R199" s="220"/>
    </row>
    <row r="200" spans="17:18">
      <c r="Q200" s="220" t="e">
        <f t="shared" si="3"/>
        <v>#DIV/0!</v>
      </c>
      <c r="R200" s="220"/>
    </row>
    <row r="201" spans="17:18">
      <c r="Q201" s="220" t="e">
        <f t="shared" si="3"/>
        <v>#DIV/0!</v>
      </c>
      <c r="R201" s="220"/>
    </row>
    <row r="202" spans="17:18">
      <c r="Q202" s="220" t="e">
        <f t="shared" si="3"/>
        <v>#DIV/0!</v>
      </c>
      <c r="R202" s="220"/>
    </row>
    <row r="203" spans="17:18">
      <c r="Q203" s="220" t="e">
        <f t="shared" si="3"/>
        <v>#DIV/0!</v>
      </c>
      <c r="R203" s="220"/>
    </row>
    <row r="204" spans="17:18">
      <c r="Q204" s="220" t="e">
        <f t="shared" si="3"/>
        <v>#DIV/0!</v>
      </c>
      <c r="R204" s="220"/>
    </row>
    <row r="205" spans="17:18">
      <c r="Q205" s="220" t="e">
        <f t="shared" si="3"/>
        <v>#DIV/0!</v>
      </c>
      <c r="R205" s="220"/>
    </row>
    <row r="206" spans="17:18">
      <c r="Q206" s="220" t="e">
        <f t="shared" si="3"/>
        <v>#DIV/0!</v>
      </c>
      <c r="R206" s="220"/>
    </row>
    <row r="207" spans="17:18">
      <c r="Q207" s="220" t="e">
        <f t="shared" si="3"/>
        <v>#DIV/0!</v>
      </c>
      <c r="R207" s="220"/>
    </row>
    <row r="208" spans="17:18">
      <c r="Q208" s="220" t="e">
        <f t="shared" si="3"/>
        <v>#DIV/0!</v>
      </c>
      <c r="R208" s="220"/>
    </row>
    <row r="209" spans="17:18">
      <c r="Q209" s="220" t="e">
        <f t="shared" si="3"/>
        <v>#DIV/0!</v>
      </c>
      <c r="R209" s="220"/>
    </row>
    <row r="210" spans="17:18">
      <c r="Q210" s="220" t="e">
        <f t="shared" si="3"/>
        <v>#DIV/0!</v>
      </c>
      <c r="R210" s="220"/>
    </row>
    <row r="211" spans="17:18">
      <c r="Q211" s="220" t="e">
        <f t="shared" si="3"/>
        <v>#DIV/0!</v>
      </c>
      <c r="R211" s="220"/>
    </row>
    <row r="212" spans="17:18">
      <c r="Q212" s="220" t="e">
        <f t="shared" si="3"/>
        <v>#DIV/0!</v>
      </c>
      <c r="R212" s="220"/>
    </row>
    <row r="213" spans="17:18">
      <c r="Q213" s="220" t="e">
        <f t="shared" si="3"/>
        <v>#DIV/0!</v>
      </c>
      <c r="R213" s="220"/>
    </row>
    <row r="214" spans="17:18">
      <c r="Q214" s="220" t="e">
        <f t="shared" si="3"/>
        <v>#DIV/0!</v>
      </c>
      <c r="R214" s="220"/>
    </row>
    <row r="215" spans="17:18">
      <c r="Q215" s="220" t="e">
        <f t="shared" si="3"/>
        <v>#DIV/0!</v>
      </c>
      <c r="R215" s="220"/>
    </row>
    <row r="216" spans="17:18">
      <c r="Q216" s="220" t="e">
        <f t="shared" si="3"/>
        <v>#DIV/0!</v>
      </c>
      <c r="R216" s="220"/>
    </row>
    <row r="217" spans="17:18">
      <c r="Q217" s="220" t="e">
        <f t="shared" si="3"/>
        <v>#DIV/0!</v>
      </c>
      <c r="R217" s="220"/>
    </row>
    <row r="218" spans="17:18">
      <c r="Q218" s="220" t="e">
        <f t="shared" si="3"/>
        <v>#DIV/0!</v>
      </c>
      <c r="R218" s="220"/>
    </row>
    <row r="219" spans="17:18">
      <c r="Q219" s="220" t="e">
        <f t="shared" si="3"/>
        <v>#DIV/0!</v>
      </c>
      <c r="R219" s="220"/>
    </row>
    <row r="220" spans="17:18">
      <c r="Q220" s="220" t="e">
        <f t="shared" si="3"/>
        <v>#DIV/0!</v>
      </c>
      <c r="R220" s="220"/>
    </row>
    <row r="221" spans="17:18">
      <c r="Q221" s="220" t="e">
        <f t="shared" si="3"/>
        <v>#DIV/0!</v>
      </c>
      <c r="R221" s="220"/>
    </row>
    <row r="222" spans="17:18">
      <c r="Q222" s="220" t="e">
        <f t="shared" si="3"/>
        <v>#DIV/0!</v>
      </c>
      <c r="R222" s="220"/>
    </row>
    <row r="223" spans="17:18">
      <c r="Q223" s="220" t="e">
        <f t="shared" si="3"/>
        <v>#DIV/0!</v>
      </c>
      <c r="R223" s="220"/>
    </row>
    <row r="224" spans="17:18">
      <c r="Q224" s="220" t="e">
        <f t="shared" si="3"/>
        <v>#DIV/0!</v>
      </c>
      <c r="R224" s="220"/>
    </row>
    <row r="225" spans="17:18">
      <c r="Q225" s="220" t="e">
        <f t="shared" si="3"/>
        <v>#DIV/0!</v>
      </c>
      <c r="R225" s="220"/>
    </row>
    <row r="226" spans="17:18">
      <c r="Q226" s="220" t="e">
        <f t="shared" si="3"/>
        <v>#DIV/0!</v>
      </c>
      <c r="R226" s="220"/>
    </row>
    <row r="227" spans="17:18">
      <c r="Q227" s="220" t="e">
        <f t="shared" si="3"/>
        <v>#DIV/0!</v>
      </c>
      <c r="R227" s="220"/>
    </row>
    <row r="228" spans="17:18">
      <c r="Q228" s="220" t="e">
        <f t="shared" si="3"/>
        <v>#DIV/0!</v>
      </c>
      <c r="R228" s="220"/>
    </row>
    <row r="229" spans="17:18">
      <c r="Q229" s="220" t="e">
        <f t="shared" si="3"/>
        <v>#DIV/0!</v>
      </c>
      <c r="R229" s="220"/>
    </row>
    <row r="230" spans="17:18">
      <c r="Q230" s="220" t="e">
        <f t="shared" si="3"/>
        <v>#DIV/0!</v>
      </c>
      <c r="R230" s="220"/>
    </row>
    <row r="231" spans="17:18">
      <c r="Q231" s="220" t="e">
        <f t="shared" si="3"/>
        <v>#DIV/0!</v>
      </c>
      <c r="R231" s="220"/>
    </row>
    <row r="232" spans="17:18">
      <c r="Q232" s="220" t="e">
        <f t="shared" si="3"/>
        <v>#DIV/0!</v>
      </c>
      <c r="R232" s="220"/>
    </row>
    <row r="233" spans="17:18">
      <c r="Q233" s="220" t="e">
        <f t="shared" si="3"/>
        <v>#DIV/0!</v>
      </c>
      <c r="R233" s="220"/>
    </row>
    <row r="234" spans="17:18">
      <c r="Q234" s="220" t="e">
        <f t="shared" si="3"/>
        <v>#DIV/0!</v>
      </c>
      <c r="R234" s="220"/>
    </row>
    <row r="235" spans="17:18">
      <c r="Q235" s="220" t="e">
        <f t="shared" si="3"/>
        <v>#DIV/0!</v>
      </c>
      <c r="R235" s="220"/>
    </row>
    <row r="236" spans="17:18">
      <c r="Q236" s="220" t="e">
        <f t="shared" si="3"/>
        <v>#DIV/0!</v>
      </c>
      <c r="R236" s="220"/>
    </row>
    <row r="237" spans="17:18">
      <c r="Q237" s="220" t="e">
        <f t="shared" si="3"/>
        <v>#DIV/0!</v>
      </c>
      <c r="R237" s="220"/>
    </row>
    <row r="238" spans="17:18">
      <c r="Q238" s="220" t="e">
        <f t="shared" si="3"/>
        <v>#DIV/0!</v>
      </c>
      <c r="R238" s="220"/>
    </row>
    <row r="239" spans="17:18">
      <c r="Q239" s="220" t="e">
        <f t="shared" si="3"/>
        <v>#DIV/0!</v>
      </c>
      <c r="R239" s="220"/>
    </row>
    <row r="240" spans="17:18">
      <c r="Q240" s="220" t="e">
        <f t="shared" si="3"/>
        <v>#DIV/0!</v>
      </c>
      <c r="R240" s="220"/>
    </row>
    <row r="241" spans="17:18">
      <c r="Q241" s="220" t="e">
        <f t="shared" si="3"/>
        <v>#DIV/0!</v>
      </c>
      <c r="R241" s="220"/>
    </row>
    <row r="242" spans="17:18">
      <c r="Q242" s="220" t="e">
        <f t="shared" si="3"/>
        <v>#DIV/0!</v>
      </c>
      <c r="R242" s="220"/>
    </row>
    <row r="243" spans="17:18">
      <c r="Q243" s="220" t="e">
        <f t="shared" si="3"/>
        <v>#DIV/0!</v>
      </c>
      <c r="R243" s="220"/>
    </row>
    <row r="244" spans="17:18">
      <c r="Q244" s="220" t="e">
        <f t="shared" si="3"/>
        <v>#DIV/0!</v>
      </c>
      <c r="R244" s="220"/>
    </row>
    <row r="245" spans="17:18">
      <c r="Q245" s="220" t="e">
        <f t="shared" si="3"/>
        <v>#DIV/0!</v>
      </c>
      <c r="R245" s="220"/>
    </row>
    <row r="246" spans="17:18">
      <c r="Q246" s="220" t="e">
        <f t="shared" si="3"/>
        <v>#DIV/0!</v>
      </c>
      <c r="R246" s="220"/>
    </row>
    <row r="247" spans="17:18">
      <c r="Q247" s="220" t="e">
        <f t="shared" si="3"/>
        <v>#DIV/0!</v>
      </c>
      <c r="R247" s="220"/>
    </row>
    <row r="248" spans="17:18">
      <c r="Q248" s="220" t="e">
        <f t="shared" si="3"/>
        <v>#DIV/0!</v>
      </c>
      <c r="R248" s="220"/>
    </row>
    <row r="249" spans="17:18">
      <c r="Q249" s="220" t="e">
        <f t="shared" si="3"/>
        <v>#DIV/0!</v>
      </c>
      <c r="R249" s="220"/>
    </row>
    <row r="250" spans="17:18">
      <c r="Q250" s="220" t="e">
        <f t="shared" si="3"/>
        <v>#DIV/0!</v>
      </c>
      <c r="R250" s="220"/>
    </row>
    <row r="251" spans="17:18">
      <c r="Q251" s="220" t="e">
        <f t="shared" si="3"/>
        <v>#DIV/0!</v>
      </c>
      <c r="R251" s="220"/>
    </row>
    <row r="252" spans="17:18">
      <c r="Q252" s="220" t="e">
        <f t="shared" si="3"/>
        <v>#DIV/0!</v>
      </c>
      <c r="R252" s="220"/>
    </row>
    <row r="253" spans="17:18">
      <c r="Q253" s="220" t="e">
        <f t="shared" si="3"/>
        <v>#DIV/0!</v>
      </c>
      <c r="R253" s="220"/>
    </row>
    <row r="254" spans="17:18">
      <c r="Q254" s="220" t="e">
        <f t="shared" si="3"/>
        <v>#DIV/0!</v>
      </c>
      <c r="R254" s="220"/>
    </row>
    <row r="255" spans="17:18">
      <c r="Q255" s="220" t="e">
        <f t="shared" si="3"/>
        <v>#DIV/0!</v>
      </c>
      <c r="R255" s="220"/>
    </row>
    <row r="256" spans="17:18">
      <c r="Q256" s="220" t="e">
        <f t="shared" si="3"/>
        <v>#DIV/0!</v>
      </c>
      <c r="R256" s="220"/>
    </row>
    <row r="257" spans="17:18">
      <c r="Q257" s="220" t="e">
        <f t="shared" si="3"/>
        <v>#DIV/0!</v>
      </c>
      <c r="R257" s="220"/>
    </row>
    <row r="258" spans="17:18">
      <c r="Q258" s="220" t="e">
        <f t="shared" si="3"/>
        <v>#DIV/0!</v>
      </c>
      <c r="R258" s="220"/>
    </row>
    <row r="259" spans="17:18">
      <c r="Q259" s="220" t="e">
        <f t="shared" si="3"/>
        <v>#DIV/0!</v>
      </c>
      <c r="R259" s="220"/>
    </row>
    <row r="260" spans="17:18">
      <c r="Q260" s="220" t="e">
        <f t="shared" si="3"/>
        <v>#DIV/0!</v>
      </c>
      <c r="R260" s="220"/>
    </row>
    <row r="261" spans="17:18">
      <c r="Q261" s="220" t="e">
        <f t="shared" ref="Q261:Q324" si="4">O261/P261</f>
        <v>#DIV/0!</v>
      </c>
      <c r="R261" s="220"/>
    </row>
    <row r="262" spans="17:18">
      <c r="Q262" s="220" t="e">
        <f t="shared" si="4"/>
        <v>#DIV/0!</v>
      </c>
      <c r="R262" s="220"/>
    </row>
    <row r="263" spans="17:18">
      <c r="Q263" s="220" t="e">
        <f t="shared" si="4"/>
        <v>#DIV/0!</v>
      </c>
      <c r="R263" s="220"/>
    </row>
    <row r="264" spans="17:18">
      <c r="Q264" s="220" t="e">
        <f t="shared" si="4"/>
        <v>#DIV/0!</v>
      </c>
      <c r="R264" s="220"/>
    </row>
    <row r="265" spans="17:18">
      <c r="Q265" s="220" t="e">
        <f t="shared" si="4"/>
        <v>#DIV/0!</v>
      </c>
      <c r="R265" s="220"/>
    </row>
    <row r="266" spans="17:18">
      <c r="Q266" s="220" t="e">
        <f t="shared" si="4"/>
        <v>#DIV/0!</v>
      </c>
      <c r="R266" s="220"/>
    </row>
    <row r="267" spans="17:18">
      <c r="Q267" s="220" t="e">
        <f t="shared" si="4"/>
        <v>#DIV/0!</v>
      </c>
      <c r="R267" s="220"/>
    </row>
    <row r="268" spans="17:18">
      <c r="Q268" s="220" t="e">
        <f t="shared" si="4"/>
        <v>#DIV/0!</v>
      </c>
      <c r="R268" s="220"/>
    </row>
    <row r="269" spans="17:18">
      <c r="Q269" s="220" t="e">
        <f t="shared" si="4"/>
        <v>#DIV/0!</v>
      </c>
      <c r="R269" s="220"/>
    </row>
    <row r="270" spans="17:18">
      <c r="Q270" s="220" t="e">
        <f t="shared" si="4"/>
        <v>#DIV/0!</v>
      </c>
      <c r="R270" s="220"/>
    </row>
    <row r="271" spans="17:18">
      <c r="Q271" s="220" t="e">
        <f t="shared" si="4"/>
        <v>#DIV/0!</v>
      </c>
      <c r="R271" s="220"/>
    </row>
    <row r="272" spans="17:18">
      <c r="Q272" s="220" t="e">
        <f t="shared" si="4"/>
        <v>#DIV/0!</v>
      </c>
      <c r="R272" s="220"/>
    </row>
    <row r="273" spans="17:18">
      <c r="Q273" s="220" t="e">
        <f t="shared" si="4"/>
        <v>#DIV/0!</v>
      </c>
      <c r="R273" s="220"/>
    </row>
    <row r="274" spans="17:18">
      <c r="Q274" s="220" t="e">
        <f t="shared" si="4"/>
        <v>#DIV/0!</v>
      </c>
      <c r="R274" s="220"/>
    </row>
    <row r="275" spans="17:18">
      <c r="Q275" s="220" t="e">
        <f t="shared" si="4"/>
        <v>#DIV/0!</v>
      </c>
      <c r="R275" s="220"/>
    </row>
    <row r="276" spans="17:18">
      <c r="Q276" s="220" t="e">
        <f t="shared" si="4"/>
        <v>#DIV/0!</v>
      </c>
      <c r="R276" s="220"/>
    </row>
    <row r="277" spans="17:18">
      <c r="Q277" s="220" t="e">
        <f t="shared" si="4"/>
        <v>#DIV/0!</v>
      </c>
      <c r="R277" s="220"/>
    </row>
    <row r="278" spans="17:18">
      <c r="Q278" s="220" t="e">
        <f t="shared" si="4"/>
        <v>#DIV/0!</v>
      </c>
      <c r="R278" s="220"/>
    </row>
    <row r="279" spans="17:18">
      <c r="Q279" s="220" t="e">
        <f t="shared" si="4"/>
        <v>#DIV/0!</v>
      </c>
      <c r="R279" s="220"/>
    </row>
    <row r="280" spans="17:18">
      <c r="Q280" s="220" t="e">
        <f t="shared" si="4"/>
        <v>#DIV/0!</v>
      </c>
      <c r="R280" s="220"/>
    </row>
    <row r="281" spans="17:18">
      <c r="Q281" s="220" t="e">
        <f t="shared" si="4"/>
        <v>#DIV/0!</v>
      </c>
      <c r="R281" s="220"/>
    </row>
    <row r="282" spans="17:18">
      <c r="Q282" s="220" t="e">
        <f t="shared" si="4"/>
        <v>#DIV/0!</v>
      </c>
      <c r="R282" s="220"/>
    </row>
    <row r="283" spans="17:18">
      <c r="Q283" s="220" t="e">
        <f t="shared" si="4"/>
        <v>#DIV/0!</v>
      </c>
      <c r="R283" s="220"/>
    </row>
    <row r="284" spans="17:18">
      <c r="Q284" s="220" t="e">
        <f t="shared" si="4"/>
        <v>#DIV/0!</v>
      </c>
      <c r="R284" s="220"/>
    </row>
    <row r="285" spans="17:18">
      <c r="Q285" s="220" t="e">
        <f t="shared" si="4"/>
        <v>#DIV/0!</v>
      </c>
      <c r="R285" s="220"/>
    </row>
    <row r="286" spans="17:18">
      <c r="Q286" s="220" t="e">
        <f t="shared" si="4"/>
        <v>#DIV/0!</v>
      </c>
      <c r="R286" s="220"/>
    </row>
    <row r="287" spans="17:18">
      <c r="Q287" s="220" t="e">
        <f t="shared" si="4"/>
        <v>#DIV/0!</v>
      </c>
      <c r="R287" s="220"/>
    </row>
    <row r="288" spans="17:18">
      <c r="Q288" s="220" t="e">
        <f t="shared" si="4"/>
        <v>#DIV/0!</v>
      </c>
      <c r="R288" s="220"/>
    </row>
    <row r="289" spans="17:18">
      <c r="Q289" s="220" t="e">
        <f t="shared" si="4"/>
        <v>#DIV/0!</v>
      </c>
      <c r="R289" s="220"/>
    </row>
    <row r="290" spans="17:18">
      <c r="Q290" s="220" t="e">
        <f t="shared" si="4"/>
        <v>#DIV/0!</v>
      </c>
      <c r="R290" s="220"/>
    </row>
    <row r="291" spans="17:18">
      <c r="Q291" s="220" t="e">
        <f t="shared" si="4"/>
        <v>#DIV/0!</v>
      </c>
      <c r="R291" s="220"/>
    </row>
    <row r="292" spans="17:18">
      <c r="Q292" s="220" t="e">
        <f t="shared" si="4"/>
        <v>#DIV/0!</v>
      </c>
      <c r="R292" s="220"/>
    </row>
    <row r="293" spans="17:18">
      <c r="Q293" s="220" t="e">
        <f t="shared" si="4"/>
        <v>#DIV/0!</v>
      </c>
      <c r="R293" s="220"/>
    </row>
    <row r="294" spans="17:18">
      <c r="Q294" s="220" t="e">
        <f t="shared" si="4"/>
        <v>#DIV/0!</v>
      </c>
      <c r="R294" s="220"/>
    </row>
    <row r="295" spans="17:18">
      <c r="Q295" s="220" t="e">
        <f t="shared" si="4"/>
        <v>#DIV/0!</v>
      </c>
      <c r="R295" s="220"/>
    </row>
    <row r="296" spans="17:18">
      <c r="Q296" s="220" t="e">
        <f t="shared" si="4"/>
        <v>#DIV/0!</v>
      </c>
      <c r="R296" s="220"/>
    </row>
    <row r="297" spans="17:18">
      <c r="Q297" s="220" t="e">
        <f t="shared" si="4"/>
        <v>#DIV/0!</v>
      </c>
      <c r="R297" s="220"/>
    </row>
    <row r="298" spans="17:18">
      <c r="Q298" s="220" t="e">
        <f t="shared" si="4"/>
        <v>#DIV/0!</v>
      </c>
      <c r="R298" s="220"/>
    </row>
    <row r="299" spans="17:18">
      <c r="Q299" s="220" t="e">
        <f t="shared" si="4"/>
        <v>#DIV/0!</v>
      </c>
      <c r="R299" s="220"/>
    </row>
    <row r="300" spans="17:18">
      <c r="Q300" s="220" t="e">
        <f t="shared" si="4"/>
        <v>#DIV/0!</v>
      </c>
      <c r="R300" s="220"/>
    </row>
    <row r="301" spans="17:18">
      <c r="Q301" s="220" t="e">
        <f t="shared" si="4"/>
        <v>#DIV/0!</v>
      </c>
      <c r="R301" s="220"/>
    </row>
    <row r="302" spans="17:18">
      <c r="Q302" s="220" t="e">
        <f t="shared" si="4"/>
        <v>#DIV/0!</v>
      </c>
      <c r="R302" s="220"/>
    </row>
    <row r="303" spans="17:18">
      <c r="Q303" s="220" t="e">
        <f t="shared" si="4"/>
        <v>#DIV/0!</v>
      </c>
      <c r="R303" s="220"/>
    </row>
    <row r="304" spans="17:18">
      <c r="Q304" s="220" t="e">
        <f t="shared" si="4"/>
        <v>#DIV/0!</v>
      </c>
      <c r="R304" s="220"/>
    </row>
    <row r="305" spans="17:18">
      <c r="Q305" s="220" t="e">
        <f t="shared" si="4"/>
        <v>#DIV/0!</v>
      </c>
      <c r="R305" s="220"/>
    </row>
    <row r="306" spans="17:18">
      <c r="Q306" s="220" t="e">
        <f t="shared" si="4"/>
        <v>#DIV/0!</v>
      </c>
      <c r="R306" s="220"/>
    </row>
    <row r="307" spans="17:18">
      <c r="Q307" s="220" t="e">
        <f t="shared" si="4"/>
        <v>#DIV/0!</v>
      </c>
      <c r="R307" s="220"/>
    </row>
    <row r="308" spans="17:18">
      <c r="Q308" s="220" t="e">
        <f t="shared" si="4"/>
        <v>#DIV/0!</v>
      </c>
      <c r="R308" s="220"/>
    </row>
    <row r="309" spans="17:18">
      <c r="Q309" s="220" t="e">
        <f t="shared" si="4"/>
        <v>#DIV/0!</v>
      </c>
      <c r="R309" s="220"/>
    </row>
    <row r="310" spans="17:18">
      <c r="Q310" s="220" t="e">
        <f t="shared" si="4"/>
        <v>#DIV/0!</v>
      </c>
      <c r="R310" s="220"/>
    </row>
    <row r="311" spans="17:18">
      <c r="Q311" s="220" t="e">
        <f t="shared" si="4"/>
        <v>#DIV/0!</v>
      </c>
      <c r="R311" s="220"/>
    </row>
    <row r="312" spans="17:18">
      <c r="Q312" s="220" t="e">
        <f t="shared" si="4"/>
        <v>#DIV/0!</v>
      </c>
      <c r="R312" s="220"/>
    </row>
    <row r="313" spans="17:18">
      <c r="Q313" s="220" t="e">
        <f t="shared" si="4"/>
        <v>#DIV/0!</v>
      </c>
      <c r="R313" s="220"/>
    </row>
    <row r="314" spans="17:18">
      <c r="Q314" s="220" t="e">
        <f t="shared" si="4"/>
        <v>#DIV/0!</v>
      </c>
      <c r="R314" s="220"/>
    </row>
    <row r="315" spans="17:18">
      <c r="Q315" s="220" t="e">
        <f t="shared" si="4"/>
        <v>#DIV/0!</v>
      </c>
      <c r="R315" s="220"/>
    </row>
    <row r="316" spans="17:18">
      <c r="Q316" s="220" t="e">
        <f t="shared" si="4"/>
        <v>#DIV/0!</v>
      </c>
      <c r="R316" s="220"/>
    </row>
    <row r="317" spans="17:18">
      <c r="Q317" s="220" t="e">
        <f t="shared" si="4"/>
        <v>#DIV/0!</v>
      </c>
      <c r="R317" s="220"/>
    </row>
    <row r="318" spans="17:18">
      <c r="Q318" s="220" t="e">
        <f t="shared" si="4"/>
        <v>#DIV/0!</v>
      </c>
      <c r="R318" s="220"/>
    </row>
    <row r="319" spans="17:18">
      <c r="Q319" s="220" t="e">
        <f t="shared" si="4"/>
        <v>#DIV/0!</v>
      </c>
      <c r="R319" s="220"/>
    </row>
    <row r="320" spans="17:18">
      <c r="Q320" s="220" t="e">
        <f t="shared" si="4"/>
        <v>#DIV/0!</v>
      </c>
      <c r="R320" s="220"/>
    </row>
    <row r="321" spans="17:18">
      <c r="Q321" s="220" t="e">
        <f t="shared" si="4"/>
        <v>#DIV/0!</v>
      </c>
      <c r="R321" s="220"/>
    </row>
    <row r="322" spans="17:18">
      <c r="Q322" s="220" t="e">
        <f t="shared" si="4"/>
        <v>#DIV/0!</v>
      </c>
      <c r="R322" s="220"/>
    </row>
    <row r="323" spans="17:18">
      <c r="Q323" s="220" t="e">
        <f t="shared" si="4"/>
        <v>#DIV/0!</v>
      </c>
      <c r="R323" s="220"/>
    </row>
    <row r="324" spans="17:18">
      <c r="Q324" s="220" t="e">
        <f t="shared" si="4"/>
        <v>#DIV/0!</v>
      </c>
      <c r="R324" s="220"/>
    </row>
    <row r="325" spans="17:18">
      <c r="Q325" s="220" t="e">
        <f t="shared" ref="Q325:Q349" si="5">O325/P325</f>
        <v>#DIV/0!</v>
      </c>
      <c r="R325" s="220"/>
    </row>
    <row r="326" spans="17:18">
      <c r="Q326" s="220" t="e">
        <f t="shared" si="5"/>
        <v>#DIV/0!</v>
      </c>
      <c r="R326" s="220"/>
    </row>
    <row r="327" spans="17:18">
      <c r="Q327" s="220" t="e">
        <f t="shared" si="5"/>
        <v>#DIV/0!</v>
      </c>
      <c r="R327" s="220"/>
    </row>
    <row r="328" spans="17:18">
      <c r="Q328" s="220" t="e">
        <f t="shared" si="5"/>
        <v>#DIV/0!</v>
      </c>
      <c r="R328" s="220"/>
    </row>
    <row r="329" spans="17:18">
      <c r="Q329" s="220" t="e">
        <f t="shared" si="5"/>
        <v>#DIV/0!</v>
      </c>
      <c r="R329" s="220"/>
    </row>
    <row r="330" spans="17:18">
      <c r="Q330" s="220" t="e">
        <f t="shared" si="5"/>
        <v>#DIV/0!</v>
      </c>
      <c r="R330" s="220"/>
    </row>
    <row r="331" spans="17:18">
      <c r="Q331" s="220" t="e">
        <f t="shared" si="5"/>
        <v>#DIV/0!</v>
      </c>
      <c r="R331" s="220"/>
    </row>
    <row r="332" spans="17:18">
      <c r="Q332" s="220" t="e">
        <f t="shared" si="5"/>
        <v>#DIV/0!</v>
      </c>
      <c r="R332" s="220"/>
    </row>
    <row r="333" spans="17:18">
      <c r="Q333" s="220" t="e">
        <f t="shared" si="5"/>
        <v>#DIV/0!</v>
      </c>
      <c r="R333" s="220"/>
    </row>
    <row r="334" spans="17:18">
      <c r="Q334" s="220" t="e">
        <f t="shared" si="5"/>
        <v>#DIV/0!</v>
      </c>
      <c r="R334" s="220"/>
    </row>
    <row r="335" spans="17:18">
      <c r="Q335" s="220" t="e">
        <f t="shared" si="5"/>
        <v>#DIV/0!</v>
      </c>
      <c r="R335" s="220"/>
    </row>
    <row r="336" spans="17:18">
      <c r="Q336" s="220" t="e">
        <f t="shared" si="5"/>
        <v>#DIV/0!</v>
      </c>
      <c r="R336" s="220"/>
    </row>
    <row r="337" spans="17:18">
      <c r="Q337" s="220" t="e">
        <f t="shared" si="5"/>
        <v>#DIV/0!</v>
      </c>
      <c r="R337" s="220"/>
    </row>
    <row r="338" spans="17:18">
      <c r="Q338" s="220" t="e">
        <f t="shared" si="5"/>
        <v>#DIV/0!</v>
      </c>
      <c r="R338" s="220"/>
    </row>
    <row r="339" spans="17:18">
      <c r="Q339" s="220" t="e">
        <f t="shared" si="5"/>
        <v>#DIV/0!</v>
      </c>
      <c r="R339" s="220"/>
    </row>
    <row r="340" spans="17:18">
      <c r="Q340" s="220" t="e">
        <f t="shared" si="5"/>
        <v>#DIV/0!</v>
      </c>
      <c r="R340" s="220"/>
    </row>
    <row r="341" spans="17:18">
      <c r="Q341" s="220" t="e">
        <f t="shared" si="5"/>
        <v>#DIV/0!</v>
      </c>
      <c r="R341" s="220"/>
    </row>
    <row r="342" spans="17:18">
      <c r="Q342" s="220" t="e">
        <f t="shared" si="5"/>
        <v>#DIV/0!</v>
      </c>
      <c r="R342" s="220"/>
    </row>
    <row r="343" spans="17:18">
      <c r="Q343" s="220" t="e">
        <f t="shared" si="5"/>
        <v>#DIV/0!</v>
      </c>
      <c r="R343" s="220"/>
    </row>
    <row r="344" spans="17:18">
      <c r="Q344" s="220" t="e">
        <f t="shared" si="5"/>
        <v>#DIV/0!</v>
      </c>
      <c r="R344" s="220"/>
    </row>
    <row r="345" spans="17:18">
      <c r="Q345" s="220" t="e">
        <f t="shared" si="5"/>
        <v>#DIV/0!</v>
      </c>
      <c r="R345" s="220"/>
    </row>
    <row r="346" spans="17:18">
      <c r="Q346" s="220" t="e">
        <f t="shared" si="5"/>
        <v>#DIV/0!</v>
      </c>
      <c r="R346" s="220"/>
    </row>
    <row r="347" spans="17:18">
      <c r="Q347" s="220" t="e">
        <f t="shared" si="5"/>
        <v>#DIV/0!</v>
      </c>
      <c r="R347" s="220"/>
    </row>
    <row r="348" spans="17:18">
      <c r="Q348" s="220" t="e">
        <f t="shared" si="5"/>
        <v>#DIV/0!</v>
      </c>
      <c r="R348" s="220"/>
    </row>
    <row r="349" spans="17:18">
      <c r="Q349" s="220" t="e">
        <f t="shared" si="5"/>
        <v>#DIV/0!</v>
      </c>
      <c r="R349" s="220"/>
    </row>
    <row r="350" spans="17:18">
      <c r="Q350" s="220" t="e">
        <f t="shared" ref="Q350:Q401" si="6">O350/P350</f>
        <v>#DIV/0!</v>
      </c>
      <c r="R350" s="220"/>
    </row>
    <row r="351" spans="17:18">
      <c r="Q351" s="220" t="e">
        <f t="shared" si="6"/>
        <v>#DIV/0!</v>
      </c>
      <c r="R351" s="220"/>
    </row>
    <row r="352" spans="17:18">
      <c r="Q352" s="220" t="e">
        <f t="shared" si="6"/>
        <v>#DIV/0!</v>
      </c>
      <c r="R352" s="220"/>
    </row>
    <row r="353" spans="17:18">
      <c r="Q353" s="220" t="e">
        <f t="shared" si="6"/>
        <v>#DIV/0!</v>
      </c>
      <c r="R353" s="220"/>
    </row>
    <row r="354" spans="17:18">
      <c r="Q354" s="220" t="e">
        <f t="shared" si="6"/>
        <v>#DIV/0!</v>
      </c>
      <c r="R354" s="220"/>
    </row>
    <row r="355" spans="17:18">
      <c r="Q355" s="220" t="e">
        <f t="shared" si="6"/>
        <v>#DIV/0!</v>
      </c>
      <c r="R355" s="220"/>
    </row>
    <row r="356" spans="17:18">
      <c r="Q356" s="220" t="e">
        <f t="shared" si="6"/>
        <v>#DIV/0!</v>
      </c>
      <c r="R356" s="220"/>
    </row>
    <row r="357" spans="17:18">
      <c r="Q357" s="220" t="e">
        <f t="shared" si="6"/>
        <v>#DIV/0!</v>
      </c>
      <c r="R357" s="220"/>
    </row>
    <row r="358" spans="17:18">
      <c r="Q358" s="220" t="e">
        <f t="shared" si="6"/>
        <v>#DIV/0!</v>
      </c>
      <c r="R358" s="220"/>
    </row>
    <row r="359" spans="17:18">
      <c r="Q359" s="220" t="e">
        <f t="shared" si="6"/>
        <v>#DIV/0!</v>
      </c>
      <c r="R359" s="220"/>
    </row>
    <row r="360" spans="17:18">
      <c r="Q360" s="220" t="e">
        <f t="shared" si="6"/>
        <v>#DIV/0!</v>
      </c>
      <c r="R360" s="220"/>
    </row>
    <row r="361" spans="17:18">
      <c r="Q361" s="220" t="e">
        <f t="shared" si="6"/>
        <v>#DIV/0!</v>
      </c>
      <c r="R361" s="220"/>
    </row>
    <row r="362" spans="17:18">
      <c r="Q362" s="220" t="e">
        <f t="shared" si="6"/>
        <v>#DIV/0!</v>
      </c>
      <c r="R362" s="220"/>
    </row>
    <row r="363" spans="17:18">
      <c r="Q363" s="220" t="e">
        <f t="shared" si="6"/>
        <v>#DIV/0!</v>
      </c>
      <c r="R363" s="220"/>
    </row>
    <row r="364" spans="17:18">
      <c r="Q364" s="220" t="e">
        <f t="shared" si="6"/>
        <v>#DIV/0!</v>
      </c>
      <c r="R364" s="220"/>
    </row>
    <row r="365" spans="17:18">
      <c r="Q365" s="220" t="e">
        <f t="shared" si="6"/>
        <v>#DIV/0!</v>
      </c>
      <c r="R365" s="220"/>
    </row>
    <row r="366" spans="17:18">
      <c r="Q366" s="220" t="e">
        <f t="shared" si="6"/>
        <v>#DIV/0!</v>
      </c>
      <c r="R366" s="220"/>
    </row>
    <row r="367" spans="17:18">
      <c r="Q367" s="220" t="e">
        <f t="shared" si="6"/>
        <v>#DIV/0!</v>
      </c>
      <c r="R367" s="220"/>
    </row>
    <row r="368" spans="17:18">
      <c r="Q368" s="220" t="e">
        <f t="shared" si="6"/>
        <v>#DIV/0!</v>
      </c>
      <c r="R368" s="220"/>
    </row>
    <row r="369" spans="17:18">
      <c r="Q369" s="220" t="e">
        <f t="shared" si="6"/>
        <v>#DIV/0!</v>
      </c>
      <c r="R369" s="220"/>
    </row>
    <row r="370" spans="17:18">
      <c r="Q370" s="220" t="e">
        <f t="shared" si="6"/>
        <v>#DIV/0!</v>
      </c>
      <c r="R370" s="220"/>
    </row>
    <row r="371" spans="17:18">
      <c r="Q371" s="220" t="e">
        <f t="shared" si="6"/>
        <v>#DIV/0!</v>
      </c>
      <c r="R371" s="220"/>
    </row>
    <row r="372" spans="17:18">
      <c r="Q372" s="220" t="e">
        <f t="shared" si="6"/>
        <v>#DIV/0!</v>
      </c>
      <c r="R372" s="220"/>
    </row>
    <row r="373" spans="17:18">
      <c r="Q373" s="220" t="e">
        <f t="shared" si="6"/>
        <v>#DIV/0!</v>
      </c>
      <c r="R373" s="220"/>
    </row>
    <row r="374" spans="17:18">
      <c r="Q374" s="220" t="e">
        <f t="shared" si="6"/>
        <v>#DIV/0!</v>
      </c>
      <c r="R374" s="220"/>
    </row>
    <row r="375" spans="17:18">
      <c r="Q375" s="220" t="e">
        <f t="shared" si="6"/>
        <v>#DIV/0!</v>
      </c>
      <c r="R375" s="220"/>
    </row>
    <row r="376" spans="17:18">
      <c r="Q376" s="220" t="e">
        <f t="shared" si="6"/>
        <v>#DIV/0!</v>
      </c>
      <c r="R376" s="220"/>
    </row>
    <row r="377" spans="17:18">
      <c r="Q377" s="220" t="e">
        <f t="shared" si="6"/>
        <v>#DIV/0!</v>
      </c>
      <c r="R377" s="220"/>
    </row>
    <row r="378" spans="17:18">
      <c r="Q378" s="220" t="e">
        <f t="shared" si="6"/>
        <v>#DIV/0!</v>
      </c>
      <c r="R378" s="220"/>
    </row>
    <row r="379" spans="17:18">
      <c r="Q379" s="220" t="e">
        <f t="shared" si="6"/>
        <v>#DIV/0!</v>
      </c>
      <c r="R379" s="220"/>
    </row>
    <row r="380" spans="17:18">
      <c r="Q380" s="220" t="e">
        <f t="shared" si="6"/>
        <v>#DIV/0!</v>
      </c>
      <c r="R380" s="220"/>
    </row>
    <row r="381" spans="17:18">
      <c r="Q381" s="220" t="e">
        <f t="shared" si="6"/>
        <v>#DIV/0!</v>
      </c>
      <c r="R381" s="220"/>
    </row>
    <row r="382" spans="17:18">
      <c r="Q382" s="220" t="e">
        <f t="shared" si="6"/>
        <v>#DIV/0!</v>
      </c>
      <c r="R382" s="220"/>
    </row>
    <row r="383" spans="17:18">
      <c r="Q383" s="220" t="e">
        <f t="shared" si="6"/>
        <v>#DIV/0!</v>
      </c>
      <c r="R383" s="220"/>
    </row>
    <row r="384" spans="17:18">
      <c r="Q384" s="220" t="e">
        <f t="shared" si="6"/>
        <v>#DIV/0!</v>
      </c>
      <c r="R384" s="220"/>
    </row>
    <row r="385" spans="17:18">
      <c r="Q385" s="220" t="e">
        <f t="shared" si="6"/>
        <v>#DIV/0!</v>
      </c>
      <c r="R385" s="220"/>
    </row>
    <row r="386" spans="17:18">
      <c r="Q386" s="220" t="e">
        <f t="shared" si="6"/>
        <v>#DIV/0!</v>
      </c>
      <c r="R386" s="220"/>
    </row>
    <row r="387" spans="17:18">
      <c r="Q387" s="220" t="e">
        <f t="shared" si="6"/>
        <v>#DIV/0!</v>
      </c>
      <c r="R387" s="220"/>
    </row>
    <row r="388" spans="17:18">
      <c r="Q388" s="220" t="e">
        <f t="shared" si="6"/>
        <v>#DIV/0!</v>
      </c>
      <c r="R388" s="220"/>
    </row>
    <row r="389" spans="17:18">
      <c r="Q389" s="220" t="e">
        <f t="shared" si="6"/>
        <v>#DIV/0!</v>
      </c>
      <c r="R389" s="220"/>
    </row>
    <row r="390" spans="17:18">
      <c r="Q390" s="220" t="e">
        <f t="shared" si="6"/>
        <v>#DIV/0!</v>
      </c>
      <c r="R390" s="220"/>
    </row>
    <row r="391" spans="17:18">
      <c r="Q391" s="220" t="e">
        <f t="shared" si="6"/>
        <v>#DIV/0!</v>
      </c>
      <c r="R391" s="220"/>
    </row>
    <row r="392" spans="17:18">
      <c r="Q392" s="220" t="e">
        <f t="shared" si="6"/>
        <v>#DIV/0!</v>
      </c>
      <c r="R392" s="220"/>
    </row>
    <row r="393" spans="17:18">
      <c r="Q393" s="220" t="e">
        <f t="shared" si="6"/>
        <v>#DIV/0!</v>
      </c>
      <c r="R393" s="220"/>
    </row>
    <row r="394" spans="17:18">
      <c r="Q394" s="220" t="e">
        <f t="shared" si="6"/>
        <v>#DIV/0!</v>
      </c>
      <c r="R394" s="220"/>
    </row>
    <row r="395" spans="17:18">
      <c r="Q395" s="220" t="e">
        <f t="shared" si="6"/>
        <v>#DIV/0!</v>
      </c>
      <c r="R395" s="220"/>
    </row>
    <row r="396" spans="17:18">
      <c r="Q396" s="220" t="e">
        <f t="shared" si="6"/>
        <v>#DIV/0!</v>
      </c>
      <c r="R396" s="220"/>
    </row>
    <row r="397" spans="17:18">
      <c r="Q397" s="220" t="e">
        <f t="shared" si="6"/>
        <v>#DIV/0!</v>
      </c>
      <c r="R397" s="220"/>
    </row>
    <row r="398" spans="17:18">
      <c r="Q398" s="220" t="e">
        <f t="shared" si="6"/>
        <v>#DIV/0!</v>
      </c>
      <c r="R398" s="220"/>
    </row>
    <row r="399" spans="17:18">
      <c r="Q399" s="220" t="e">
        <f t="shared" si="6"/>
        <v>#DIV/0!</v>
      </c>
      <c r="R399" s="220"/>
    </row>
    <row r="400" spans="17:18">
      <c r="Q400" s="220" t="e">
        <f t="shared" si="6"/>
        <v>#DIV/0!</v>
      </c>
      <c r="R400" s="220"/>
    </row>
    <row r="401" spans="17:18">
      <c r="Q401" s="220" t="e">
        <f t="shared" si="6"/>
        <v>#DIV/0!</v>
      </c>
      <c r="R401" s="220"/>
    </row>
    <row r="402" spans="17:18">
      <c r="Q402" s="220" t="e">
        <f t="shared" ref="Q402:Q465" si="7">O402/P402</f>
        <v>#DIV/0!</v>
      </c>
      <c r="R402" s="220"/>
    </row>
    <row r="403" spans="17:18">
      <c r="Q403" s="220" t="e">
        <f t="shared" si="7"/>
        <v>#DIV/0!</v>
      </c>
      <c r="R403" s="220"/>
    </row>
    <row r="404" spans="17:18">
      <c r="Q404" s="220" t="e">
        <f t="shared" si="7"/>
        <v>#DIV/0!</v>
      </c>
      <c r="R404" s="220"/>
    </row>
    <row r="405" spans="17:18">
      <c r="Q405" s="220" t="e">
        <f t="shared" si="7"/>
        <v>#DIV/0!</v>
      </c>
      <c r="R405" s="220"/>
    </row>
    <row r="406" spans="17:18">
      <c r="Q406" s="220" t="e">
        <f t="shared" si="7"/>
        <v>#DIV/0!</v>
      </c>
      <c r="R406" s="220"/>
    </row>
    <row r="407" spans="17:18">
      <c r="Q407" s="220" t="e">
        <f t="shared" si="7"/>
        <v>#DIV/0!</v>
      </c>
      <c r="R407" s="220"/>
    </row>
    <row r="408" spans="17:18">
      <c r="Q408" s="220" t="e">
        <f t="shared" si="7"/>
        <v>#DIV/0!</v>
      </c>
      <c r="R408" s="220"/>
    </row>
    <row r="409" spans="17:18">
      <c r="Q409" s="220" t="e">
        <f t="shared" si="7"/>
        <v>#DIV/0!</v>
      </c>
      <c r="R409" s="220"/>
    </row>
    <row r="410" spans="17:18">
      <c r="Q410" s="220" t="e">
        <f t="shared" si="7"/>
        <v>#DIV/0!</v>
      </c>
      <c r="R410" s="220"/>
    </row>
    <row r="411" spans="17:18">
      <c r="Q411" s="220" t="e">
        <f t="shared" si="7"/>
        <v>#DIV/0!</v>
      </c>
      <c r="R411" s="220"/>
    </row>
    <row r="412" spans="17:18">
      <c r="Q412" s="220" t="e">
        <f t="shared" si="7"/>
        <v>#DIV/0!</v>
      </c>
      <c r="R412" s="220"/>
    </row>
    <row r="413" spans="17:18">
      <c r="Q413" s="220" t="e">
        <f t="shared" si="7"/>
        <v>#DIV/0!</v>
      </c>
      <c r="R413" s="220"/>
    </row>
    <row r="414" spans="17:18">
      <c r="Q414" s="220" t="e">
        <f t="shared" si="7"/>
        <v>#DIV/0!</v>
      </c>
      <c r="R414" s="220"/>
    </row>
    <row r="415" spans="17:18">
      <c r="Q415" s="220" t="e">
        <f t="shared" si="7"/>
        <v>#DIV/0!</v>
      </c>
      <c r="R415" s="220"/>
    </row>
    <row r="416" spans="17:18">
      <c r="Q416" s="220" t="e">
        <f t="shared" si="7"/>
        <v>#DIV/0!</v>
      </c>
      <c r="R416" s="220"/>
    </row>
    <row r="417" spans="17:18">
      <c r="Q417" s="220" t="e">
        <f t="shared" si="7"/>
        <v>#DIV/0!</v>
      </c>
      <c r="R417" s="220"/>
    </row>
    <row r="418" spans="17:18">
      <c r="Q418" s="220" t="e">
        <f t="shared" si="7"/>
        <v>#DIV/0!</v>
      </c>
      <c r="R418" s="220"/>
    </row>
    <row r="419" spans="17:18">
      <c r="Q419" s="220" t="e">
        <f t="shared" si="7"/>
        <v>#DIV/0!</v>
      </c>
      <c r="R419" s="220"/>
    </row>
    <row r="420" spans="17:18">
      <c r="Q420" s="220" t="e">
        <f t="shared" si="7"/>
        <v>#DIV/0!</v>
      </c>
      <c r="R420" s="220"/>
    </row>
    <row r="421" spans="17:18">
      <c r="Q421" s="220" t="e">
        <f t="shared" si="7"/>
        <v>#DIV/0!</v>
      </c>
      <c r="R421" s="220"/>
    </row>
    <row r="422" spans="17:18">
      <c r="Q422" s="220" t="e">
        <f t="shared" si="7"/>
        <v>#DIV/0!</v>
      </c>
      <c r="R422" s="220"/>
    </row>
    <row r="423" spans="17:18">
      <c r="Q423" s="220" t="e">
        <f t="shared" si="7"/>
        <v>#DIV/0!</v>
      </c>
      <c r="R423" s="220"/>
    </row>
    <row r="424" spans="17:18">
      <c r="Q424" s="220" t="e">
        <f t="shared" si="7"/>
        <v>#DIV/0!</v>
      </c>
      <c r="R424" s="220"/>
    </row>
    <row r="425" spans="17:18">
      <c r="Q425" s="220" t="e">
        <f t="shared" si="7"/>
        <v>#DIV/0!</v>
      </c>
      <c r="R425" s="220"/>
    </row>
    <row r="426" spans="17:18">
      <c r="Q426" s="220" t="e">
        <f t="shared" si="7"/>
        <v>#DIV/0!</v>
      </c>
      <c r="R426" s="220"/>
    </row>
    <row r="427" spans="17:18">
      <c r="Q427" s="220" t="e">
        <f t="shared" si="7"/>
        <v>#DIV/0!</v>
      </c>
      <c r="R427" s="220"/>
    </row>
    <row r="428" spans="17:18">
      <c r="Q428" s="220" t="e">
        <f t="shared" si="7"/>
        <v>#DIV/0!</v>
      </c>
      <c r="R428" s="220"/>
    </row>
    <row r="429" spans="17:18">
      <c r="Q429" s="220" t="e">
        <f t="shared" si="7"/>
        <v>#DIV/0!</v>
      </c>
      <c r="R429" s="220"/>
    </row>
    <row r="430" spans="17:18">
      <c r="Q430" s="220" t="e">
        <f t="shared" si="7"/>
        <v>#DIV/0!</v>
      </c>
      <c r="R430" s="220"/>
    </row>
    <row r="431" spans="17:18">
      <c r="Q431" s="220" t="e">
        <f t="shared" si="7"/>
        <v>#DIV/0!</v>
      </c>
      <c r="R431" s="220"/>
    </row>
    <row r="432" spans="17:18">
      <c r="Q432" s="220" t="e">
        <f t="shared" si="7"/>
        <v>#DIV/0!</v>
      </c>
      <c r="R432" s="220"/>
    </row>
    <row r="433" spans="17:18">
      <c r="Q433" s="220" t="e">
        <f t="shared" si="7"/>
        <v>#DIV/0!</v>
      </c>
      <c r="R433" s="220"/>
    </row>
    <row r="434" spans="17:18">
      <c r="Q434" s="220" t="e">
        <f t="shared" si="7"/>
        <v>#DIV/0!</v>
      </c>
      <c r="R434" s="220"/>
    </row>
    <row r="435" spans="17:18">
      <c r="Q435" s="220" t="e">
        <f t="shared" si="7"/>
        <v>#DIV/0!</v>
      </c>
      <c r="R435" s="220"/>
    </row>
    <row r="436" spans="17:18">
      <c r="Q436" s="220" t="e">
        <f t="shared" si="7"/>
        <v>#DIV/0!</v>
      </c>
      <c r="R436" s="220"/>
    </row>
    <row r="437" spans="17:18">
      <c r="Q437" s="220" t="e">
        <f t="shared" si="7"/>
        <v>#DIV/0!</v>
      </c>
      <c r="R437" s="220"/>
    </row>
    <row r="438" spans="17:18">
      <c r="Q438" s="220" t="e">
        <f t="shared" si="7"/>
        <v>#DIV/0!</v>
      </c>
      <c r="R438" s="220"/>
    </row>
    <row r="439" spans="17:18">
      <c r="Q439" s="220" t="e">
        <f t="shared" si="7"/>
        <v>#DIV/0!</v>
      </c>
      <c r="R439" s="220"/>
    </row>
    <row r="440" spans="17:18">
      <c r="Q440" s="220" t="e">
        <f t="shared" si="7"/>
        <v>#DIV/0!</v>
      </c>
      <c r="R440" s="220"/>
    </row>
    <row r="441" spans="17:18">
      <c r="Q441" s="220" t="e">
        <f t="shared" si="7"/>
        <v>#DIV/0!</v>
      </c>
      <c r="R441" s="220"/>
    </row>
    <row r="442" spans="17:18">
      <c r="Q442" s="220" t="e">
        <f t="shared" si="7"/>
        <v>#DIV/0!</v>
      </c>
      <c r="R442" s="220"/>
    </row>
    <row r="443" spans="17:18">
      <c r="Q443" s="220" t="e">
        <f t="shared" si="7"/>
        <v>#DIV/0!</v>
      </c>
      <c r="R443" s="220"/>
    </row>
    <row r="444" spans="17:18">
      <c r="Q444" s="220" t="e">
        <f t="shared" si="7"/>
        <v>#DIV/0!</v>
      </c>
      <c r="R444" s="220"/>
    </row>
    <row r="445" spans="17:18">
      <c r="Q445" s="220" t="e">
        <f t="shared" si="7"/>
        <v>#DIV/0!</v>
      </c>
      <c r="R445" s="220"/>
    </row>
    <row r="446" spans="17:18">
      <c r="Q446" s="220" t="e">
        <f t="shared" si="7"/>
        <v>#DIV/0!</v>
      </c>
      <c r="R446" s="220"/>
    </row>
    <row r="447" spans="17:18">
      <c r="Q447" s="220" t="e">
        <f t="shared" si="7"/>
        <v>#DIV/0!</v>
      </c>
      <c r="R447" s="220"/>
    </row>
    <row r="448" spans="17:18">
      <c r="Q448" s="220" t="e">
        <f t="shared" si="7"/>
        <v>#DIV/0!</v>
      </c>
      <c r="R448" s="220"/>
    </row>
    <row r="449" spans="17:18">
      <c r="Q449" s="220" t="e">
        <f t="shared" si="7"/>
        <v>#DIV/0!</v>
      </c>
      <c r="R449" s="220"/>
    </row>
    <row r="450" spans="17:18">
      <c r="Q450" s="220" t="e">
        <f t="shared" si="7"/>
        <v>#DIV/0!</v>
      </c>
      <c r="R450" s="220"/>
    </row>
    <row r="451" spans="17:18">
      <c r="Q451" s="220" t="e">
        <f t="shared" si="7"/>
        <v>#DIV/0!</v>
      </c>
      <c r="R451" s="220"/>
    </row>
    <row r="452" spans="17:18">
      <c r="Q452" s="220" t="e">
        <f t="shared" si="7"/>
        <v>#DIV/0!</v>
      </c>
      <c r="R452" s="220"/>
    </row>
    <row r="453" spans="17:18">
      <c r="Q453" s="220" t="e">
        <f t="shared" si="7"/>
        <v>#DIV/0!</v>
      </c>
      <c r="R453" s="220"/>
    </row>
    <row r="454" spans="17:18">
      <c r="Q454" s="220" t="e">
        <f t="shared" si="7"/>
        <v>#DIV/0!</v>
      </c>
      <c r="R454" s="220"/>
    </row>
    <row r="455" spans="17:18">
      <c r="Q455" s="220" t="e">
        <f t="shared" si="7"/>
        <v>#DIV/0!</v>
      </c>
      <c r="R455" s="220"/>
    </row>
    <row r="456" spans="17:18">
      <c r="Q456" s="220" t="e">
        <f t="shared" si="7"/>
        <v>#DIV/0!</v>
      </c>
      <c r="R456" s="220"/>
    </row>
    <row r="457" spans="17:18">
      <c r="Q457" s="220" t="e">
        <f t="shared" si="7"/>
        <v>#DIV/0!</v>
      </c>
      <c r="R457" s="220"/>
    </row>
    <row r="458" spans="17:18">
      <c r="Q458" s="220" t="e">
        <f t="shared" si="7"/>
        <v>#DIV/0!</v>
      </c>
      <c r="R458" s="220"/>
    </row>
    <row r="459" spans="17:18">
      <c r="Q459" s="220" t="e">
        <f t="shared" si="7"/>
        <v>#DIV/0!</v>
      </c>
      <c r="R459" s="220"/>
    </row>
    <row r="460" spans="17:18">
      <c r="Q460" s="220" t="e">
        <f t="shared" si="7"/>
        <v>#DIV/0!</v>
      </c>
      <c r="R460" s="220"/>
    </row>
    <row r="461" spans="17:18">
      <c r="Q461" s="220" t="e">
        <f t="shared" si="7"/>
        <v>#DIV/0!</v>
      </c>
      <c r="R461" s="220"/>
    </row>
    <row r="462" spans="17:18">
      <c r="Q462" s="220" t="e">
        <f t="shared" si="7"/>
        <v>#DIV/0!</v>
      </c>
      <c r="R462" s="220"/>
    </row>
    <row r="463" spans="17:18">
      <c r="Q463" s="220" t="e">
        <f t="shared" si="7"/>
        <v>#DIV/0!</v>
      </c>
      <c r="R463" s="220"/>
    </row>
    <row r="464" spans="17:18">
      <c r="Q464" s="220" t="e">
        <f t="shared" si="7"/>
        <v>#DIV/0!</v>
      </c>
      <c r="R464" s="220"/>
    </row>
    <row r="465" spans="17:18">
      <c r="Q465" s="220" t="e">
        <f t="shared" si="7"/>
        <v>#DIV/0!</v>
      </c>
      <c r="R465" s="220"/>
    </row>
    <row r="466" spans="17:18">
      <c r="Q466" s="220" t="e">
        <f t="shared" ref="Q466:Q529" si="8">O466/P466</f>
        <v>#DIV/0!</v>
      </c>
      <c r="R466" s="220"/>
    </row>
    <row r="467" spans="17:18">
      <c r="Q467" s="220" t="e">
        <f t="shared" si="8"/>
        <v>#DIV/0!</v>
      </c>
      <c r="R467" s="220"/>
    </row>
    <row r="468" spans="17:18">
      <c r="Q468" s="220" t="e">
        <f t="shared" si="8"/>
        <v>#DIV/0!</v>
      </c>
      <c r="R468" s="220"/>
    </row>
    <row r="469" spans="17:18">
      <c r="Q469" s="220" t="e">
        <f t="shared" si="8"/>
        <v>#DIV/0!</v>
      </c>
      <c r="R469" s="220"/>
    </row>
    <row r="470" spans="17:18">
      <c r="Q470" s="220" t="e">
        <f t="shared" si="8"/>
        <v>#DIV/0!</v>
      </c>
      <c r="R470" s="220"/>
    </row>
    <row r="471" spans="17:18">
      <c r="Q471" s="220" t="e">
        <f t="shared" si="8"/>
        <v>#DIV/0!</v>
      </c>
      <c r="R471" s="220"/>
    </row>
    <row r="472" spans="17:18">
      <c r="Q472" s="220" t="e">
        <f t="shared" si="8"/>
        <v>#DIV/0!</v>
      </c>
      <c r="R472" s="220"/>
    </row>
    <row r="473" spans="17:18">
      <c r="Q473" s="220" t="e">
        <f t="shared" si="8"/>
        <v>#DIV/0!</v>
      </c>
      <c r="R473" s="220"/>
    </row>
    <row r="474" spans="17:18">
      <c r="Q474" s="220" t="e">
        <f t="shared" si="8"/>
        <v>#DIV/0!</v>
      </c>
      <c r="R474" s="220"/>
    </row>
    <row r="475" spans="17:18">
      <c r="Q475" s="220" t="e">
        <f t="shared" si="8"/>
        <v>#DIV/0!</v>
      </c>
      <c r="R475" s="220"/>
    </row>
    <row r="476" spans="17:18">
      <c r="Q476" s="220" t="e">
        <f t="shared" si="8"/>
        <v>#DIV/0!</v>
      </c>
      <c r="R476" s="220"/>
    </row>
    <row r="477" spans="17:18">
      <c r="Q477" s="220" t="e">
        <f t="shared" si="8"/>
        <v>#DIV/0!</v>
      </c>
      <c r="R477" s="220"/>
    </row>
    <row r="478" spans="17:18">
      <c r="Q478" s="220" t="e">
        <f t="shared" si="8"/>
        <v>#DIV/0!</v>
      </c>
      <c r="R478" s="220"/>
    </row>
    <row r="479" spans="17:18">
      <c r="Q479" s="220" t="e">
        <f t="shared" si="8"/>
        <v>#DIV/0!</v>
      </c>
      <c r="R479" s="220"/>
    </row>
    <row r="480" spans="17:18">
      <c r="Q480" s="220" t="e">
        <f t="shared" si="8"/>
        <v>#DIV/0!</v>
      </c>
      <c r="R480" s="220"/>
    </row>
    <row r="481" spans="17:18">
      <c r="Q481" s="220" t="e">
        <f t="shared" si="8"/>
        <v>#DIV/0!</v>
      </c>
      <c r="R481" s="220"/>
    </row>
    <row r="482" spans="17:18">
      <c r="Q482" s="220" t="e">
        <f t="shared" si="8"/>
        <v>#DIV/0!</v>
      </c>
      <c r="R482" s="220"/>
    </row>
    <row r="483" spans="17:18">
      <c r="Q483" s="220" t="e">
        <f t="shared" si="8"/>
        <v>#DIV/0!</v>
      </c>
      <c r="R483" s="220"/>
    </row>
    <row r="484" spans="17:18">
      <c r="Q484" s="220" t="e">
        <f t="shared" si="8"/>
        <v>#DIV/0!</v>
      </c>
      <c r="R484" s="220"/>
    </row>
    <row r="485" spans="17:18">
      <c r="Q485" s="220" t="e">
        <f t="shared" si="8"/>
        <v>#DIV/0!</v>
      </c>
      <c r="R485" s="220"/>
    </row>
    <row r="486" spans="17:18">
      <c r="Q486" s="220" t="e">
        <f t="shared" si="8"/>
        <v>#DIV/0!</v>
      </c>
      <c r="R486" s="220"/>
    </row>
    <row r="487" spans="17:18">
      <c r="Q487" s="220" t="e">
        <f t="shared" si="8"/>
        <v>#DIV/0!</v>
      </c>
      <c r="R487" s="220"/>
    </row>
    <row r="488" spans="17:18">
      <c r="Q488" s="220" t="e">
        <f t="shared" si="8"/>
        <v>#DIV/0!</v>
      </c>
      <c r="R488" s="220"/>
    </row>
    <row r="489" spans="17:18">
      <c r="Q489" s="220" t="e">
        <f t="shared" si="8"/>
        <v>#DIV/0!</v>
      </c>
      <c r="R489" s="220"/>
    </row>
    <row r="490" spans="17:18">
      <c r="Q490" s="220" t="e">
        <f t="shared" si="8"/>
        <v>#DIV/0!</v>
      </c>
      <c r="R490" s="220"/>
    </row>
    <row r="491" spans="17:18">
      <c r="Q491" s="220" t="e">
        <f t="shared" si="8"/>
        <v>#DIV/0!</v>
      </c>
      <c r="R491" s="220"/>
    </row>
    <row r="492" spans="17:18">
      <c r="Q492" s="220" t="e">
        <f t="shared" si="8"/>
        <v>#DIV/0!</v>
      </c>
      <c r="R492" s="220"/>
    </row>
    <row r="493" spans="17:18">
      <c r="Q493" s="220" t="e">
        <f t="shared" si="8"/>
        <v>#DIV/0!</v>
      </c>
      <c r="R493" s="220"/>
    </row>
    <row r="494" spans="17:18">
      <c r="Q494" s="220" t="e">
        <f t="shared" si="8"/>
        <v>#DIV/0!</v>
      </c>
      <c r="R494" s="220"/>
    </row>
    <row r="495" spans="17:18">
      <c r="Q495" s="220" t="e">
        <f t="shared" si="8"/>
        <v>#DIV/0!</v>
      </c>
      <c r="R495" s="220"/>
    </row>
    <row r="496" spans="17:18">
      <c r="Q496" s="220" t="e">
        <f t="shared" si="8"/>
        <v>#DIV/0!</v>
      </c>
      <c r="R496" s="220"/>
    </row>
    <row r="497" spans="17:18">
      <c r="Q497" s="220" t="e">
        <f t="shared" si="8"/>
        <v>#DIV/0!</v>
      </c>
      <c r="R497" s="220"/>
    </row>
    <row r="498" spans="17:18">
      <c r="Q498" s="220" t="e">
        <f t="shared" si="8"/>
        <v>#DIV/0!</v>
      </c>
      <c r="R498" s="220"/>
    </row>
    <row r="499" spans="17:18">
      <c r="Q499" s="220" t="e">
        <f t="shared" si="8"/>
        <v>#DIV/0!</v>
      </c>
      <c r="R499" s="220"/>
    </row>
    <row r="500" spans="17:18">
      <c r="Q500" s="220" t="e">
        <f t="shared" si="8"/>
        <v>#DIV/0!</v>
      </c>
      <c r="R500" s="220"/>
    </row>
    <row r="501" spans="17:18">
      <c r="Q501" s="220" t="e">
        <f t="shared" si="8"/>
        <v>#DIV/0!</v>
      </c>
      <c r="R501" s="220"/>
    </row>
    <row r="502" spans="17:18">
      <c r="Q502" s="220" t="e">
        <f t="shared" si="8"/>
        <v>#DIV/0!</v>
      </c>
      <c r="R502" s="220"/>
    </row>
    <row r="503" spans="17:18">
      <c r="Q503" s="220" t="e">
        <f t="shared" si="8"/>
        <v>#DIV/0!</v>
      </c>
      <c r="R503" s="220"/>
    </row>
    <row r="504" spans="17:18">
      <c r="Q504" s="220" t="e">
        <f t="shared" si="8"/>
        <v>#DIV/0!</v>
      </c>
      <c r="R504" s="220"/>
    </row>
    <row r="505" spans="17:18">
      <c r="Q505" s="220" t="e">
        <f t="shared" si="8"/>
        <v>#DIV/0!</v>
      </c>
      <c r="R505" s="220"/>
    </row>
    <row r="506" spans="17:18">
      <c r="Q506" s="220" t="e">
        <f t="shared" si="8"/>
        <v>#DIV/0!</v>
      </c>
      <c r="R506" s="220"/>
    </row>
    <row r="507" spans="17:18">
      <c r="Q507" s="220" t="e">
        <f t="shared" si="8"/>
        <v>#DIV/0!</v>
      </c>
      <c r="R507" s="220"/>
    </row>
    <row r="508" spans="17:18">
      <c r="Q508" s="220" t="e">
        <f t="shared" si="8"/>
        <v>#DIV/0!</v>
      </c>
      <c r="R508" s="220"/>
    </row>
    <row r="509" spans="17:18">
      <c r="Q509" s="220" t="e">
        <f t="shared" si="8"/>
        <v>#DIV/0!</v>
      </c>
      <c r="R509" s="220"/>
    </row>
    <row r="510" spans="17:18">
      <c r="Q510" s="220" t="e">
        <f t="shared" si="8"/>
        <v>#DIV/0!</v>
      </c>
      <c r="R510" s="220"/>
    </row>
    <row r="511" spans="17:18">
      <c r="Q511" s="220" t="e">
        <f t="shared" si="8"/>
        <v>#DIV/0!</v>
      </c>
      <c r="R511" s="220"/>
    </row>
    <row r="512" spans="17:18">
      <c r="Q512" s="220" t="e">
        <f t="shared" si="8"/>
        <v>#DIV/0!</v>
      </c>
      <c r="R512" s="220"/>
    </row>
    <row r="513" spans="17:18">
      <c r="Q513" s="220" t="e">
        <f t="shared" si="8"/>
        <v>#DIV/0!</v>
      </c>
      <c r="R513" s="220"/>
    </row>
    <row r="514" spans="17:18">
      <c r="Q514" s="220" t="e">
        <f t="shared" si="8"/>
        <v>#DIV/0!</v>
      </c>
      <c r="R514" s="220"/>
    </row>
    <row r="515" spans="17:18">
      <c r="Q515" s="220" t="e">
        <f t="shared" si="8"/>
        <v>#DIV/0!</v>
      </c>
      <c r="R515" s="220"/>
    </row>
    <row r="516" spans="17:18">
      <c r="Q516" s="220" t="e">
        <f t="shared" si="8"/>
        <v>#DIV/0!</v>
      </c>
      <c r="R516" s="220"/>
    </row>
    <row r="517" spans="17:18">
      <c r="Q517" s="220" t="e">
        <f t="shared" si="8"/>
        <v>#DIV/0!</v>
      </c>
      <c r="R517" s="220"/>
    </row>
    <row r="518" spans="17:18">
      <c r="Q518" s="220" t="e">
        <f t="shared" si="8"/>
        <v>#DIV/0!</v>
      </c>
      <c r="R518" s="220"/>
    </row>
    <row r="519" spans="17:18">
      <c r="Q519" s="220" t="e">
        <f t="shared" si="8"/>
        <v>#DIV/0!</v>
      </c>
      <c r="R519" s="220"/>
    </row>
    <row r="520" spans="17:18">
      <c r="Q520" s="220" t="e">
        <f t="shared" si="8"/>
        <v>#DIV/0!</v>
      </c>
      <c r="R520" s="220"/>
    </row>
    <row r="521" spans="17:18">
      <c r="Q521" s="220" t="e">
        <f t="shared" si="8"/>
        <v>#DIV/0!</v>
      </c>
      <c r="R521" s="220"/>
    </row>
    <row r="522" spans="17:18">
      <c r="Q522" s="220" t="e">
        <f t="shared" si="8"/>
        <v>#DIV/0!</v>
      </c>
      <c r="R522" s="220"/>
    </row>
    <row r="523" spans="17:18">
      <c r="Q523" s="220" t="e">
        <f t="shared" si="8"/>
        <v>#DIV/0!</v>
      </c>
      <c r="R523" s="220"/>
    </row>
    <row r="524" spans="17:18">
      <c r="Q524" s="220" t="e">
        <f t="shared" si="8"/>
        <v>#DIV/0!</v>
      </c>
      <c r="R524" s="220"/>
    </row>
    <row r="525" spans="17:18">
      <c r="Q525" s="220" t="e">
        <f t="shared" si="8"/>
        <v>#DIV/0!</v>
      </c>
      <c r="R525" s="220"/>
    </row>
    <row r="526" spans="17:18">
      <c r="Q526" s="220" t="e">
        <f t="shared" si="8"/>
        <v>#DIV/0!</v>
      </c>
      <c r="R526" s="220"/>
    </row>
    <row r="527" spans="17:18">
      <c r="Q527" s="220" t="e">
        <f t="shared" si="8"/>
        <v>#DIV/0!</v>
      </c>
      <c r="R527" s="220"/>
    </row>
    <row r="528" spans="17:18">
      <c r="Q528" s="220" t="e">
        <f t="shared" si="8"/>
        <v>#DIV/0!</v>
      </c>
      <c r="R528" s="220"/>
    </row>
    <row r="529" spans="17:18">
      <c r="Q529" s="220" t="e">
        <f t="shared" si="8"/>
        <v>#DIV/0!</v>
      </c>
      <c r="R529" s="220"/>
    </row>
    <row r="530" spans="17:18">
      <c r="Q530" s="220" t="e">
        <f t="shared" ref="Q530:Q593" si="9">O530/P530</f>
        <v>#DIV/0!</v>
      </c>
      <c r="R530" s="220"/>
    </row>
    <row r="531" spans="17:18">
      <c r="Q531" s="220" t="e">
        <f t="shared" si="9"/>
        <v>#DIV/0!</v>
      </c>
      <c r="R531" s="220"/>
    </row>
    <row r="532" spans="17:18">
      <c r="Q532" s="220" t="e">
        <f t="shared" si="9"/>
        <v>#DIV/0!</v>
      </c>
      <c r="R532" s="220"/>
    </row>
    <row r="533" spans="17:18">
      <c r="Q533" s="220" t="e">
        <f t="shared" si="9"/>
        <v>#DIV/0!</v>
      </c>
      <c r="R533" s="220"/>
    </row>
    <row r="534" spans="17:18">
      <c r="Q534" s="220" t="e">
        <f t="shared" si="9"/>
        <v>#DIV/0!</v>
      </c>
      <c r="R534" s="220"/>
    </row>
    <row r="535" spans="17:18">
      <c r="Q535" s="220" t="e">
        <f t="shared" si="9"/>
        <v>#DIV/0!</v>
      </c>
      <c r="R535" s="220"/>
    </row>
    <row r="536" spans="17:18">
      <c r="Q536" s="220" t="e">
        <f t="shared" si="9"/>
        <v>#DIV/0!</v>
      </c>
      <c r="R536" s="220"/>
    </row>
    <row r="537" spans="17:18">
      <c r="Q537" s="220" t="e">
        <f t="shared" si="9"/>
        <v>#DIV/0!</v>
      </c>
      <c r="R537" s="220"/>
    </row>
    <row r="538" spans="17:18">
      <c r="Q538" s="220" t="e">
        <f t="shared" si="9"/>
        <v>#DIV/0!</v>
      </c>
      <c r="R538" s="220"/>
    </row>
    <row r="539" spans="17:18">
      <c r="Q539" s="220" t="e">
        <f t="shared" si="9"/>
        <v>#DIV/0!</v>
      </c>
      <c r="R539" s="220"/>
    </row>
    <row r="540" spans="17:18">
      <c r="Q540" s="220" t="e">
        <f t="shared" si="9"/>
        <v>#DIV/0!</v>
      </c>
      <c r="R540" s="220"/>
    </row>
    <row r="541" spans="17:18">
      <c r="Q541" s="220" t="e">
        <f t="shared" si="9"/>
        <v>#DIV/0!</v>
      </c>
      <c r="R541" s="220"/>
    </row>
    <row r="542" spans="17:18">
      <c r="Q542" s="220" t="e">
        <f t="shared" si="9"/>
        <v>#DIV/0!</v>
      </c>
      <c r="R542" s="220"/>
    </row>
    <row r="543" spans="17:18">
      <c r="Q543" s="220" t="e">
        <f t="shared" si="9"/>
        <v>#DIV/0!</v>
      </c>
      <c r="R543" s="220"/>
    </row>
    <row r="544" spans="17:18">
      <c r="Q544" s="220" t="e">
        <f t="shared" si="9"/>
        <v>#DIV/0!</v>
      </c>
      <c r="R544" s="220"/>
    </row>
    <row r="545" spans="17:18">
      <c r="Q545" s="220" t="e">
        <f t="shared" si="9"/>
        <v>#DIV/0!</v>
      </c>
      <c r="R545" s="220"/>
    </row>
    <row r="546" spans="17:18">
      <c r="Q546" s="220" t="e">
        <f t="shared" si="9"/>
        <v>#DIV/0!</v>
      </c>
      <c r="R546" s="220"/>
    </row>
    <row r="547" spans="17:18">
      <c r="Q547" s="220" t="e">
        <f t="shared" si="9"/>
        <v>#DIV/0!</v>
      </c>
      <c r="R547" s="220"/>
    </row>
    <row r="548" spans="17:18">
      <c r="Q548" s="220" t="e">
        <f t="shared" si="9"/>
        <v>#DIV/0!</v>
      </c>
      <c r="R548" s="220"/>
    </row>
    <row r="549" spans="17:18">
      <c r="Q549" s="220" t="e">
        <f t="shared" si="9"/>
        <v>#DIV/0!</v>
      </c>
      <c r="R549" s="220"/>
    </row>
    <row r="550" spans="17:18">
      <c r="Q550" s="220" t="e">
        <f t="shared" si="9"/>
        <v>#DIV/0!</v>
      </c>
      <c r="R550" s="220"/>
    </row>
    <row r="551" spans="17:18">
      <c r="Q551" s="220" t="e">
        <f t="shared" si="9"/>
        <v>#DIV/0!</v>
      </c>
      <c r="R551" s="220"/>
    </row>
    <row r="552" spans="17:18">
      <c r="Q552" s="220" t="e">
        <f t="shared" si="9"/>
        <v>#DIV/0!</v>
      </c>
      <c r="R552" s="220"/>
    </row>
    <row r="553" spans="17:18">
      <c r="Q553" s="220" t="e">
        <f t="shared" si="9"/>
        <v>#DIV/0!</v>
      </c>
      <c r="R553" s="220"/>
    </row>
    <row r="554" spans="17:18">
      <c r="Q554" s="220" t="e">
        <f t="shared" si="9"/>
        <v>#DIV/0!</v>
      </c>
      <c r="R554" s="220"/>
    </row>
    <row r="555" spans="17:18">
      <c r="Q555" s="220" t="e">
        <f t="shared" si="9"/>
        <v>#DIV/0!</v>
      </c>
      <c r="R555" s="220"/>
    </row>
    <row r="556" spans="17:18">
      <c r="Q556" s="220" t="e">
        <f t="shared" si="9"/>
        <v>#DIV/0!</v>
      </c>
      <c r="R556" s="220"/>
    </row>
    <row r="557" spans="17:18">
      <c r="Q557" s="220" t="e">
        <f t="shared" si="9"/>
        <v>#DIV/0!</v>
      </c>
      <c r="R557" s="220"/>
    </row>
    <row r="558" spans="17:18">
      <c r="Q558" s="220" t="e">
        <f t="shared" si="9"/>
        <v>#DIV/0!</v>
      </c>
      <c r="R558" s="220"/>
    </row>
    <row r="559" spans="17:18">
      <c r="Q559" s="220" t="e">
        <f t="shared" si="9"/>
        <v>#DIV/0!</v>
      </c>
      <c r="R559" s="220"/>
    </row>
    <row r="560" spans="17:18">
      <c r="Q560" s="220" t="e">
        <f t="shared" si="9"/>
        <v>#DIV/0!</v>
      </c>
      <c r="R560" s="220"/>
    </row>
    <row r="561" spans="17:18">
      <c r="Q561" s="220" t="e">
        <f t="shared" si="9"/>
        <v>#DIV/0!</v>
      </c>
      <c r="R561" s="220"/>
    </row>
    <row r="562" spans="17:18">
      <c r="Q562" s="220" t="e">
        <f t="shared" si="9"/>
        <v>#DIV/0!</v>
      </c>
      <c r="R562" s="220"/>
    </row>
    <row r="563" spans="17:18">
      <c r="Q563" s="220" t="e">
        <f t="shared" si="9"/>
        <v>#DIV/0!</v>
      </c>
      <c r="R563" s="220"/>
    </row>
    <row r="564" spans="17:18">
      <c r="Q564" s="220" t="e">
        <f t="shared" si="9"/>
        <v>#DIV/0!</v>
      </c>
      <c r="R564" s="220"/>
    </row>
    <row r="565" spans="17:18">
      <c r="Q565" s="220" t="e">
        <f t="shared" si="9"/>
        <v>#DIV/0!</v>
      </c>
      <c r="R565" s="220"/>
    </row>
    <row r="566" spans="17:18">
      <c r="Q566" s="220" t="e">
        <f t="shared" si="9"/>
        <v>#DIV/0!</v>
      </c>
      <c r="R566" s="220"/>
    </row>
    <row r="567" spans="17:18">
      <c r="Q567" s="220" t="e">
        <f t="shared" si="9"/>
        <v>#DIV/0!</v>
      </c>
      <c r="R567" s="220"/>
    </row>
    <row r="568" spans="17:18">
      <c r="Q568" s="220" t="e">
        <f t="shared" si="9"/>
        <v>#DIV/0!</v>
      </c>
      <c r="R568" s="220"/>
    </row>
    <row r="569" spans="17:18">
      <c r="Q569" s="220" t="e">
        <f t="shared" si="9"/>
        <v>#DIV/0!</v>
      </c>
      <c r="R569" s="220"/>
    </row>
    <row r="570" spans="17:18">
      <c r="Q570" s="220" t="e">
        <f t="shared" si="9"/>
        <v>#DIV/0!</v>
      </c>
      <c r="R570" s="220"/>
    </row>
    <row r="571" spans="17:18">
      <c r="Q571" s="220" t="e">
        <f t="shared" si="9"/>
        <v>#DIV/0!</v>
      </c>
      <c r="R571" s="220"/>
    </row>
    <row r="572" spans="17:18">
      <c r="Q572" s="220" t="e">
        <f t="shared" si="9"/>
        <v>#DIV/0!</v>
      </c>
      <c r="R572" s="220"/>
    </row>
    <row r="573" spans="17:18">
      <c r="Q573" s="220" t="e">
        <f t="shared" si="9"/>
        <v>#DIV/0!</v>
      </c>
      <c r="R573" s="220"/>
    </row>
    <row r="574" spans="17:18">
      <c r="Q574" s="220" t="e">
        <f t="shared" si="9"/>
        <v>#DIV/0!</v>
      </c>
      <c r="R574" s="220"/>
    </row>
    <row r="575" spans="17:18">
      <c r="Q575" s="220" t="e">
        <f t="shared" si="9"/>
        <v>#DIV/0!</v>
      </c>
      <c r="R575" s="220"/>
    </row>
    <row r="576" spans="17:18">
      <c r="Q576" s="220" t="e">
        <f t="shared" si="9"/>
        <v>#DIV/0!</v>
      </c>
      <c r="R576" s="220"/>
    </row>
    <row r="577" spans="17:18">
      <c r="Q577" s="220" t="e">
        <f t="shared" si="9"/>
        <v>#DIV/0!</v>
      </c>
      <c r="R577" s="220"/>
    </row>
    <row r="578" spans="17:18">
      <c r="Q578" s="220" t="e">
        <f t="shared" si="9"/>
        <v>#DIV/0!</v>
      </c>
      <c r="R578" s="220"/>
    </row>
    <row r="579" spans="17:18">
      <c r="Q579" s="220" t="e">
        <f t="shared" si="9"/>
        <v>#DIV/0!</v>
      </c>
      <c r="R579" s="220"/>
    </row>
    <row r="580" spans="17:18">
      <c r="Q580" s="220" t="e">
        <f t="shared" si="9"/>
        <v>#DIV/0!</v>
      </c>
      <c r="R580" s="220"/>
    </row>
    <row r="581" spans="17:18">
      <c r="Q581" s="220" t="e">
        <f t="shared" si="9"/>
        <v>#DIV/0!</v>
      </c>
      <c r="R581" s="220"/>
    </row>
    <row r="582" spans="17:18">
      <c r="Q582" s="220" t="e">
        <f t="shared" si="9"/>
        <v>#DIV/0!</v>
      </c>
      <c r="R582" s="220"/>
    </row>
    <row r="583" spans="17:18">
      <c r="Q583" s="220" t="e">
        <f t="shared" si="9"/>
        <v>#DIV/0!</v>
      </c>
      <c r="R583" s="220"/>
    </row>
    <row r="584" spans="17:18">
      <c r="Q584" s="220" t="e">
        <f t="shared" si="9"/>
        <v>#DIV/0!</v>
      </c>
      <c r="R584" s="220"/>
    </row>
    <row r="585" spans="17:18">
      <c r="Q585" s="220" t="e">
        <f t="shared" si="9"/>
        <v>#DIV/0!</v>
      </c>
      <c r="R585" s="220"/>
    </row>
    <row r="586" spans="17:18">
      <c r="Q586" s="220" t="e">
        <f t="shared" si="9"/>
        <v>#DIV/0!</v>
      </c>
      <c r="R586" s="220"/>
    </row>
    <row r="587" spans="17:18">
      <c r="Q587" s="220" t="e">
        <f t="shared" si="9"/>
        <v>#DIV/0!</v>
      </c>
      <c r="R587" s="220"/>
    </row>
    <row r="588" spans="17:18">
      <c r="Q588" s="220" t="e">
        <f t="shared" si="9"/>
        <v>#DIV/0!</v>
      </c>
      <c r="R588" s="220"/>
    </row>
    <row r="589" spans="17:18">
      <c r="Q589" s="220" t="e">
        <f t="shared" si="9"/>
        <v>#DIV/0!</v>
      </c>
      <c r="R589" s="220"/>
    </row>
    <row r="590" spans="17:18">
      <c r="Q590" s="220" t="e">
        <f t="shared" si="9"/>
        <v>#DIV/0!</v>
      </c>
      <c r="R590" s="220"/>
    </row>
    <row r="591" spans="17:18">
      <c r="Q591" s="220" t="e">
        <f t="shared" si="9"/>
        <v>#DIV/0!</v>
      </c>
      <c r="R591" s="220"/>
    </row>
    <row r="592" spans="17:18">
      <c r="Q592" s="220" t="e">
        <f t="shared" si="9"/>
        <v>#DIV/0!</v>
      </c>
      <c r="R592" s="220"/>
    </row>
    <row r="593" spans="14:18">
      <c r="Q593" s="220" t="e">
        <f t="shared" si="9"/>
        <v>#DIV/0!</v>
      </c>
      <c r="R593" s="220"/>
    </row>
    <row r="594" spans="14:18">
      <c r="Q594" s="220" t="e">
        <f t="shared" ref="Q594:Q602" si="10">O594/P594</f>
        <v>#DIV/0!</v>
      </c>
      <c r="R594" s="220"/>
    </row>
    <row r="595" spans="14:18">
      <c r="Q595" s="220" t="e">
        <f t="shared" si="10"/>
        <v>#DIV/0!</v>
      </c>
      <c r="R595" s="220"/>
    </row>
    <row r="596" spans="14:18">
      <c r="Q596" s="220" t="e">
        <f t="shared" si="10"/>
        <v>#DIV/0!</v>
      </c>
      <c r="R596" s="220"/>
    </row>
    <row r="597" spans="14:18">
      <c r="Q597" s="220" t="e">
        <f t="shared" si="10"/>
        <v>#DIV/0!</v>
      </c>
      <c r="R597" s="220"/>
    </row>
    <row r="598" spans="14:18">
      <c r="Q598" s="220" t="e">
        <f t="shared" si="10"/>
        <v>#DIV/0!</v>
      </c>
      <c r="R598" s="220"/>
    </row>
    <row r="599" spans="14:18">
      <c r="Q599" s="220" t="e">
        <f t="shared" si="10"/>
        <v>#DIV/0!</v>
      </c>
      <c r="R599" s="220"/>
    </row>
    <row r="600" spans="14:18">
      <c r="Q600" s="220" t="e">
        <f t="shared" si="10"/>
        <v>#DIV/0!</v>
      </c>
      <c r="R600" s="220"/>
    </row>
    <row r="601" spans="14:18">
      <c r="Q601" s="220" t="e">
        <f t="shared" si="10"/>
        <v>#DIV/0!</v>
      </c>
      <c r="R601" s="220"/>
    </row>
    <row r="602" spans="14:18">
      <c r="Q602" s="220" t="e">
        <f t="shared" si="10"/>
        <v>#DIV/0!</v>
      </c>
      <c r="R602" s="220"/>
    </row>
    <row r="603" spans="14:18">
      <c r="N603" s="36"/>
      <c r="Q603" s="6" t="e">
        <f t="shared" ref="Q603:Q666" si="11">O603/P603</f>
        <v>#DIV/0!</v>
      </c>
      <c r="R603" s="6"/>
    </row>
    <row r="604" spans="14:18">
      <c r="N604" s="36"/>
      <c r="Q604" s="6" t="e">
        <f t="shared" si="11"/>
        <v>#DIV/0!</v>
      </c>
      <c r="R604" s="6"/>
    </row>
    <row r="605" spans="14:18">
      <c r="N605" s="36"/>
      <c r="Q605" s="6" t="e">
        <f t="shared" si="11"/>
        <v>#DIV/0!</v>
      </c>
      <c r="R605" s="6"/>
    </row>
    <row r="606" spans="14:18">
      <c r="N606" s="36"/>
      <c r="Q606" s="6" t="e">
        <f t="shared" si="11"/>
        <v>#DIV/0!</v>
      </c>
      <c r="R606" s="6"/>
    </row>
    <row r="607" spans="14:18">
      <c r="N607" s="36"/>
      <c r="Q607" s="6" t="e">
        <f t="shared" si="11"/>
        <v>#DIV/0!</v>
      </c>
      <c r="R607" s="6"/>
    </row>
    <row r="608" spans="14:18">
      <c r="N608" s="36"/>
      <c r="Q608" s="6" t="e">
        <f t="shared" si="11"/>
        <v>#DIV/0!</v>
      </c>
      <c r="R608" s="6"/>
    </row>
    <row r="609" spans="14:18">
      <c r="N609" s="36"/>
      <c r="Q609" s="6" t="e">
        <f t="shared" si="11"/>
        <v>#DIV/0!</v>
      </c>
      <c r="R609" s="6"/>
    </row>
    <row r="610" spans="14:18">
      <c r="N610" s="36"/>
      <c r="Q610" s="6" t="e">
        <f t="shared" si="11"/>
        <v>#DIV/0!</v>
      </c>
      <c r="R610" s="6"/>
    </row>
    <row r="611" spans="14:18">
      <c r="N611" s="36"/>
      <c r="Q611" s="6" t="e">
        <f t="shared" si="11"/>
        <v>#DIV/0!</v>
      </c>
      <c r="R611" s="6"/>
    </row>
    <row r="612" spans="14:18">
      <c r="N612" s="36"/>
      <c r="Q612" s="6" t="e">
        <f t="shared" si="11"/>
        <v>#DIV/0!</v>
      </c>
      <c r="R612" s="6"/>
    </row>
    <row r="613" spans="14:18">
      <c r="N613" s="36"/>
      <c r="Q613" s="6" t="e">
        <f t="shared" si="11"/>
        <v>#DIV/0!</v>
      </c>
      <c r="R613" s="6"/>
    </row>
    <row r="614" spans="14:18">
      <c r="N614" s="36"/>
      <c r="Q614" s="6" t="e">
        <f t="shared" si="11"/>
        <v>#DIV/0!</v>
      </c>
      <c r="R614" s="6"/>
    </row>
    <row r="615" spans="14:18">
      <c r="N615" s="36"/>
      <c r="Q615" s="6" t="e">
        <f t="shared" si="11"/>
        <v>#DIV/0!</v>
      </c>
      <c r="R615" s="6"/>
    </row>
    <row r="616" spans="14:18">
      <c r="N616" s="36"/>
      <c r="Q616" s="6" t="e">
        <f t="shared" si="11"/>
        <v>#DIV/0!</v>
      </c>
      <c r="R616" s="6"/>
    </row>
    <row r="617" spans="14:18">
      <c r="N617" s="36"/>
      <c r="Q617" s="6" t="e">
        <f t="shared" si="11"/>
        <v>#DIV/0!</v>
      </c>
      <c r="R617" s="6"/>
    </row>
    <row r="618" spans="14:18">
      <c r="N618" s="36"/>
      <c r="Q618" s="6" t="e">
        <f t="shared" si="11"/>
        <v>#DIV/0!</v>
      </c>
      <c r="R618" s="6"/>
    </row>
    <row r="619" spans="14:18">
      <c r="N619" s="36"/>
      <c r="Q619" s="6" t="e">
        <f t="shared" si="11"/>
        <v>#DIV/0!</v>
      </c>
      <c r="R619" s="6"/>
    </row>
    <row r="620" spans="14:18">
      <c r="N620" s="36"/>
      <c r="Q620" s="6" t="e">
        <f t="shared" si="11"/>
        <v>#DIV/0!</v>
      </c>
      <c r="R620" s="6"/>
    </row>
    <row r="621" spans="14:18">
      <c r="N621" s="36"/>
      <c r="Q621" s="6" t="e">
        <f t="shared" si="11"/>
        <v>#DIV/0!</v>
      </c>
      <c r="R621" s="6"/>
    </row>
    <row r="622" spans="14:18">
      <c r="N622" s="36"/>
      <c r="Q622" s="6" t="e">
        <f t="shared" si="11"/>
        <v>#DIV/0!</v>
      </c>
      <c r="R622" s="6"/>
    </row>
    <row r="623" spans="14:18">
      <c r="N623" s="36"/>
      <c r="Q623" s="6" t="e">
        <f t="shared" si="11"/>
        <v>#DIV/0!</v>
      </c>
      <c r="R623" s="6"/>
    </row>
    <row r="624" spans="14:18">
      <c r="N624" s="36"/>
      <c r="Q624" s="6" t="e">
        <f t="shared" si="11"/>
        <v>#DIV/0!</v>
      </c>
      <c r="R624" s="6"/>
    </row>
    <row r="625" spans="14:18">
      <c r="N625" s="36"/>
      <c r="Q625" s="6" t="e">
        <f t="shared" si="11"/>
        <v>#DIV/0!</v>
      </c>
      <c r="R625" s="6"/>
    </row>
    <row r="626" spans="14:18">
      <c r="N626" s="36"/>
      <c r="Q626" s="6" t="e">
        <f t="shared" si="11"/>
        <v>#DIV/0!</v>
      </c>
      <c r="R626" s="6"/>
    </row>
    <row r="627" spans="14:18">
      <c r="N627" s="36"/>
      <c r="Q627" s="6" t="e">
        <f t="shared" si="11"/>
        <v>#DIV/0!</v>
      </c>
      <c r="R627" s="6"/>
    </row>
    <row r="628" spans="14:18">
      <c r="N628" s="36"/>
      <c r="Q628" s="6" t="e">
        <f t="shared" si="11"/>
        <v>#DIV/0!</v>
      </c>
      <c r="R628" s="6"/>
    </row>
    <row r="629" spans="14:18">
      <c r="N629" s="36"/>
      <c r="Q629" s="6" t="e">
        <f t="shared" si="11"/>
        <v>#DIV/0!</v>
      </c>
      <c r="R629" s="6"/>
    </row>
    <row r="630" spans="14:18">
      <c r="N630" s="36"/>
      <c r="Q630" s="6" t="e">
        <f t="shared" si="11"/>
        <v>#DIV/0!</v>
      </c>
      <c r="R630" s="6"/>
    </row>
    <row r="631" spans="14:18">
      <c r="N631" s="36"/>
      <c r="Q631" s="6" t="e">
        <f t="shared" si="11"/>
        <v>#DIV/0!</v>
      </c>
      <c r="R631" s="6"/>
    </row>
    <row r="632" spans="14:18">
      <c r="N632" s="36"/>
      <c r="Q632" s="6" t="e">
        <f t="shared" si="11"/>
        <v>#DIV/0!</v>
      </c>
      <c r="R632" s="6"/>
    </row>
    <row r="633" spans="14:18">
      <c r="N633" s="36"/>
      <c r="Q633" s="6" t="e">
        <f t="shared" si="11"/>
        <v>#DIV/0!</v>
      </c>
      <c r="R633" s="6"/>
    </row>
    <row r="634" spans="14:18">
      <c r="N634" s="36"/>
      <c r="Q634" s="6" t="e">
        <f t="shared" si="11"/>
        <v>#DIV/0!</v>
      </c>
      <c r="R634" s="6"/>
    </row>
    <row r="635" spans="14:18">
      <c r="N635" s="36"/>
      <c r="Q635" s="6" t="e">
        <f t="shared" si="11"/>
        <v>#DIV/0!</v>
      </c>
      <c r="R635" s="6"/>
    </row>
    <row r="636" spans="14:18">
      <c r="N636" s="36"/>
      <c r="Q636" s="6" t="e">
        <f t="shared" si="11"/>
        <v>#DIV/0!</v>
      </c>
      <c r="R636" s="6"/>
    </row>
    <row r="637" spans="14:18">
      <c r="N637" s="36"/>
      <c r="Q637" s="6" t="e">
        <f t="shared" si="11"/>
        <v>#DIV/0!</v>
      </c>
      <c r="R637" s="6"/>
    </row>
    <row r="638" spans="14:18">
      <c r="N638" s="36"/>
      <c r="Q638" s="6" t="e">
        <f t="shared" si="11"/>
        <v>#DIV/0!</v>
      </c>
      <c r="R638" s="6"/>
    </row>
    <row r="639" spans="14:18">
      <c r="N639" s="36"/>
      <c r="Q639" s="6" t="e">
        <f t="shared" si="11"/>
        <v>#DIV/0!</v>
      </c>
      <c r="R639" s="6"/>
    </row>
    <row r="640" spans="14:18">
      <c r="N640" s="36"/>
      <c r="Q640" s="6" t="e">
        <f t="shared" si="11"/>
        <v>#DIV/0!</v>
      </c>
      <c r="R640" s="6"/>
    </row>
    <row r="641" spans="14:18">
      <c r="N641" s="36"/>
      <c r="Q641" s="6" t="e">
        <f t="shared" si="11"/>
        <v>#DIV/0!</v>
      </c>
      <c r="R641" s="6"/>
    </row>
    <row r="642" spans="14:18">
      <c r="N642" s="36"/>
      <c r="Q642" s="6" t="e">
        <f t="shared" si="11"/>
        <v>#DIV/0!</v>
      </c>
      <c r="R642" s="6"/>
    </row>
    <row r="643" spans="14:18">
      <c r="N643" s="36"/>
      <c r="Q643" s="6" t="e">
        <f t="shared" si="11"/>
        <v>#DIV/0!</v>
      </c>
      <c r="R643" s="6"/>
    </row>
    <row r="644" spans="14:18">
      <c r="N644" s="36"/>
      <c r="Q644" s="6" t="e">
        <f t="shared" si="11"/>
        <v>#DIV/0!</v>
      </c>
      <c r="R644" s="6"/>
    </row>
    <row r="645" spans="14:18">
      <c r="N645" s="36"/>
      <c r="Q645" s="6" t="e">
        <f t="shared" si="11"/>
        <v>#DIV/0!</v>
      </c>
      <c r="R645" s="6"/>
    </row>
    <row r="646" spans="14:18">
      <c r="N646" s="36"/>
      <c r="Q646" s="6" t="e">
        <f t="shared" si="11"/>
        <v>#DIV/0!</v>
      </c>
      <c r="R646" s="6"/>
    </row>
    <row r="647" spans="14:18">
      <c r="N647" s="36"/>
      <c r="Q647" s="6" t="e">
        <f t="shared" si="11"/>
        <v>#DIV/0!</v>
      </c>
      <c r="R647" s="6"/>
    </row>
    <row r="648" spans="14:18">
      <c r="N648" s="36"/>
      <c r="Q648" s="6" t="e">
        <f t="shared" si="11"/>
        <v>#DIV/0!</v>
      </c>
      <c r="R648" s="6"/>
    </row>
    <row r="649" spans="14:18">
      <c r="N649" s="36"/>
      <c r="Q649" s="6" t="e">
        <f t="shared" si="11"/>
        <v>#DIV/0!</v>
      </c>
      <c r="R649" s="6"/>
    </row>
    <row r="650" spans="14:18">
      <c r="N650" s="36"/>
      <c r="Q650" s="6" t="e">
        <f t="shared" si="11"/>
        <v>#DIV/0!</v>
      </c>
      <c r="R650" s="6"/>
    </row>
    <row r="651" spans="14:18">
      <c r="N651" s="36"/>
      <c r="Q651" s="6" t="e">
        <f t="shared" si="11"/>
        <v>#DIV/0!</v>
      </c>
      <c r="R651" s="6"/>
    </row>
    <row r="652" spans="14:18">
      <c r="N652" s="36"/>
      <c r="Q652" s="6" t="e">
        <f t="shared" si="11"/>
        <v>#DIV/0!</v>
      </c>
      <c r="R652" s="6"/>
    </row>
    <row r="653" spans="14:18">
      <c r="N653" s="36"/>
      <c r="Q653" s="6" t="e">
        <f t="shared" si="11"/>
        <v>#DIV/0!</v>
      </c>
      <c r="R653" s="6"/>
    </row>
    <row r="654" spans="14:18">
      <c r="N654" s="36"/>
      <c r="Q654" s="6" t="e">
        <f t="shared" si="11"/>
        <v>#DIV/0!</v>
      </c>
      <c r="R654" s="6"/>
    </row>
    <row r="655" spans="14:18">
      <c r="N655" s="36"/>
      <c r="Q655" s="6" t="e">
        <f t="shared" si="11"/>
        <v>#DIV/0!</v>
      </c>
      <c r="R655" s="6"/>
    </row>
    <row r="656" spans="14:18">
      <c r="N656" s="36"/>
      <c r="Q656" s="6" t="e">
        <f t="shared" si="11"/>
        <v>#DIV/0!</v>
      </c>
      <c r="R656" s="6"/>
    </row>
    <row r="657" spans="14:18">
      <c r="N657" s="36"/>
      <c r="Q657" s="6" t="e">
        <f t="shared" si="11"/>
        <v>#DIV/0!</v>
      </c>
      <c r="R657" s="6"/>
    </row>
    <row r="658" spans="14:18">
      <c r="N658" s="36"/>
      <c r="Q658" s="6" t="e">
        <f t="shared" si="11"/>
        <v>#DIV/0!</v>
      </c>
      <c r="R658" s="6"/>
    </row>
    <row r="659" spans="14:18">
      <c r="N659" s="36"/>
      <c r="Q659" s="6" t="e">
        <f t="shared" si="11"/>
        <v>#DIV/0!</v>
      </c>
      <c r="R659" s="6"/>
    </row>
    <row r="660" spans="14:18">
      <c r="N660" s="36"/>
      <c r="Q660" s="6" t="e">
        <f t="shared" si="11"/>
        <v>#DIV/0!</v>
      </c>
      <c r="R660" s="6"/>
    </row>
    <row r="661" spans="14:18">
      <c r="N661" s="36"/>
      <c r="Q661" s="6" t="e">
        <f t="shared" si="11"/>
        <v>#DIV/0!</v>
      </c>
      <c r="R661" s="6"/>
    </row>
    <row r="662" spans="14:18">
      <c r="N662" s="36"/>
      <c r="Q662" s="6" t="e">
        <f t="shared" si="11"/>
        <v>#DIV/0!</v>
      </c>
      <c r="R662" s="6"/>
    </row>
    <row r="663" spans="14:18">
      <c r="N663" s="36"/>
      <c r="Q663" s="6" t="e">
        <f t="shared" si="11"/>
        <v>#DIV/0!</v>
      </c>
      <c r="R663" s="6"/>
    </row>
    <row r="664" spans="14:18">
      <c r="N664" s="36"/>
      <c r="Q664" s="6" t="e">
        <f t="shared" si="11"/>
        <v>#DIV/0!</v>
      </c>
      <c r="R664" s="6"/>
    </row>
    <row r="665" spans="14:18">
      <c r="N665" s="36"/>
      <c r="Q665" s="6" t="e">
        <f t="shared" si="11"/>
        <v>#DIV/0!</v>
      </c>
      <c r="R665" s="6"/>
    </row>
    <row r="666" spans="14:18">
      <c r="N666" s="36"/>
      <c r="Q666" s="6" t="e">
        <f t="shared" si="11"/>
        <v>#DIV/0!</v>
      </c>
      <c r="R666" s="6"/>
    </row>
    <row r="667" spans="14:18">
      <c r="N667" s="36"/>
      <c r="Q667" s="6" t="e">
        <f t="shared" ref="Q667:Q730" si="12">O667/P667</f>
        <v>#DIV/0!</v>
      </c>
      <c r="R667" s="6"/>
    </row>
    <row r="668" spans="14:18">
      <c r="N668" s="36"/>
      <c r="Q668" s="6" t="e">
        <f t="shared" si="12"/>
        <v>#DIV/0!</v>
      </c>
      <c r="R668" s="6"/>
    </row>
    <row r="669" spans="14:18">
      <c r="N669" s="36"/>
      <c r="Q669" s="6" t="e">
        <f t="shared" si="12"/>
        <v>#DIV/0!</v>
      </c>
      <c r="R669" s="6"/>
    </row>
    <row r="670" spans="14:18">
      <c r="N670" s="36"/>
      <c r="Q670" s="6" t="e">
        <f t="shared" si="12"/>
        <v>#DIV/0!</v>
      </c>
      <c r="R670" s="6"/>
    </row>
    <row r="671" spans="14:18">
      <c r="N671" s="36"/>
      <c r="Q671" s="6" t="e">
        <f t="shared" si="12"/>
        <v>#DIV/0!</v>
      </c>
      <c r="R671" s="6"/>
    </row>
    <row r="672" spans="14:18">
      <c r="N672" s="36"/>
      <c r="Q672" s="6" t="e">
        <f t="shared" si="12"/>
        <v>#DIV/0!</v>
      </c>
      <c r="R672" s="6"/>
    </row>
    <row r="673" spans="14:18">
      <c r="N673" s="36"/>
      <c r="Q673" s="6" t="e">
        <f t="shared" si="12"/>
        <v>#DIV/0!</v>
      </c>
      <c r="R673" s="6"/>
    </row>
    <row r="674" spans="14:18">
      <c r="N674" s="36"/>
      <c r="Q674" s="6" t="e">
        <f t="shared" si="12"/>
        <v>#DIV/0!</v>
      </c>
      <c r="R674" s="6"/>
    </row>
    <row r="675" spans="14:18">
      <c r="N675" s="36"/>
      <c r="Q675" s="6" t="e">
        <f t="shared" si="12"/>
        <v>#DIV/0!</v>
      </c>
      <c r="R675" s="6"/>
    </row>
    <row r="676" spans="14:18">
      <c r="N676" s="36"/>
      <c r="Q676" s="6" t="e">
        <f t="shared" si="12"/>
        <v>#DIV/0!</v>
      </c>
      <c r="R676" s="6"/>
    </row>
    <row r="677" spans="14:18">
      <c r="N677" s="36"/>
      <c r="Q677" s="6" t="e">
        <f t="shared" si="12"/>
        <v>#DIV/0!</v>
      </c>
      <c r="R677" s="6"/>
    </row>
    <row r="678" spans="14:18">
      <c r="N678" s="36"/>
      <c r="Q678" s="6" t="e">
        <f t="shared" si="12"/>
        <v>#DIV/0!</v>
      </c>
      <c r="R678" s="6"/>
    </row>
    <row r="679" spans="14:18">
      <c r="N679" s="36"/>
      <c r="Q679" s="6" t="e">
        <f t="shared" si="12"/>
        <v>#DIV/0!</v>
      </c>
      <c r="R679" s="6"/>
    </row>
    <row r="680" spans="14:18">
      <c r="N680" s="36"/>
      <c r="Q680" s="6" t="e">
        <f t="shared" si="12"/>
        <v>#DIV/0!</v>
      </c>
      <c r="R680" s="6"/>
    </row>
    <row r="681" spans="14:18">
      <c r="N681" s="36"/>
      <c r="Q681" s="6" t="e">
        <f t="shared" si="12"/>
        <v>#DIV/0!</v>
      </c>
      <c r="R681" s="6"/>
    </row>
    <row r="682" spans="14:18">
      <c r="N682" s="36"/>
      <c r="Q682" s="6" t="e">
        <f t="shared" si="12"/>
        <v>#DIV/0!</v>
      </c>
      <c r="R682" s="6"/>
    </row>
    <row r="683" spans="14:18">
      <c r="N683" s="36"/>
      <c r="Q683" s="6" t="e">
        <f t="shared" si="12"/>
        <v>#DIV/0!</v>
      </c>
      <c r="R683" s="6"/>
    </row>
    <row r="684" spans="14:18">
      <c r="N684" s="36"/>
      <c r="Q684" s="6" t="e">
        <f t="shared" si="12"/>
        <v>#DIV/0!</v>
      </c>
      <c r="R684" s="6"/>
    </row>
    <row r="685" spans="14:18">
      <c r="N685" s="36"/>
      <c r="Q685" s="6" t="e">
        <f t="shared" si="12"/>
        <v>#DIV/0!</v>
      </c>
      <c r="R685" s="6"/>
    </row>
    <row r="686" spans="14:18">
      <c r="N686" s="36"/>
      <c r="Q686" s="6" t="e">
        <f t="shared" si="12"/>
        <v>#DIV/0!</v>
      </c>
      <c r="R686" s="6"/>
    </row>
    <row r="687" spans="14:18">
      <c r="N687" s="36"/>
      <c r="Q687" s="6" t="e">
        <f t="shared" si="12"/>
        <v>#DIV/0!</v>
      </c>
      <c r="R687" s="6"/>
    </row>
    <row r="688" spans="14:18">
      <c r="N688" s="36"/>
      <c r="Q688" s="6" t="e">
        <f t="shared" si="12"/>
        <v>#DIV/0!</v>
      </c>
      <c r="R688" s="6"/>
    </row>
    <row r="689" spans="14:18">
      <c r="N689" s="36"/>
      <c r="Q689" s="6" t="e">
        <f t="shared" si="12"/>
        <v>#DIV/0!</v>
      </c>
      <c r="R689" s="6"/>
    </row>
    <row r="690" spans="14:18">
      <c r="N690" s="36"/>
      <c r="Q690" s="6" t="e">
        <f t="shared" si="12"/>
        <v>#DIV/0!</v>
      </c>
      <c r="R690" s="6"/>
    </row>
    <row r="691" spans="14:18">
      <c r="N691" s="36"/>
      <c r="Q691" s="6" t="e">
        <f t="shared" si="12"/>
        <v>#DIV/0!</v>
      </c>
      <c r="R691" s="6"/>
    </row>
    <row r="692" spans="14:18">
      <c r="N692" s="36"/>
      <c r="Q692" s="6" t="e">
        <f t="shared" si="12"/>
        <v>#DIV/0!</v>
      </c>
      <c r="R692" s="6"/>
    </row>
    <row r="693" spans="14:18">
      <c r="N693" s="36"/>
      <c r="Q693" s="6" t="e">
        <f t="shared" si="12"/>
        <v>#DIV/0!</v>
      </c>
      <c r="R693" s="6"/>
    </row>
    <row r="694" spans="14:18">
      <c r="N694" s="36"/>
      <c r="Q694" s="6" t="e">
        <f t="shared" si="12"/>
        <v>#DIV/0!</v>
      </c>
      <c r="R694" s="6"/>
    </row>
    <row r="695" spans="14:18">
      <c r="N695" s="36"/>
      <c r="Q695" s="6" t="e">
        <f t="shared" si="12"/>
        <v>#DIV/0!</v>
      </c>
      <c r="R695" s="6"/>
    </row>
    <row r="696" spans="14:18">
      <c r="N696" s="36"/>
      <c r="Q696" s="6" t="e">
        <f t="shared" si="12"/>
        <v>#DIV/0!</v>
      </c>
      <c r="R696" s="6"/>
    </row>
    <row r="697" spans="14:18">
      <c r="N697" s="36"/>
      <c r="Q697" s="6" t="e">
        <f t="shared" si="12"/>
        <v>#DIV/0!</v>
      </c>
      <c r="R697" s="6"/>
    </row>
    <row r="698" spans="14:18">
      <c r="N698" s="36"/>
      <c r="Q698" s="6" t="e">
        <f t="shared" si="12"/>
        <v>#DIV/0!</v>
      </c>
      <c r="R698" s="6"/>
    </row>
    <row r="699" spans="14:18">
      <c r="N699" s="36"/>
      <c r="Q699" s="6" t="e">
        <f t="shared" si="12"/>
        <v>#DIV/0!</v>
      </c>
      <c r="R699" s="6"/>
    </row>
    <row r="700" spans="14:18">
      <c r="N700" s="36"/>
      <c r="Q700" s="6" t="e">
        <f t="shared" si="12"/>
        <v>#DIV/0!</v>
      </c>
      <c r="R700" s="6"/>
    </row>
    <row r="701" spans="14:18">
      <c r="N701" s="36"/>
      <c r="Q701" s="6" t="e">
        <f t="shared" si="12"/>
        <v>#DIV/0!</v>
      </c>
      <c r="R701" s="6"/>
    </row>
    <row r="702" spans="14:18">
      <c r="N702" s="36"/>
      <c r="Q702" s="6" t="e">
        <f t="shared" si="12"/>
        <v>#DIV/0!</v>
      </c>
      <c r="R702" s="6"/>
    </row>
    <row r="703" spans="14:18">
      <c r="N703" s="36"/>
      <c r="Q703" s="6" t="e">
        <f t="shared" si="12"/>
        <v>#DIV/0!</v>
      </c>
      <c r="R703" s="6"/>
    </row>
    <row r="704" spans="14:18">
      <c r="N704" s="36"/>
      <c r="Q704" s="6" t="e">
        <f t="shared" si="12"/>
        <v>#DIV/0!</v>
      </c>
      <c r="R704" s="6"/>
    </row>
    <row r="705" spans="14:18">
      <c r="N705" s="36"/>
      <c r="Q705" s="6" t="e">
        <f t="shared" si="12"/>
        <v>#DIV/0!</v>
      </c>
      <c r="R705" s="6"/>
    </row>
    <row r="706" spans="14:18">
      <c r="N706" s="36"/>
      <c r="Q706" s="6" t="e">
        <f t="shared" si="12"/>
        <v>#DIV/0!</v>
      </c>
      <c r="R706" s="6"/>
    </row>
    <row r="707" spans="14:18">
      <c r="N707" s="36"/>
      <c r="Q707" s="6" t="e">
        <f t="shared" si="12"/>
        <v>#DIV/0!</v>
      </c>
      <c r="R707" s="6"/>
    </row>
    <row r="708" spans="14:18">
      <c r="N708" s="36"/>
      <c r="Q708" s="6" t="e">
        <f t="shared" si="12"/>
        <v>#DIV/0!</v>
      </c>
      <c r="R708" s="6"/>
    </row>
    <row r="709" spans="14:18">
      <c r="N709" s="36"/>
      <c r="Q709" s="6" t="e">
        <f t="shared" si="12"/>
        <v>#DIV/0!</v>
      </c>
      <c r="R709" s="6"/>
    </row>
    <row r="710" spans="14:18">
      <c r="N710" s="36"/>
      <c r="Q710" s="6" t="e">
        <f t="shared" si="12"/>
        <v>#DIV/0!</v>
      </c>
      <c r="R710" s="6"/>
    </row>
    <row r="711" spans="14:18">
      <c r="N711" s="36"/>
      <c r="Q711" s="6" t="e">
        <f t="shared" si="12"/>
        <v>#DIV/0!</v>
      </c>
      <c r="R711" s="6"/>
    </row>
    <row r="712" spans="14:18">
      <c r="N712" s="36"/>
      <c r="Q712" s="6" t="e">
        <f t="shared" si="12"/>
        <v>#DIV/0!</v>
      </c>
      <c r="R712" s="6"/>
    </row>
    <row r="713" spans="14:18">
      <c r="N713" s="36"/>
      <c r="Q713" s="6" t="e">
        <f t="shared" si="12"/>
        <v>#DIV/0!</v>
      </c>
      <c r="R713" s="6"/>
    </row>
    <row r="714" spans="14:18">
      <c r="N714" s="36"/>
      <c r="Q714" s="6" t="e">
        <f t="shared" si="12"/>
        <v>#DIV/0!</v>
      </c>
      <c r="R714" s="6"/>
    </row>
    <row r="715" spans="14:18">
      <c r="N715" s="36"/>
      <c r="Q715" s="6" t="e">
        <f t="shared" si="12"/>
        <v>#DIV/0!</v>
      </c>
      <c r="R715" s="6"/>
    </row>
    <row r="716" spans="14:18">
      <c r="N716" s="36"/>
      <c r="Q716" s="6" t="e">
        <f t="shared" si="12"/>
        <v>#DIV/0!</v>
      </c>
      <c r="R716" s="6"/>
    </row>
    <row r="717" spans="14:18">
      <c r="N717" s="36"/>
      <c r="Q717" s="6" t="e">
        <f t="shared" si="12"/>
        <v>#DIV/0!</v>
      </c>
      <c r="R717" s="6"/>
    </row>
    <row r="718" spans="14:18">
      <c r="N718" s="36"/>
      <c r="Q718" s="6" t="e">
        <f t="shared" si="12"/>
        <v>#DIV/0!</v>
      </c>
      <c r="R718" s="6"/>
    </row>
    <row r="719" spans="14:18">
      <c r="N719" s="36"/>
      <c r="Q719" s="6" t="e">
        <f t="shared" si="12"/>
        <v>#DIV/0!</v>
      </c>
      <c r="R719" s="6"/>
    </row>
    <row r="720" spans="14:18">
      <c r="N720" s="36"/>
      <c r="Q720" s="6" t="e">
        <f t="shared" si="12"/>
        <v>#DIV/0!</v>
      </c>
      <c r="R720" s="6"/>
    </row>
    <row r="721" spans="14:18">
      <c r="N721" s="36"/>
      <c r="Q721" s="6" t="e">
        <f t="shared" si="12"/>
        <v>#DIV/0!</v>
      </c>
      <c r="R721" s="6"/>
    </row>
    <row r="722" spans="14:18">
      <c r="N722" s="36"/>
      <c r="Q722" s="6" t="e">
        <f t="shared" si="12"/>
        <v>#DIV/0!</v>
      </c>
      <c r="R722" s="6"/>
    </row>
    <row r="723" spans="14:18">
      <c r="N723" s="36"/>
      <c r="Q723" s="6" t="e">
        <f t="shared" si="12"/>
        <v>#DIV/0!</v>
      </c>
      <c r="R723" s="6"/>
    </row>
    <row r="724" spans="14:18">
      <c r="N724" s="36"/>
      <c r="Q724" s="6" t="e">
        <f t="shared" si="12"/>
        <v>#DIV/0!</v>
      </c>
      <c r="R724" s="6"/>
    </row>
    <row r="725" spans="14:18">
      <c r="N725" s="36"/>
      <c r="Q725" s="6" t="e">
        <f t="shared" si="12"/>
        <v>#DIV/0!</v>
      </c>
      <c r="R725" s="6"/>
    </row>
    <row r="726" spans="14:18">
      <c r="N726" s="36"/>
      <c r="Q726" s="6" t="e">
        <f t="shared" si="12"/>
        <v>#DIV/0!</v>
      </c>
      <c r="R726" s="6"/>
    </row>
    <row r="727" spans="14:18">
      <c r="N727" s="36"/>
      <c r="Q727" s="6" t="e">
        <f t="shared" si="12"/>
        <v>#DIV/0!</v>
      </c>
      <c r="R727" s="6"/>
    </row>
    <row r="728" spans="14:18">
      <c r="N728" s="36"/>
      <c r="Q728" s="6" t="e">
        <f t="shared" si="12"/>
        <v>#DIV/0!</v>
      </c>
      <c r="R728" s="6"/>
    </row>
    <row r="729" spans="14:18">
      <c r="N729" s="36"/>
      <c r="Q729" s="6" t="e">
        <f t="shared" si="12"/>
        <v>#DIV/0!</v>
      </c>
      <c r="R729" s="6"/>
    </row>
    <row r="730" spans="14:18">
      <c r="N730" s="36"/>
      <c r="Q730" s="6" t="e">
        <f t="shared" si="12"/>
        <v>#DIV/0!</v>
      </c>
      <c r="R730" s="6"/>
    </row>
    <row r="731" spans="14:18">
      <c r="N731" s="36"/>
      <c r="Q731" s="6" t="e">
        <f t="shared" ref="Q731:Q794" si="13">O731/P731</f>
        <v>#DIV/0!</v>
      </c>
      <c r="R731" s="6"/>
    </row>
    <row r="732" spans="14:18">
      <c r="N732" s="36"/>
      <c r="Q732" s="6" t="e">
        <f t="shared" si="13"/>
        <v>#DIV/0!</v>
      </c>
      <c r="R732" s="6"/>
    </row>
    <row r="733" spans="14:18">
      <c r="N733" s="36"/>
      <c r="Q733" s="6" t="e">
        <f t="shared" si="13"/>
        <v>#DIV/0!</v>
      </c>
      <c r="R733" s="6"/>
    </row>
    <row r="734" spans="14:18">
      <c r="N734" s="36"/>
      <c r="Q734" s="6" t="e">
        <f t="shared" si="13"/>
        <v>#DIV/0!</v>
      </c>
      <c r="R734" s="6"/>
    </row>
    <row r="735" spans="14:18">
      <c r="N735" s="36"/>
      <c r="Q735" s="6" t="e">
        <f t="shared" si="13"/>
        <v>#DIV/0!</v>
      </c>
      <c r="R735" s="6"/>
    </row>
    <row r="736" spans="14:18">
      <c r="N736" s="36"/>
      <c r="Q736" s="6" t="e">
        <f t="shared" si="13"/>
        <v>#DIV/0!</v>
      </c>
      <c r="R736" s="6"/>
    </row>
    <row r="737" spans="14:18">
      <c r="N737" s="36"/>
      <c r="Q737" s="6" t="e">
        <f t="shared" si="13"/>
        <v>#DIV/0!</v>
      </c>
      <c r="R737" s="6"/>
    </row>
    <row r="738" spans="14:18">
      <c r="N738" s="36"/>
      <c r="Q738" s="6" t="e">
        <f t="shared" si="13"/>
        <v>#DIV/0!</v>
      </c>
      <c r="R738" s="6"/>
    </row>
    <row r="739" spans="14:18">
      <c r="N739" s="36"/>
      <c r="Q739" s="6" t="e">
        <f t="shared" si="13"/>
        <v>#DIV/0!</v>
      </c>
      <c r="R739" s="6"/>
    </row>
    <row r="740" spans="14:18">
      <c r="N740" s="36"/>
      <c r="Q740" s="6" t="e">
        <f t="shared" si="13"/>
        <v>#DIV/0!</v>
      </c>
      <c r="R740" s="6"/>
    </row>
    <row r="741" spans="14:18">
      <c r="N741" s="36"/>
      <c r="Q741" s="6" t="e">
        <f t="shared" si="13"/>
        <v>#DIV/0!</v>
      </c>
      <c r="R741" s="6"/>
    </row>
    <row r="742" spans="14:18">
      <c r="N742" s="36"/>
      <c r="Q742" s="6" t="e">
        <f t="shared" si="13"/>
        <v>#DIV/0!</v>
      </c>
      <c r="R742" s="6"/>
    </row>
    <row r="743" spans="14:18">
      <c r="N743" s="36"/>
      <c r="Q743" s="6" t="e">
        <f t="shared" si="13"/>
        <v>#DIV/0!</v>
      </c>
      <c r="R743" s="6"/>
    </row>
    <row r="744" spans="14:18">
      <c r="N744" s="36"/>
      <c r="Q744" s="6" t="e">
        <f t="shared" si="13"/>
        <v>#DIV/0!</v>
      </c>
      <c r="R744" s="6"/>
    </row>
    <row r="745" spans="14:18">
      <c r="N745" s="36"/>
      <c r="Q745" s="6" t="e">
        <f t="shared" si="13"/>
        <v>#DIV/0!</v>
      </c>
      <c r="R745" s="6"/>
    </row>
    <row r="746" spans="14:18">
      <c r="N746" s="36"/>
      <c r="Q746" s="6" t="e">
        <f t="shared" si="13"/>
        <v>#DIV/0!</v>
      </c>
      <c r="R746" s="6"/>
    </row>
    <row r="747" spans="14:18">
      <c r="N747" s="36"/>
      <c r="Q747" s="6" t="e">
        <f t="shared" si="13"/>
        <v>#DIV/0!</v>
      </c>
      <c r="R747" s="6"/>
    </row>
    <row r="748" spans="14:18">
      <c r="N748" s="36"/>
      <c r="Q748" s="6" t="e">
        <f t="shared" si="13"/>
        <v>#DIV/0!</v>
      </c>
      <c r="R748" s="6"/>
    </row>
    <row r="749" spans="14:18">
      <c r="N749" s="36"/>
      <c r="Q749" s="6" t="e">
        <f t="shared" si="13"/>
        <v>#DIV/0!</v>
      </c>
      <c r="R749" s="6"/>
    </row>
    <row r="750" spans="14:18">
      <c r="N750" s="36"/>
      <c r="Q750" s="6" t="e">
        <f t="shared" si="13"/>
        <v>#DIV/0!</v>
      </c>
      <c r="R750" s="6"/>
    </row>
    <row r="751" spans="14:18">
      <c r="N751" s="36"/>
      <c r="Q751" s="6" t="e">
        <f t="shared" si="13"/>
        <v>#DIV/0!</v>
      </c>
      <c r="R751" s="6"/>
    </row>
    <row r="752" spans="14:18">
      <c r="N752" s="36"/>
      <c r="Q752" s="6" t="e">
        <f t="shared" si="13"/>
        <v>#DIV/0!</v>
      </c>
      <c r="R752" s="6"/>
    </row>
    <row r="753" spans="14:18">
      <c r="N753" s="36"/>
      <c r="Q753" s="6" t="e">
        <f t="shared" si="13"/>
        <v>#DIV/0!</v>
      </c>
      <c r="R753" s="6"/>
    </row>
    <row r="754" spans="14:18">
      <c r="N754" s="36"/>
      <c r="Q754" s="6" t="e">
        <f t="shared" si="13"/>
        <v>#DIV/0!</v>
      </c>
      <c r="R754" s="6"/>
    </row>
    <row r="755" spans="14:18">
      <c r="N755" s="36"/>
      <c r="Q755" s="6" t="e">
        <f t="shared" si="13"/>
        <v>#DIV/0!</v>
      </c>
      <c r="R755" s="6"/>
    </row>
    <row r="756" spans="14:18">
      <c r="N756" s="36"/>
      <c r="Q756" s="6" t="e">
        <f t="shared" si="13"/>
        <v>#DIV/0!</v>
      </c>
      <c r="R756" s="6"/>
    </row>
    <row r="757" spans="14:18">
      <c r="N757" s="36"/>
      <c r="Q757" s="6" t="e">
        <f t="shared" si="13"/>
        <v>#DIV/0!</v>
      </c>
      <c r="R757" s="6"/>
    </row>
    <row r="758" spans="14:18">
      <c r="N758" s="36"/>
      <c r="Q758" s="6" t="e">
        <f t="shared" si="13"/>
        <v>#DIV/0!</v>
      </c>
      <c r="R758" s="6"/>
    </row>
    <row r="759" spans="14:18">
      <c r="N759" s="36"/>
      <c r="Q759" s="6" t="e">
        <f t="shared" si="13"/>
        <v>#DIV/0!</v>
      </c>
      <c r="R759" s="6"/>
    </row>
    <row r="760" spans="14:18">
      <c r="N760" s="36"/>
      <c r="Q760" s="6" t="e">
        <f t="shared" si="13"/>
        <v>#DIV/0!</v>
      </c>
      <c r="R760" s="6"/>
    </row>
    <row r="761" spans="14:18">
      <c r="N761" s="36"/>
      <c r="Q761" s="6" t="e">
        <f t="shared" si="13"/>
        <v>#DIV/0!</v>
      </c>
      <c r="R761" s="6"/>
    </row>
    <row r="762" spans="14:18">
      <c r="N762" s="36"/>
      <c r="Q762" s="6" t="e">
        <f t="shared" si="13"/>
        <v>#DIV/0!</v>
      </c>
      <c r="R762" s="6"/>
    </row>
    <row r="763" spans="14:18">
      <c r="N763" s="36"/>
      <c r="Q763" s="6" t="e">
        <f t="shared" si="13"/>
        <v>#DIV/0!</v>
      </c>
      <c r="R763" s="6"/>
    </row>
    <row r="764" spans="14:18">
      <c r="N764" s="36"/>
      <c r="Q764" s="6" t="e">
        <f t="shared" si="13"/>
        <v>#DIV/0!</v>
      </c>
      <c r="R764" s="6"/>
    </row>
    <row r="765" spans="14:18">
      <c r="N765" s="36"/>
      <c r="Q765" s="6" t="e">
        <f t="shared" si="13"/>
        <v>#DIV/0!</v>
      </c>
      <c r="R765" s="6"/>
    </row>
    <row r="766" spans="14:18">
      <c r="N766" s="36"/>
      <c r="Q766" s="6" t="e">
        <f t="shared" si="13"/>
        <v>#DIV/0!</v>
      </c>
      <c r="R766" s="6"/>
    </row>
    <row r="767" spans="14:18">
      <c r="N767" s="36"/>
      <c r="Q767" s="6" t="e">
        <f t="shared" si="13"/>
        <v>#DIV/0!</v>
      </c>
      <c r="R767" s="6"/>
    </row>
    <row r="768" spans="14:18">
      <c r="N768" s="36"/>
      <c r="Q768" s="6" t="e">
        <f t="shared" si="13"/>
        <v>#DIV/0!</v>
      </c>
      <c r="R768" s="6"/>
    </row>
    <row r="769" spans="14:18">
      <c r="N769" s="36"/>
      <c r="Q769" s="6" t="e">
        <f t="shared" si="13"/>
        <v>#DIV/0!</v>
      </c>
      <c r="R769" s="6"/>
    </row>
    <row r="770" spans="14:18">
      <c r="N770" s="36"/>
      <c r="Q770" s="6" t="e">
        <f t="shared" si="13"/>
        <v>#DIV/0!</v>
      </c>
      <c r="R770" s="6"/>
    </row>
    <row r="771" spans="14:18">
      <c r="N771" s="36"/>
      <c r="Q771" s="6" t="e">
        <f t="shared" si="13"/>
        <v>#DIV/0!</v>
      </c>
      <c r="R771" s="6"/>
    </row>
    <row r="772" spans="14:18">
      <c r="N772" s="36"/>
      <c r="Q772" s="6" t="e">
        <f t="shared" si="13"/>
        <v>#DIV/0!</v>
      </c>
      <c r="R772" s="6"/>
    </row>
    <row r="773" spans="14:18">
      <c r="N773" s="36"/>
      <c r="Q773" s="6" t="e">
        <f t="shared" si="13"/>
        <v>#DIV/0!</v>
      </c>
      <c r="R773" s="6"/>
    </row>
    <row r="774" spans="14:18">
      <c r="N774" s="36"/>
      <c r="Q774" s="6" t="e">
        <f t="shared" si="13"/>
        <v>#DIV/0!</v>
      </c>
      <c r="R774" s="6"/>
    </row>
    <row r="775" spans="14:18">
      <c r="N775" s="36"/>
      <c r="Q775" s="6" t="e">
        <f t="shared" si="13"/>
        <v>#DIV/0!</v>
      </c>
      <c r="R775" s="6"/>
    </row>
    <row r="776" spans="14:18">
      <c r="N776" s="36"/>
      <c r="Q776" s="6" t="e">
        <f t="shared" si="13"/>
        <v>#DIV/0!</v>
      </c>
      <c r="R776" s="6"/>
    </row>
    <row r="777" spans="14:18">
      <c r="N777" s="36"/>
      <c r="Q777" s="6" t="e">
        <f t="shared" si="13"/>
        <v>#DIV/0!</v>
      </c>
      <c r="R777" s="6"/>
    </row>
    <row r="778" spans="14:18">
      <c r="N778" s="36"/>
      <c r="Q778" s="6" t="e">
        <f t="shared" si="13"/>
        <v>#DIV/0!</v>
      </c>
      <c r="R778" s="6"/>
    </row>
    <row r="779" spans="14:18">
      <c r="N779" s="36"/>
      <c r="Q779" s="6" t="e">
        <f t="shared" si="13"/>
        <v>#DIV/0!</v>
      </c>
      <c r="R779" s="6"/>
    </row>
    <row r="780" spans="14:18">
      <c r="N780" s="36"/>
      <c r="Q780" s="6" t="e">
        <f t="shared" si="13"/>
        <v>#DIV/0!</v>
      </c>
      <c r="R780" s="6"/>
    </row>
    <row r="781" spans="14:18">
      <c r="N781" s="36"/>
      <c r="Q781" s="6" t="e">
        <f t="shared" si="13"/>
        <v>#DIV/0!</v>
      </c>
      <c r="R781" s="6"/>
    </row>
    <row r="782" spans="14:18">
      <c r="N782" s="36"/>
      <c r="Q782" s="6" t="e">
        <f t="shared" si="13"/>
        <v>#DIV/0!</v>
      </c>
      <c r="R782" s="6"/>
    </row>
    <row r="783" spans="14:18">
      <c r="N783" s="36"/>
      <c r="Q783" s="6" t="e">
        <f t="shared" si="13"/>
        <v>#DIV/0!</v>
      </c>
      <c r="R783" s="6"/>
    </row>
    <row r="784" spans="14:18">
      <c r="N784" s="36"/>
      <c r="Q784" s="6" t="e">
        <f t="shared" si="13"/>
        <v>#DIV/0!</v>
      </c>
      <c r="R784" s="6"/>
    </row>
    <row r="785" spans="14:18">
      <c r="N785" s="36"/>
      <c r="Q785" s="6" t="e">
        <f t="shared" si="13"/>
        <v>#DIV/0!</v>
      </c>
      <c r="R785" s="6"/>
    </row>
    <row r="786" spans="14:18">
      <c r="N786" s="36"/>
      <c r="Q786" s="6" t="e">
        <f t="shared" si="13"/>
        <v>#DIV/0!</v>
      </c>
      <c r="R786" s="6"/>
    </row>
    <row r="787" spans="14:18">
      <c r="N787" s="36"/>
      <c r="Q787" s="6" t="e">
        <f t="shared" si="13"/>
        <v>#DIV/0!</v>
      </c>
      <c r="R787" s="6"/>
    </row>
    <row r="788" spans="14:18">
      <c r="N788" s="36"/>
      <c r="Q788" s="6" t="e">
        <f t="shared" si="13"/>
        <v>#DIV/0!</v>
      </c>
      <c r="R788" s="6"/>
    </row>
    <row r="789" spans="14:18">
      <c r="N789" s="36"/>
      <c r="Q789" s="6" t="e">
        <f t="shared" si="13"/>
        <v>#DIV/0!</v>
      </c>
      <c r="R789" s="6"/>
    </row>
    <row r="790" spans="14:18">
      <c r="N790" s="36"/>
      <c r="Q790" s="6" t="e">
        <f t="shared" si="13"/>
        <v>#DIV/0!</v>
      </c>
      <c r="R790" s="6"/>
    </row>
    <row r="791" spans="14:18">
      <c r="N791" s="36"/>
      <c r="Q791" s="6" t="e">
        <f t="shared" si="13"/>
        <v>#DIV/0!</v>
      </c>
      <c r="R791" s="6"/>
    </row>
    <row r="792" spans="14:18">
      <c r="N792" s="36"/>
      <c r="Q792" s="6" t="e">
        <f t="shared" si="13"/>
        <v>#DIV/0!</v>
      </c>
      <c r="R792" s="6"/>
    </row>
    <row r="793" spans="14:18">
      <c r="N793" s="36"/>
      <c r="Q793" s="6" t="e">
        <f t="shared" si="13"/>
        <v>#DIV/0!</v>
      </c>
      <c r="R793" s="6"/>
    </row>
    <row r="794" spans="14:18">
      <c r="N794" s="36"/>
      <c r="Q794" s="6" t="e">
        <f t="shared" si="13"/>
        <v>#DIV/0!</v>
      </c>
      <c r="R794" s="6"/>
    </row>
    <row r="795" spans="14:18">
      <c r="N795" s="36"/>
      <c r="Q795" s="6" t="e">
        <f t="shared" ref="Q795:Q858" si="14">O795/P795</f>
        <v>#DIV/0!</v>
      </c>
      <c r="R795" s="6"/>
    </row>
    <row r="796" spans="14:18">
      <c r="N796" s="36"/>
      <c r="Q796" s="6" t="e">
        <f t="shared" si="14"/>
        <v>#DIV/0!</v>
      </c>
      <c r="R796" s="6"/>
    </row>
    <row r="797" spans="14:18">
      <c r="N797" s="36"/>
      <c r="Q797" s="6" t="e">
        <f t="shared" si="14"/>
        <v>#DIV/0!</v>
      </c>
      <c r="R797" s="6"/>
    </row>
    <row r="798" spans="14:18">
      <c r="N798" s="36"/>
      <c r="Q798" s="6" t="e">
        <f t="shared" si="14"/>
        <v>#DIV/0!</v>
      </c>
      <c r="R798" s="6"/>
    </row>
    <row r="799" spans="14:18">
      <c r="N799" s="36"/>
      <c r="Q799" s="6" t="e">
        <f t="shared" si="14"/>
        <v>#DIV/0!</v>
      </c>
      <c r="R799" s="6"/>
    </row>
    <row r="800" spans="14:18">
      <c r="N800" s="36"/>
      <c r="Q800" s="6" t="e">
        <f t="shared" si="14"/>
        <v>#DIV/0!</v>
      </c>
      <c r="R800" s="6"/>
    </row>
    <row r="801" spans="14:18">
      <c r="N801" s="36"/>
      <c r="Q801" s="6" t="e">
        <f t="shared" si="14"/>
        <v>#DIV/0!</v>
      </c>
      <c r="R801" s="6"/>
    </row>
    <row r="802" spans="14:18">
      <c r="N802" s="36"/>
      <c r="Q802" s="6" t="e">
        <f t="shared" si="14"/>
        <v>#DIV/0!</v>
      </c>
      <c r="R802" s="6"/>
    </row>
    <row r="803" spans="14:18">
      <c r="N803" s="36"/>
      <c r="Q803" s="6" t="e">
        <f t="shared" si="14"/>
        <v>#DIV/0!</v>
      </c>
      <c r="R803" s="6"/>
    </row>
    <row r="804" spans="14:18">
      <c r="N804" s="36"/>
      <c r="Q804" s="6" t="e">
        <f t="shared" si="14"/>
        <v>#DIV/0!</v>
      </c>
      <c r="R804" s="6"/>
    </row>
    <row r="805" spans="14:18">
      <c r="N805" s="36"/>
      <c r="Q805" s="6" t="e">
        <f t="shared" si="14"/>
        <v>#DIV/0!</v>
      </c>
      <c r="R805" s="6"/>
    </row>
    <row r="806" spans="14:18">
      <c r="N806" s="36"/>
      <c r="Q806" s="6" t="e">
        <f t="shared" si="14"/>
        <v>#DIV/0!</v>
      </c>
      <c r="R806" s="6"/>
    </row>
    <row r="807" spans="14:18">
      <c r="N807" s="36"/>
      <c r="Q807" s="6" t="e">
        <f t="shared" si="14"/>
        <v>#DIV/0!</v>
      </c>
      <c r="R807" s="6"/>
    </row>
    <row r="808" spans="14:18">
      <c r="N808" s="36"/>
      <c r="Q808" s="6" t="e">
        <f t="shared" si="14"/>
        <v>#DIV/0!</v>
      </c>
      <c r="R808" s="6"/>
    </row>
    <row r="809" spans="14:18">
      <c r="N809" s="36"/>
      <c r="Q809" s="6" t="e">
        <f t="shared" si="14"/>
        <v>#DIV/0!</v>
      </c>
      <c r="R809" s="6"/>
    </row>
    <row r="810" spans="14:18">
      <c r="N810" s="36"/>
      <c r="Q810" s="6" t="e">
        <f t="shared" si="14"/>
        <v>#DIV/0!</v>
      </c>
      <c r="R810" s="6"/>
    </row>
    <row r="811" spans="14:18">
      <c r="N811" s="36"/>
      <c r="Q811" s="6" t="e">
        <f t="shared" si="14"/>
        <v>#DIV/0!</v>
      </c>
      <c r="R811" s="6"/>
    </row>
    <row r="812" spans="14:18">
      <c r="N812" s="36"/>
      <c r="Q812" s="6" t="e">
        <f t="shared" si="14"/>
        <v>#DIV/0!</v>
      </c>
      <c r="R812" s="6"/>
    </row>
    <row r="813" spans="14:18">
      <c r="N813" s="36"/>
      <c r="Q813" s="6" t="e">
        <f t="shared" si="14"/>
        <v>#DIV/0!</v>
      </c>
      <c r="R813" s="6"/>
    </row>
    <row r="814" spans="14:18">
      <c r="N814" s="36"/>
      <c r="Q814" s="6" t="e">
        <f t="shared" si="14"/>
        <v>#DIV/0!</v>
      </c>
      <c r="R814" s="6"/>
    </row>
    <row r="815" spans="14:18">
      <c r="N815" s="36"/>
      <c r="Q815" s="6" t="e">
        <f t="shared" si="14"/>
        <v>#DIV/0!</v>
      </c>
      <c r="R815" s="6"/>
    </row>
    <row r="816" spans="14:18">
      <c r="N816" s="36"/>
      <c r="Q816" s="6" t="e">
        <f t="shared" si="14"/>
        <v>#DIV/0!</v>
      </c>
      <c r="R816" s="6"/>
    </row>
    <row r="817" spans="14:18">
      <c r="N817" s="36"/>
      <c r="Q817" s="6" t="e">
        <f t="shared" si="14"/>
        <v>#DIV/0!</v>
      </c>
      <c r="R817" s="6"/>
    </row>
    <row r="818" spans="14:18">
      <c r="N818" s="36"/>
      <c r="Q818" s="6" t="e">
        <f t="shared" si="14"/>
        <v>#DIV/0!</v>
      </c>
      <c r="R818" s="6"/>
    </row>
    <row r="819" spans="14:18">
      <c r="N819" s="36"/>
      <c r="Q819" s="6" t="e">
        <f t="shared" si="14"/>
        <v>#DIV/0!</v>
      </c>
      <c r="R819" s="6"/>
    </row>
    <row r="820" spans="14:18">
      <c r="N820" s="36"/>
      <c r="Q820" s="6" t="e">
        <f t="shared" si="14"/>
        <v>#DIV/0!</v>
      </c>
      <c r="R820" s="6"/>
    </row>
    <row r="821" spans="14:18">
      <c r="N821" s="36"/>
      <c r="Q821" s="6" t="e">
        <f t="shared" si="14"/>
        <v>#DIV/0!</v>
      </c>
      <c r="R821" s="6"/>
    </row>
    <row r="822" spans="14:18">
      <c r="N822" s="36"/>
      <c r="Q822" s="6" t="e">
        <f t="shared" si="14"/>
        <v>#DIV/0!</v>
      </c>
      <c r="R822" s="6"/>
    </row>
    <row r="823" spans="14:18">
      <c r="N823" s="36"/>
      <c r="Q823" s="6" t="e">
        <f t="shared" si="14"/>
        <v>#DIV/0!</v>
      </c>
      <c r="R823" s="6"/>
    </row>
    <row r="824" spans="14:18">
      <c r="N824" s="36"/>
      <c r="Q824" s="6" t="e">
        <f t="shared" si="14"/>
        <v>#DIV/0!</v>
      </c>
      <c r="R824" s="6"/>
    </row>
    <row r="825" spans="14:18">
      <c r="N825" s="36"/>
      <c r="Q825" s="6" t="e">
        <f t="shared" si="14"/>
        <v>#DIV/0!</v>
      </c>
      <c r="R825" s="6"/>
    </row>
    <row r="826" spans="14:18">
      <c r="N826" s="36"/>
      <c r="Q826" s="6" t="e">
        <f t="shared" si="14"/>
        <v>#DIV/0!</v>
      </c>
      <c r="R826" s="6"/>
    </row>
    <row r="827" spans="14:18">
      <c r="N827" s="36"/>
      <c r="Q827" s="6" t="e">
        <f t="shared" si="14"/>
        <v>#DIV/0!</v>
      </c>
      <c r="R827" s="6"/>
    </row>
    <row r="828" spans="14:18">
      <c r="N828" s="36"/>
      <c r="Q828" s="6" t="e">
        <f t="shared" si="14"/>
        <v>#DIV/0!</v>
      </c>
      <c r="R828" s="6"/>
    </row>
    <row r="829" spans="14:18">
      <c r="N829" s="36"/>
      <c r="Q829" s="6" t="e">
        <f t="shared" si="14"/>
        <v>#DIV/0!</v>
      </c>
      <c r="R829" s="6"/>
    </row>
    <row r="830" spans="14:18">
      <c r="N830" s="36"/>
      <c r="Q830" s="6" t="e">
        <f t="shared" si="14"/>
        <v>#DIV/0!</v>
      </c>
      <c r="R830" s="6"/>
    </row>
    <row r="831" spans="14:18">
      <c r="N831" s="36"/>
      <c r="Q831" s="6" t="e">
        <f t="shared" si="14"/>
        <v>#DIV/0!</v>
      </c>
      <c r="R831" s="6"/>
    </row>
    <row r="832" spans="14:18">
      <c r="N832" s="36"/>
      <c r="Q832" s="6" t="e">
        <f t="shared" si="14"/>
        <v>#DIV/0!</v>
      </c>
      <c r="R832" s="6"/>
    </row>
    <row r="833" spans="14:18">
      <c r="N833" s="36"/>
      <c r="Q833" s="6" t="e">
        <f t="shared" si="14"/>
        <v>#DIV/0!</v>
      </c>
      <c r="R833" s="6"/>
    </row>
    <row r="834" spans="14:18">
      <c r="N834" s="36"/>
      <c r="Q834" s="6" t="e">
        <f t="shared" si="14"/>
        <v>#DIV/0!</v>
      </c>
      <c r="R834" s="6"/>
    </row>
    <row r="835" spans="14:18">
      <c r="N835" s="36"/>
      <c r="Q835" s="6" t="e">
        <f t="shared" si="14"/>
        <v>#DIV/0!</v>
      </c>
      <c r="R835" s="6"/>
    </row>
    <row r="836" spans="14:18">
      <c r="N836" s="36"/>
      <c r="Q836" s="6" t="e">
        <f t="shared" si="14"/>
        <v>#DIV/0!</v>
      </c>
      <c r="R836" s="6"/>
    </row>
    <row r="837" spans="14:18">
      <c r="N837" s="36"/>
      <c r="Q837" s="6" t="e">
        <f t="shared" si="14"/>
        <v>#DIV/0!</v>
      </c>
      <c r="R837" s="6"/>
    </row>
    <row r="838" spans="14:18">
      <c r="N838" s="36"/>
      <c r="Q838" s="6" t="e">
        <f t="shared" si="14"/>
        <v>#DIV/0!</v>
      </c>
      <c r="R838" s="6"/>
    </row>
    <row r="839" spans="14:18">
      <c r="N839" s="36"/>
      <c r="Q839" s="6" t="e">
        <f t="shared" si="14"/>
        <v>#DIV/0!</v>
      </c>
      <c r="R839" s="6"/>
    </row>
    <row r="840" spans="14:18">
      <c r="N840" s="36"/>
      <c r="Q840" s="6" t="e">
        <f t="shared" si="14"/>
        <v>#DIV/0!</v>
      </c>
      <c r="R840" s="6"/>
    </row>
    <row r="841" spans="14:18">
      <c r="N841" s="36"/>
      <c r="Q841" s="6" t="e">
        <f t="shared" si="14"/>
        <v>#DIV/0!</v>
      </c>
      <c r="R841" s="6"/>
    </row>
    <row r="842" spans="14:18">
      <c r="N842" s="36"/>
      <c r="Q842" s="6" t="e">
        <f t="shared" si="14"/>
        <v>#DIV/0!</v>
      </c>
      <c r="R842" s="6"/>
    </row>
    <row r="843" spans="14:18">
      <c r="N843" s="36"/>
      <c r="Q843" s="6" t="e">
        <f t="shared" si="14"/>
        <v>#DIV/0!</v>
      </c>
      <c r="R843" s="6"/>
    </row>
    <row r="844" spans="14:18">
      <c r="N844" s="36"/>
      <c r="Q844" s="6" t="e">
        <f t="shared" si="14"/>
        <v>#DIV/0!</v>
      </c>
      <c r="R844" s="6"/>
    </row>
    <row r="845" spans="14:18">
      <c r="N845" s="36"/>
      <c r="Q845" s="6" t="e">
        <f t="shared" si="14"/>
        <v>#DIV/0!</v>
      </c>
      <c r="R845" s="6"/>
    </row>
    <row r="846" spans="14:18">
      <c r="N846" s="36"/>
      <c r="Q846" s="6" t="e">
        <f t="shared" si="14"/>
        <v>#DIV/0!</v>
      </c>
      <c r="R846" s="6"/>
    </row>
    <row r="847" spans="14:18">
      <c r="N847" s="36"/>
      <c r="Q847" s="6" t="e">
        <f t="shared" si="14"/>
        <v>#DIV/0!</v>
      </c>
      <c r="R847" s="6"/>
    </row>
    <row r="848" spans="14:18">
      <c r="N848" s="36"/>
      <c r="Q848" s="6" t="e">
        <f t="shared" si="14"/>
        <v>#DIV/0!</v>
      </c>
      <c r="R848" s="6"/>
    </row>
    <row r="849" spans="14:18">
      <c r="N849" s="36"/>
      <c r="Q849" s="6" t="e">
        <f t="shared" si="14"/>
        <v>#DIV/0!</v>
      </c>
      <c r="R849" s="6"/>
    </row>
    <row r="850" spans="14:18">
      <c r="N850" s="36"/>
      <c r="Q850" s="6" t="e">
        <f t="shared" si="14"/>
        <v>#DIV/0!</v>
      </c>
      <c r="R850" s="6"/>
    </row>
    <row r="851" spans="14:18">
      <c r="N851" s="36"/>
      <c r="Q851" s="6" t="e">
        <f t="shared" si="14"/>
        <v>#DIV/0!</v>
      </c>
      <c r="R851" s="6"/>
    </row>
    <row r="852" spans="14:18">
      <c r="N852" s="36"/>
      <c r="Q852" s="6" t="e">
        <f t="shared" si="14"/>
        <v>#DIV/0!</v>
      </c>
      <c r="R852" s="6"/>
    </row>
    <row r="853" spans="14:18">
      <c r="N853" s="36"/>
      <c r="Q853" s="6" t="e">
        <f t="shared" si="14"/>
        <v>#DIV/0!</v>
      </c>
      <c r="R853" s="6"/>
    </row>
    <row r="854" spans="14:18">
      <c r="N854" s="36"/>
      <c r="Q854" s="6" t="e">
        <f t="shared" si="14"/>
        <v>#DIV/0!</v>
      </c>
      <c r="R854" s="6"/>
    </row>
    <row r="855" spans="14:18">
      <c r="N855" s="36"/>
      <c r="Q855" s="6" t="e">
        <f t="shared" si="14"/>
        <v>#DIV/0!</v>
      </c>
      <c r="R855" s="6"/>
    </row>
    <row r="856" spans="14:18">
      <c r="N856" s="36"/>
      <c r="Q856" s="6" t="e">
        <f t="shared" si="14"/>
        <v>#DIV/0!</v>
      </c>
      <c r="R856" s="6"/>
    </row>
    <row r="857" spans="14:18">
      <c r="N857" s="36"/>
      <c r="Q857" s="6" t="e">
        <f t="shared" si="14"/>
        <v>#DIV/0!</v>
      </c>
      <c r="R857" s="6"/>
    </row>
    <row r="858" spans="14:18">
      <c r="N858" s="36"/>
      <c r="Q858" s="6" t="e">
        <f t="shared" si="14"/>
        <v>#DIV/0!</v>
      </c>
      <c r="R858" s="6"/>
    </row>
    <row r="859" spans="14:18">
      <c r="N859" s="36"/>
      <c r="Q859" s="6" t="e">
        <f t="shared" ref="Q859:Q922" si="15">O859/P859</f>
        <v>#DIV/0!</v>
      </c>
      <c r="R859" s="6"/>
    </row>
    <row r="860" spans="14:18">
      <c r="N860" s="36"/>
      <c r="Q860" s="6" t="e">
        <f t="shared" si="15"/>
        <v>#DIV/0!</v>
      </c>
      <c r="R860" s="6"/>
    </row>
    <row r="861" spans="14:18">
      <c r="N861" s="36"/>
      <c r="Q861" s="6" t="e">
        <f t="shared" si="15"/>
        <v>#DIV/0!</v>
      </c>
      <c r="R861" s="6"/>
    </row>
    <row r="862" spans="14:18">
      <c r="N862" s="36"/>
      <c r="Q862" s="6" t="e">
        <f t="shared" si="15"/>
        <v>#DIV/0!</v>
      </c>
      <c r="R862" s="6"/>
    </row>
    <row r="863" spans="14:18">
      <c r="N863" s="36"/>
      <c r="Q863" s="6" t="e">
        <f t="shared" si="15"/>
        <v>#DIV/0!</v>
      </c>
      <c r="R863" s="6"/>
    </row>
    <row r="864" spans="14:18">
      <c r="N864" s="36"/>
      <c r="Q864" s="6" t="e">
        <f t="shared" si="15"/>
        <v>#DIV/0!</v>
      </c>
      <c r="R864" s="6"/>
    </row>
    <row r="865" spans="14:18">
      <c r="N865" s="36"/>
      <c r="Q865" s="6" t="e">
        <f t="shared" si="15"/>
        <v>#DIV/0!</v>
      </c>
      <c r="R865" s="6"/>
    </row>
    <row r="866" spans="14:18">
      <c r="N866" s="36"/>
      <c r="Q866" s="6" t="e">
        <f t="shared" si="15"/>
        <v>#DIV/0!</v>
      </c>
      <c r="R866" s="6"/>
    </row>
    <row r="867" spans="14:18">
      <c r="N867" s="36"/>
      <c r="Q867" s="6" t="e">
        <f t="shared" si="15"/>
        <v>#DIV/0!</v>
      </c>
      <c r="R867" s="6"/>
    </row>
    <row r="868" spans="14:18">
      <c r="N868" s="36"/>
      <c r="Q868" s="6" t="e">
        <f t="shared" si="15"/>
        <v>#DIV/0!</v>
      </c>
      <c r="R868" s="6"/>
    </row>
    <row r="869" spans="14:18">
      <c r="N869" s="36"/>
      <c r="Q869" s="6" t="e">
        <f t="shared" si="15"/>
        <v>#DIV/0!</v>
      </c>
      <c r="R869" s="6"/>
    </row>
    <row r="870" spans="14:18">
      <c r="N870" s="36"/>
      <c r="Q870" s="6" t="e">
        <f t="shared" si="15"/>
        <v>#DIV/0!</v>
      </c>
      <c r="R870" s="6"/>
    </row>
    <row r="871" spans="14:18">
      <c r="N871" s="36"/>
      <c r="Q871" s="6" t="e">
        <f t="shared" si="15"/>
        <v>#DIV/0!</v>
      </c>
      <c r="R871" s="6"/>
    </row>
    <row r="872" spans="14:18">
      <c r="N872" s="36"/>
      <c r="Q872" s="6" t="e">
        <f t="shared" si="15"/>
        <v>#DIV/0!</v>
      </c>
      <c r="R872" s="6"/>
    </row>
    <row r="873" spans="14:18">
      <c r="N873" s="36"/>
      <c r="Q873" s="6" t="e">
        <f t="shared" si="15"/>
        <v>#DIV/0!</v>
      </c>
      <c r="R873" s="6"/>
    </row>
    <row r="874" spans="14:18">
      <c r="N874" s="36"/>
      <c r="Q874" s="6" t="e">
        <f t="shared" si="15"/>
        <v>#DIV/0!</v>
      </c>
      <c r="R874" s="6"/>
    </row>
    <row r="875" spans="14:18">
      <c r="N875" s="36"/>
      <c r="Q875" s="6" t="e">
        <f t="shared" si="15"/>
        <v>#DIV/0!</v>
      </c>
      <c r="R875" s="6"/>
    </row>
    <row r="876" spans="14:18">
      <c r="N876" s="36"/>
      <c r="Q876" s="6" t="e">
        <f t="shared" si="15"/>
        <v>#DIV/0!</v>
      </c>
      <c r="R876" s="6"/>
    </row>
    <row r="877" spans="14:18">
      <c r="N877" s="36"/>
      <c r="Q877" s="6" t="e">
        <f t="shared" si="15"/>
        <v>#DIV/0!</v>
      </c>
      <c r="R877" s="6"/>
    </row>
    <row r="878" spans="14:18">
      <c r="N878" s="36"/>
      <c r="Q878" s="6" t="e">
        <f t="shared" si="15"/>
        <v>#DIV/0!</v>
      </c>
      <c r="R878" s="6"/>
    </row>
    <row r="879" spans="14:18">
      <c r="N879" s="36"/>
      <c r="Q879" s="6" t="e">
        <f t="shared" si="15"/>
        <v>#DIV/0!</v>
      </c>
      <c r="R879" s="6"/>
    </row>
    <row r="880" spans="14:18">
      <c r="N880" s="36"/>
      <c r="Q880" s="6" t="e">
        <f t="shared" si="15"/>
        <v>#DIV/0!</v>
      </c>
      <c r="R880" s="6"/>
    </row>
    <row r="881" spans="14:18">
      <c r="N881" s="36"/>
      <c r="Q881" s="6" t="e">
        <f t="shared" si="15"/>
        <v>#DIV/0!</v>
      </c>
      <c r="R881" s="6"/>
    </row>
    <row r="882" spans="14:18">
      <c r="N882" s="36"/>
      <c r="Q882" s="6" t="e">
        <f t="shared" si="15"/>
        <v>#DIV/0!</v>
      </c>
      <c r="R882" s="6"/>
    </row>
    <row r="883" spans="14:18">
      <c r="N883" s="36"/>
      <c r="Q883" s="6" t="e">
        <f t="shared" si="15"/>
        <v>#DIV/0!</v>
      </c>
      <c r="R883" s="6"/>
    </row>
    <row r="884" spans="14:18">
      <c r="N884" s="36"/>
      <c r="Q884" s="6" t="e">
        <f t="shared" si="15"/>
        <v>#DIV/0!</v>
      </c>
      <c r="R884" s="6"/>
    </row>
    <row r="885" spans="14:18">
      <c r="N885" s="36"/>
      <c r="Q885" s="6" t="e">
        <f t="shared" si="15"/>
        <v>#DIV/0!</v>
      </c>
      <c r="R885" s="6"/>
    </row>
    <row r="886" spans="14:18">
      <c r="N886" s="36"/>
      <c r="Q886" s="6" t="e">
        <f t="shared" si="15"/>
        <v>#DIV/0!</v>
      </c>
      <c r="R886" s="6"/>
    </row>
    <row r="887" spans="14:18">
      <c r="N887" s="36"/>
      <c r="Q887" s="6" t="e">
        <f t="shared" si="15"/>
        <v>#DIV/0!</v>
      </c>
      <c r="R887" s="6"/>
    </row>
    <row r="888" spans="14:18">
      <c r="N888" s="36"/>
      <c r="Q888" s="6" t="e">
        <f t="shared" si="15"/>
        <v>#DIV/0!</v>
      </c>
      <c r="R888" s="6"/>
    </row>
    <row r="889" spans="14:18">
      <c r="N889" s="36"/>
      <c r="Q889" s="6" t="e">
        <f t="shared" si="15"/>
        <v>#DIV/0!</v>
      </c>
      <c r="R889" s="6"/>
    </row>
    <row r="890" spans="14:18">
      <c r="N890" s="36"/>
      <c r="Q890" s="6" t="e">
        <f t="shared" si="15"/>
        <v>#DIV/0!</v>
      </c>
      <c r="R890" s="6"/>
    </row>
    <row r="891" spans="14:18">
      <c r="N891" s="36"/>
      <c r="Q891" s="6" t="e">
        <f t="shared" si="15"/>
        <v>#DIV/0!</v>
      </c>
      <c r="R891" s="6"/>
    </row>
    <row r="892" spans="14:18">
      <c r="N892" s="36"/>
      <c r="Q892" s="6" t="e">
        <f t="shared" si="15"/>
        <v>#DIV/0!</v>
      </c>
      <c r="R892" s="6"/>
    </row>
    <row r="893" spans="14:18">
      <c r="N893" s="36"/>
      <c r="Q893" s="6" t="e">
        <f t="shared" si="15"/>
        <v>#DIV/0!</v>
      </c>
      <c r="R893" s="6"/>
    </row>
    <row r="894" spans="14:18">
      <c r="N894" s="36"/>
      <c r="Q894" s="6" t="e">
        <f t="shared" si="15"/>
        <v>#DIV/0!</v>
      </c>
      <c r="R894" s="6"/>
    </row>
    <row r="895" spans="14:18">
      <c r="N895" s="36"/>
      <c r="Q895" s="6" t="e">
        <f t="shared" si="15"/>
        <v>#DIV/0!</v>
      </c>
      <c r="R895" s="6"/>
    </row>
    <row r="896" spans="14:18">
      <c r="N896" s="36"/>
      <c r="Q896" s="6" t="e">
        <f t="shared" si="15"/>
        <v>#DIV/0!</v>
      </c>
      <c r="R896" s="6"/>
    </row>
    <row r="897" spans="14:18">
      <c r="N897" s="36"/>
      <c r="Q897" s="6" t="e">
        <f t="shared" si="15"/>
        <v>#DIV/0!</v>
      </c>
      <c r="R897" s="6"/>
    </row>
    <row r="898" spans="14:18">
      <c r="N898" s="36"/>
      <c r="Q898" s="6" t="e">
        <f t="shared" si="15"/>
        <v>#DIV/0!</v>
      </c>
      <c r="R898" s="6"/>
    </row>
    <row r="899" spans="14:18">
      <c r="N899" s="36"/>
      <c r="Q899" s="6" t="e">
        <f t="shared" si="15"/>
        <v>#DIV/0!</v>
      </c>
      <c r="R899" s="6"/>
    </row>
    <row r="900" spans="14:18">
      <c r="N900" s="36"/>
      <c r="Q900" s="6" t="e">
        <f t="shared" si="15"/>
        <v>#DIV/0!</v>
      </c>
      <c r="R900" s="6"/>
    </row>
    <row r="901" spans="14:18">
      <c r="N901" s="36"/>
      <c r="Q901" s="6" t="e">
        <f t="shared" si="15"/>
        <v>#DIV/0!</v>
      </c>
      <c r="R901" s="6"/>
    </row>
    <row r="902" spans="14:18">
      <c r="N902" s="36"/>
      <c r="Q902" s="6" t="e">
        <f t="shared" si="15"/>
        <v>#DIV/0!</v>
      </c>
      <c r="R902" s="6"/>
    </row>
    <row r="903" spans="14:18">
      <c r="N903" s="36"/>
      <c r="Q903" s="6" t="e">
        <f t="shared" si="15"/>
        <v>#DIV/0!</v>
      </c>
      <c r="R903" s="6"/>
    </row>
    <row r="904" spans="14:18">
      <c r="N904" s="36"/>
      <c r="Q904" s="6" t="e">
        <f t="shared" si="15"/>
        <v>#DIV/0!</v>
      </c>
      <c r="R904" s="6"/>
    </row>
    <row r="905" spans="14:18">
      <c r="N905" s="36"/>
      <c r="Q905" s="6" t="e">
        <f t="shared" si="15"/>
        <v>#DIV/0!</v>
      </c>
      <c r="R905" s="6"/>
    </row>
    <row r="906" spans="14:18">
      <c r="N906" s="36"/>
      <c r="Q906" s="6" t="e">
        <f t="shared" si="15"/>
        <v>#DIV/0!</v>
      </c>
      <c r="R906" s="6"/>
    </row>
    <row r="907" spans="14:18">
      <c r="N907" s="36"/>
      <c r="Q907" s="6" t="e">
        <f t="shared" si="15"/>
        <v>#DIV/0!</v>
      </c>
      <c r="R907" s="6"/>
    </row>
    <row r="908" spans="14:18">
      <c r="N908" s="36"/>
      <c r="Q908" s="6" t="e">
        <f t="shared" si="15"/>
        <v>#DIV/0!</v>
      </c>
      <c r="R908" s="6"/>
    </row>
    <row r="909" spans="14:18">
      <c r="N909" s="36"/>
      <c r="Q909" s="6" t="e">
        <f t="shared" si="15"/>
        <v>#DIV/0!</v>
      </c>
      <c r="R909" s="6"/>
    </row>
    <row r="910" spans="14:18">
      <c r="N910" s="36"/>
      <c r="Q910" s="6" t="e">
        <f t="shared" si="15"/>
        <v>#DIV/0!</v>
      </c>
      <c r="R910" s="6"/>
    </row>
    <row r="911" spans="14:18">
      <c r="N911" s="36"/>
      <c r="Q911" s="6" t="e">
        <f t="shared" si="15"/>
        <v>#DIV/0!</v>
      </c>
      <c r="R911" s="6"/>
    </row>
    <row r="912" spans="14:18">
      <c r="N912" s="36"/>
      <c r="Q912" s="6" t="e">
        <f t="shared" si="15"/>
        <v>#DIV/0!</v>
      </c>
      <c r="R912" s="6"/>
    </row>
    <row r="913" spans="14:18">
      <c r="N913" s="36"/>
      <c r="Q913" s="6" t="e">
        <f t="shared" si="15"/>
        <v>#DIV/0!</v>
      </c>
      <c r="R913" s="6"/>
    </row>
    <row r="914" spans="14:18">
      <c r="N914" s="36"/>
      <c r="Q914" s="6" t="e">
        <f t="shared" si="15"/>
        <v>#DIV/0!</v>
      </c>
      <c r="R914" s="6"/>
    </row>
    <row r="915" spans="14:18">
      <c r="N915" s="36"/>
      <c r="Q915" s="6" t="e">
        <f t="shared" si="15"/>
        <v>#DIV/0!</v>
      </c>
      <c r="R915" s="6"/>
    </row>
    <row r="916" spans="14:18">
      <c r="N916" s="36"/>
      <c r="Q916" s="6" t="e">
        <f t="shared" si="15"/>
        <v>#DIV/0!</v>
      </c>
      <c r="R916" s="6"/>
    </row>
    <row r="917" spans="14:18">
      <c r="N917" s="36"/>
      <c r="Q917" s="6" t="e">
        <f t="shared" si="15"/>
        <v>#DIV/0!</v>
      </c>
      <c r="R917" s="6"/>
    </row>
    <row r="918" spans="14:18">
      <c r="N918" s="36"/>
      <c r="Q918" s="6" t="e">
        <f t="shared" si="15"/>
        <v>#DIV/0!</v>
      </c>
      <c r="R918" s="6"/>
    </row>
    <row r="919" spans="14:18">
      <c r="N919" s="36"/>
      <c r="Q919" s="6" t="e">
        <f t="shared" si="15"/>
        <v>#DIV/0!</v>
      </c>
      <c r="R919" s="6"/>
    </row>
    <row r="920" spans="14:18">
      <c r="N920" s="36"/>
      <c r="Q920" s="6" t="e">
        <f t="shared" si="15"/>
        <v>#DIV/0!</v>
      </c>
      <c r="R920" s="6"/>
    </row>
    <row r="921" spans="14:18">
      <c r="N921" s="36"/>
      <c r="Q921" s="6" t="e">
        <f t="shared" si="15"/>
        <v>#DIV/0!</v>
      </c>
      <c r="R921" s="6"/>
    </row>
    <row r="922" spans="14:18">
      <c r="N922" s="36"/>
      <c r="Q922" s="6" t="e">
        <f t="shared" si="15"/>
        <v>#DIV/0!</v>
      </c>
      <c r="R922" s="6"/>
    </row>
    <row r="923" spans="14:18">
      <c r="N923" s="36"/>
      <c r="Q923" s="6" t="e">
        <f t="shared" ref="Q923:Q986" si="16">O923/P923</f>
        <v>#DIV/0!</v>
      </c>
      <c r="R923" s="6"/>
    </row>
    <row r="924" spans="14:18">
      <c r="N924" s="36"/>
      <c r="Q924" s="6" t="e">
        <f t="shared" si="16"/>
        <v>#DIV/0!</v>
      </c>
      <c r="R924" s="6"/>
    </row>
    <row r="925" spans="14:18">
      <c r="N925" s="36"/>
      <c r="Q925" s="6" t="e">
        <f t="shared" si="16"/>
        <v>#DIV/0!</v>
      </c>
      <c r="R925" s="6"/>
    </row>
    <row r="926" spans="14:18">
      <c r="N926" s="36"/>
      <c r="Q926" s="6" t="e">
        <f t="shared" si="16"/>
        <v>#DIV/0!</v>
      </c>
      <c r="R926" s="6"/>
    </row>
    <row r="927" spans="14:18">
      <c r="N927" s="36"/>
      <c r="Q927" s="6" t="e">
        <f t="shared" si="16"/>
        <v>#DIV/0!</v>
      </c>
      <c r="R927" s="6"/>
    </row>
    <row r="928" spans="14:18">
      <c r="N928" s="36"/>
      <c r="Q928" s="6" t="e">
        <f t="shared" si="16"/>
        <v>#DIV/0!</v>
      </c>
      <c r="R928" s="6"/>
    </row>
    <row r="929" spans="14:18">
      <c r="N929" s="36"/>
      <c r="Q929" s="6" t="e">
        <f t="shared" si="16"/>
        <v>#DIV/0!</v>
      </c>
      <c r="R929" s="6"/>
    </row>
    <row r="930" spans="14:18">
      <c r="N930" s="36"/>
      <c r="Q930" s="6" t="e">
        <f t="shared" si="16"/>
        <v>#DIV/0!</v>
      </c>
      <c r="R930" s="6"/>
    </row>
    <row r="931" spans="14:18">
      <c r="N931" s="36"/>
      <c r="Q931" s="6" t="e">
        <f t="shared" si="16"/>
        <v>#DIV/0!</v>
      </c>
      <c r="R931" s="6"/>
    </row>
    <row r="932" spans="14:18">
      <c r="N932" s="36"/>
      <c r="Q932" s="6" t="e">
        <f t="shared" si="16"/>
        <v>#DIV/0!</v>
      </c>
      <c r="R932" s="6"/>
    </row>
    <row r="933" spans="14:18">
      <c r="N933" s="36"/>
      <c r="Q933" s="6" t="e">
        <f t="shared" si="16"/>
        <v>#DIV/0!</v>
      </c>
      <c r="R933" s="6"/>
    </row>
    <row r="934" spans="14:18">
      <c r="N934" s="36"/>
      <c r="Q934" s="6" t="e">
        <f t="shared" si="16"/>
        <v>#DIV/0!</v>
      </c>
      <c r="R934" s="6"/>
    </row>
    <row r="935" spans="14:18">
      <c r="N935" s="36"/>
      <c r="Q935" s="6" t="e">
        <f t="shared" si="16"/>
        <v>#DIV/0!</v>
      </c>
      <c r="R935" s="6"/>
    </row>
    <row r="936" spans="14:18">
      <c r="N936" s="36"/>
      <c r="Q936" s="6" t="e">
        <f t="shared" si="16"/>
        <v>#DIV/0!</v>
      </c>
      <c r="R936" s="6"/>
    </row>
    <row r="937" spans="14:18">
      <c r="N937" s="36"/>
      <c r="Q937" s="6" t="e">
        <f t="shared" si="16"/>
        <v>#DIV/0!</v>
      </c>
      <c r="R937" s="6"/>
    </row>
    <row r="938" spans="14:18">
      <c r="N938" s="36"/>
      <c r="Q938" s="6" t="e">
        <f t="shared" si="16"/>
        <v>#DIV/0!</v>
      </c>
      <c r="R938" s="6"/>
    </row>
    <row r="939" spans="14:18">
      <c r="N939" s="36"/>
      <c r="Q939" s="6" t="e">
        <f t="shared" si="16"/>
        <v>#DIV/0!</v>
      </c>
      <c r="R939" s="6"/>
    </row>
    <row r="940" spans="14:18">
      <c r="N940" s="36"/>
      <c r="Q940" s="6" t="e">
        <f t="shared" si="16"/>
        <v>#DIV/0!</v>
      </c>
      <c r="R940" s="6"/>
    </row>
    <row r="941" spans="14:18">
      <c r="N941" s="36"/>
      <c r="Q941" s="6" t="e">
        <f t="shared" si="16"/>
        <v>#DIV/0!</v>
      </c>
      <c r="R941" s="6"/>
    </row>
    <row r="942" spans="14:18">
      <c r="N942" s="36"/>
      <c r="Q942" s="6" t="e">
        <f t="shared" si="16"/>
        <v>#DIV/0!</v>
      </c>
      <c r="R942" s="6"/>
    </row>
    <row r="943" spans="14:18">
      <c r="N943" s="36"/>
      <c r="Q943" s="6" t="e">
        <f t="shared" si="16"/>
        <v>#DIV/0!</v>
      </c>
      <c r="R943" s="6"/>
    </row>
    <row r="944" spans="14:18">
      <c r="N944" s="36"/>
      <c r="Q944" s="6" t="e">
        <f t="shared" si="16"/>
        <v>#DIV/0!</v>
      </c>
      <c r="R944" s="6"/>
    </row>
    <row r="945" spans="14:18">
      <c r="N945" s="36"/>
      <c r="Q945" s="6" t="e">
        <f t="shared" si="16"/>
        <v>#DIV/0!</v>
      </c>
      <c r="R945" s="6"/>
    </row>
    <row r="946" spans="14:18">
      <c r="N946" s="36"/>
      <c r="Q946" s="6" t="e">
        <f t="shared" si="16"/>
        <v>#DIV/0!</v>
      </c>
      <c r="R946" s="6"/>
    </row>
    <row r="947" spans="14:18">
      <c r="N947" s="36"/>
      <c r="Q947" s="6" t="e">
        <f t="shared" si="16"/>
        <v>#DIV/0!</v>
      </c>
      <c r="R947" s="6"/>
    </row>
    <row r="948" spans="14:18">
      <c r="N948" s="36"/>
      <c r="Q948" s="6" t="e">
        <f t="shared" si="16"/>
        <v>#DIV/0!</v>
      </c>
      <c r="R948" s="6"/>
    </row>
    <row r="949" spans="14:18">
      <c r="N949" s="36"/>
      <c r="Q949" s="6" t="e">
        <f t="shared" si="16"/>
        <v>#DIV/0!</v>
      </c>
      <c r="R949" s="6"/>
    </row>
    <row r="950" spans="14:18">
      <c r="N950" s="36"/>
      <c r="Q950" s="6" t="e">
        <f t="shared" si="16"/>
        <v>#DIV/0!</v>
      </c>
      <c r="R950" s="6"/>
    </row>
    <row r="951" spans="14:18">
      <c r="N951" s="36"/>
      <c r="Q951" s="6" t="e">
        <f t="shared" si="16"/>
        <v>#DIV/0!</v>
      </c>
      <c r="R951" s="6"/>
    </row>
    <row r="952" spans="14:18">
      <c r="N952" s="36"/>
      <c r="Q952" s="6" t="e">
        <f t="shared" si="16"/>
        <v>#DIV/0!</v>
      </c>
      <c r="R952" s="6"/>
    </row>
    <row r="953" spans="14:18">
      <c r="N953" s="36"/>
      <c r="Q953" s="6" t="e">
        <f t="shared" si="16"/>
        <v>#DIV/0!</v>
      </c>
      <c r="R953" s="6"/>
    </row>
    <row r="954" spans="14:18">
      <c r="N954" s="36"/>
      <c r="Q954" s="6" t="e">
        <f t="shared" si="16"/>
        <v>#DIV/0!</v>
      </c>
      <c r="R954" s="6"/>
    </row>
    <row r="955" spans="14:18">
      <c r="N955" s="36"/>
      <c r="Q955" s="6" t="e">
        <f t="shared" si="16"/>
        <v>#DIV/0!</v>
      </c>
      <c r="R955" s="6"/>
    </row>
    <row r="956" spans="14:18">
      <c r="N956" s="36"/>
      <c r="Q956" s="6" t="e">
        <f t="shared" si="16"/>
        <v>#DIV/0!</v>
      </c>
      <c r="R956" s="6"/>
    </row>
    <row r="957" spans="14:18">
      <c r="N957" s="36"/>
      <c r="Q957" s="6" t="e">
        <f t="shared" si="16"/>
        <v>#DIV/0!</v>
      </c>
      <c r="R957" s="6"/>
    </row>
    <row r="958" spans="14:18">
      <c r="N958" s="36"/>
      <c r="Q958" s="6" t="e">
        <f t="shared" si="16"/>
        <v>#DIV/0!</v>
      </c>
      <c r="R958" s="6"/>
    </row>
    <row r="959" spans="14:18">
      <c r="N959" s="36"/>
      <c r="Q959" s="6" t="e">
        <f t="shared" si="16"/>
        <v>#DIV/0!</v>
      </c>
      <c r="R959" s="6"/>
    </row>
    <row r="960" spans="14:18">
      <c r="N960" s="36"/>
      <c r="Q960" s="6" t="e">
        <f t="shared" si="16"/>
        <v>#DIV/0!</v>
      </c>
      <c r="R960" s="6"/>
    </row>
    <row r="961" spans="14:18">
      <c r="N961" s="36"/>
      <c r="Q961" s="6" t="e">
        <f t="shared" si="16"/>
        <v>#DIV/0!</v>
      </c>
      <c r="R961" s="6"/>
    </row>
    <row r="962" spans="14:18">
      <c r="N962" s="36"/>
      <c r="Q962" s="6" t="e">
        <f t="shared" si="16"/>
        <v>#DIV/0!</v>
      </c>
      <c r="R962" s="6"/>
    </row>
    <row r="963" spans="14:18">
      <c r="N963" s="36"/>
      <c r="Q963" s="6" t="e">
        <f t="shared" si="16"/>
        <v>#DIV/0!</v>
      </c>
      <c r="R963" s="6"/>
    </row>
    <row r="964" spans="14:18">
      <c r="N964" s="36"/>
      <c r="Q964" s="6" t="e">
        <f t="shared" si="16"/>
        <v>#DIV/0!</v>
      </c>
      <c r="R964" s="6"/>
    </row>
    <row r="965" spans="14:18">
      <c r="N965" s="36"/>
      <c r="Q965" s="6" t="e">
        <f t="shared" si="16"/>
        <v>#DIV/0!</v>
      </c>
      <c r="R965" s="6"/>
    </row>
    <row r="966" spans="14:18">
      <c r="N966" s="36"/>
      <c r="Q966" s="6" t="e">
        <f t="shared" si="16"/>
        <v>#DIV/0!</v>
      </c>
      <c r="R966" s="6"/>
    </row>
    <row r="967" spans="14:18">
      <c r="N967" s="36"/>
      <c r="Q967" s="6" t="e">
        <f t="shared" si="16"/>
        <v>#DIV/0!</v>
      </c>
      <c r="R967" s="6"/>
    </row>
    <row r="968" spans="14:18">
      <c r="N968" s="36"/>
      <c r="Q968" s="6" t="e">
        <f t="shared" si="16"/>
        <v>#DIV/0!</v>
      </c>
      <c r="R968" s="6"/>
    </row>
    <row r="969" spans="14:18">
      <c r="N969" s="36"/>
      <c r="Q969" s="6" t="e">
        <f t="shared" si="16"/>
        <v>#DIV/0!</v>
      </c>
      <c r="R969" s="6"/>
    </row>
    <row r="970" spans="14:18">
      <c r="N970" s="36"/>
      <c r="Q970" s="6" t="e">
        <f t="shared" si="16"/>
        <v>#DIV/0!</v>
      </c>
      <c r="R970" s="6"/>
    </row>
    <row r="971" spans="14:18">
      <c r="N971" s="36"/>
      <c r="Q971" s="6" t="e">
        <f t="shared" si="16"/>
        <v>#DIV/0!</v>
      </c>
      <c r="R971" s="6"/>
    </row>
    <row r="972" spans="14:18">
      <c r="N972" s="36"/>
      <c r="Q972" s="6" t="e">
        <f t="shared" si="16"/>
        <v>#DIV/0!</v>
      </c>
      <c r="R972" s="6"/>
    </row>
    <row r="973" spans="14:18">
      <c r="N973" s="36"/>
      <c r="Q973" s="6" t="e">
        <f t="shared" si="16"/>
        <v>#DIV/0!</v>
      </c>
      <c r="R973" s="6"/>
    </row>
    <row r="974" spans="14:18">
      <c r="N974" s="36"/>
      <c r="Q974" s="6" t="e">
        <f t="shared" si="16"/>
        <v>#DIV/0!</v>
      </c>
      <c r="R974" s="6"/>
    </row>
    <row r="975" spans="14:18">
      <c r="N975" s="36"/>
      <c r="Q975" s="6" t="e">
        <f t="shared" si="16"/>
        <v>#DIV/0!</v>
      </c>
      <c r="R975" s="6"/>
    </row>
    <row r="976" spans="14:18">
      <c r="N976" s="36"/>
      <c r="Q976" s="6" t="e">
        <f t="shared" si="16"/>
        <v>#DIV/0!</v>
      </c>
      <c r="R976" s="6"/>
    </row>
    <row r="977" spans="14:18">
      <c r="N977" s="36"/>
      <c r="Q977" s="6" t="e">
        <f t="shared" si="16"/>
        <v>#DIV/0!</v>
      </c>
      <c r="R977" s="6"/>
    </row>
    <row r="978" spans="14:18">
      <c r="N978" s="36"/>
      <c r="Q978" s="6" t="e">
        <f t="shared" si="16"/>
        <v>#DIV/0!</v>
      </c>
      <c r="R978" s="6"/>
    </row>
    <row r="979" spans="14:18">
      <c r="N979" s="36"/>
      <c r="Q979" s="6" t="e">
        <f t="shared" si="16"/>
        <v>#DIV/0!</v>
      </c>
      <c r="R979" s="6"/>
    </row>
    <row r="980" spans="14:18">
      <c r="N980" s="36"/>
      <c r="Q980" s="6" t="e">
        <f t="shared" si="16"/>
        <v>#DIV/0!</v>
      </c>
      <c r="R980" s="6"/>
    </row>
    <row r="981" spans="14:18">
      <c r="N981" s="36"/>
      <c r="Q981" s="6" t="e">
        <f t="shared" si="16"/>
        <v>#DIV/0!</v>
      </c>
      <c r="R981" s="6"/>
    </row>
    <row r="982" spans="14:18">
      <c r="N982" s="36"/>
      <c r="Q982" s="6" t="e">
        <f t="shared" si="16"/>
        <v>#DIV/0!</v>
      </c>
      <c r="R982" s="6"/>
    </row>
    <row r="983" spans="14:18">
      <c r="N983" s="36"/>
      <c r="Q983" s="6" t="e">
        <f t="shared" si="16"/>
        <v>#DIV/0!</v>
      </c>
      <c r="R983" s="6"/>
    </row>
    <row r="984" spans="14:18">
      <c r="N984" s="36"/>
      <c r="Q984" s="6" t="e">
        <f t="shared" si="16"/>
        <v>#DIV/0!</v>
      </c>
      <c r="R984" s="6"/>
    </row>
    <row r="985" spans="14:18">
      <c r="N985" s="36"/>
      <c r="Q985" s="6" t="e">
        <f t="shared" si="16"/>
        <v>#DIV/0!</v>
      </c>
      <c r="R985" s="6"/>
    </row>
    <row r="986" spans="14:18">
      <c r="N986" s="36"/>
      <c r="Q986" s="6" t="e">
        <f t="shared" si="16"/>
        <v>#DIV/0!</v>
      </c>
      <c r="R986" s="6"/>
    </row>
    <row r="987" spans="14:18">
      <c r="N987" s="36"/>
      <c r="Q987" s="6" t="e">
        <f t="shared" ref="Q987:Q1050" si="17">O987/P987</f>
        <v>#DIV/0!</v>
      </c>
      <c r="R987" s="6"/>
    </row>
    <row r="988" spans="14:18">
      <c r="N988" s="36"/>
      <c r="Q988" s="6" t="e">
        <f t="shared" si="17"/>
        <v>#DIV/0!</v>
      </c>
      <c r="R988" s="6"/>
    </row>
    <row r="989" spans="14:18">
      <c r="N989" s="36"/>
      <c r="Q989" s="6" t="e">
        <f t="shared" si="17"/>
        <v>#DIV/0!</v>
      </c>
      <c r="R989" s="6"/>
    </row>
    <row r="990" spans="14:18">
      <c r="N990" s="36"/>
      <c r="Q990" s="6" t="e">
        <f t="shared" si="17"/>
        <v>#DIV/0!</v>
      </c>
      <c r="R990" s="6"/>
    </row>
    <row r="991" spans="14:18">
      <c r="N991" s="36"/>
      <c r="Q991" s="6" t="e">
        <f t="shared" si="17"/>
        <v>#DIV/0!</v>
      </c>
      <c r="R991" s="6"/>
    </row>
    <row r="992" spans="14:18">
      <c r="N992" s="36"/>
      <c r="Q992" s="6" t="e">
        <f t="shared" si="17"/>
        <v>#DIV/0!</v>
      </c>
      <c r="R992" s="6"/>
    </row>
    <row r="993" spans="14:18">
      <c r="N993" s="36"/>
      <c r="Q993" s="6" t="e">
        <f t="shared" si="17"/>
        <v>#DIV/0!</v>
      </c>
      <c r="R993" s="6"/>
    </row>
    <row r="994" spans="14:18">
      <c r="N994" s="36"/>
      <c r="Q994" s="6" t="e">
        <f t="shared" si="17"/>
        <v>#DIV/0!</v>
      </c>
      <c r="R994" s="6"/>
    </row>
    <row r="995" spans="14:18">
      <c r="N995" s="36"/>
      <c r="Q995" s="6" t="e">
        <f t="shared" si="17"/>
        <v>#DIV/0!</v>
      </c>
      <c r="R995" s="6"/>
    </row>
    <row r="996" spans="14:18">
      <c r="N996" s="36"/>
      <c r="Q996" s="6" t="e">
        <f t="shared" si="17"/>
        <v>#DIV/0!</v>
      </c>
      <c r="R996" s="6"/>
    </row>
    <row r="997" spans="14:18">
      <c r="N997" s="36"/>
      <c r="Q997" s="6" t="e">
        <f t="shared" si="17"/>
        <v>#DIV/0!</v>
      </c>
      <c r="R997" s="6"/>
    </row>
    <row r="998" spans="14:18">
      <c r="N998" s="36"/>
      <c r="Q998" s="6" t="e">
        <f t="shared" si="17"/>
        <v>#DIV/0!</v>
      </c>
      <c r="R998" s="6"/>
    </row>
    <row r="999" spans="14:18">
      <c r="N999" s="36"/>
      <c r="Q999" s="6" t="e">
        <f t="shared" si="17"/>
        <v>#DIV/0!</v>
      </c>
      <c r="R999" s="6"/>
    </row>
    <row r="1000" spans="14:18">
      <c r="N1000" s="36"/>
      <c r="Q1000" s="6" t="e">
        <f t="shared" si="17"/>
        <v>#DIV/0!</v>
      </c>
      <c r="R1000" s="6"/>
    </row>
    <row r="1001" spans="14:18">
      <c r="N1001" s="36"/>
      <c r="Q1001" s="6" t="e">
        <f t="shared" si="17"/>
        <v>#DIV/0!</v>
      </c>
      <c r="R1001" s="6"/>
    </row>
    <row r="1002" spans="14:18">
      <c r="N1002" s="36"/>
      <c r="Q1002" s="6" t="e">
        <f t="shared" si="17"/>
        <v>#DIV/0!</v>
      </c>
      <c r="R1002" s="6"/>
    </row>
    <row r="1003" spans="14:18">
      <c r="N1003" s="36"/>
      <c r="Q1003" s="6" t="e">
        <f t="shared" si="17"/>
        <v>#DIV/0!</v>
      </c>
      <c r="R1003" s="6"/>
    </row>
    <row r="1004" spans="14:18">
      <c r="N1004" s="36"/>
      <c r="Q1004" s="6" t="e">
        <f t="shared" si="17"/>
        <v>#DIV/0!</v>
      </c>
      <c r="R1004" s="6"/>
    </row>
    <row r="1005" spans="14:18">
      <c r="N1005" s="36"/>
      <c r="Q1005" s="6" t="e">
        <f t="shared" si="17"/>
        <v>#DIV/0!</v>
      </c>
      <c r="R1005" s="6"/>
    </row>
    <row r="1006" spans="14:18">
      <c r="N1006" s="36"/>
      <c r="Q1006" s="6" t="e">
        <f t="shared" si="17"/>
        <v>#DIV/0!</v>
      </c>
      <c r="R1006" s="6"/>
    </row>
    <row r="1007" spans="14:18">
      <c r="N1007" s="36"/>
      <c r="Q1007" s="6" t="e">
        <f t="shared" si="17"/>
        <v>#DIV/0!</v>
      </c>
      <c r="R1007" s="6"/>
    </row>
    <row r="1008" spans="14:18">
      <c r="N1008" s="36"/>
      <c r="Q1008" s="6" t="e">
        <f t="shared" si="17"/>
        <v>#DIV/0!</v>
      </c>
      <c r="R1008" s="6"/>
    </row>
    <row r="1009" spans="14:18">
      <c r="N1009" s="36"/>
      <c r="Q1009" s="6" t="e">
        <f t="shared" si="17"/>
        <v>#DIV/0!</v>
      </c>
      <c r="R1009" s="6"/>
    </row>
    <row r="1010" spans="14:18">
      <c r="N1010" s="36"/>
      <c r="Q1010" s="6" t="e">
        <f t="shared" si="17"/>
        <v>#DIV/0!</v>
      </c>
      <c r="R1010" s="6"/>
    </row>
    <row r="1011" spans="14:18">
      <c r="N1011" s="36"/>
      <c r="Q1011" s="6" t="e">
        <f t="shared" si="17"/>
        <v>#DIV/0!</v>
      </c>
      <c r="R1011" s="6"/>
    </row>
    <row r="1012" spans="14:18">
      <c r="N1012" s="36"/>
      <c r="Q1012" s="6" t="e">
        <f t="shared" si="17"/>
        <v>#DIV/0!</v>
      </c>
      <c r="R1012" s="6"/>
    </row>
    <row r="1013" spans="14:18">
      <c r="N1013" s="36"/>
      <c r="Q1013" s="6" t="e">
        <f t="shared" si="17"/>
        <v>#DIV/0!</v>
      </c>
      <c r="R1013" s="6"/>
    </row>
    <row r="1014" spans="14:18">
      <c r="N1014" s="36"/>
      <c r="Q1014" s="6" t="e">
        <f t="shared" si="17"/>
        <v>#DIV/0!</v>
      </c>
      <c r="R1014" s="6"/>
    </row>
    <row r="1015" spans="14:18">
      <c r="N1015" s="36"/>
      <c r="Q1015" s="6" t="e">
        <f t="shared" si="17"/>
        <v>#DIV/0!</v>
      </c>
      <c r="R1015" s="6"/>
    </row>
    <row r="1016" spans="14:18">
      <c r="N1016" s="36"/>
      <c r="Q1016" s="6" t="e">
        <f t="shared" si="17"/>
        <v>#DIV/0!</v>
      </c>
      <c r="R1016" s="6"/>
    </row>
    <row r="1017" spans="14:18">
      <c r="N1017" s="36"/>
      <c r="Q1017" s="6" t="e">
        <f t="shared" si="17"/>
        <v>#DIV/0!</v>
      </c>
      <c r="R1017" s="6"/>
    </row>
    <row r="1018" spans="14:18">
      <c r="N1018" s="36"/>
      <c r="Q1018" s="6" t="e">
        <f t="shared" si="17"/>
        <v>#DIV/0!</v>
      </c>
      <c r="R1018" s="6"/>
    </row>
    <row r="1019" spans="14:18">
      <c r="N1019" s="36"/>
      <c r="Q1019" s="6" t="e">
        <f t="shared" si="17"/>
        <v>#DIV/0!</v>
      </c>
      <c r="R1019" s="6"/>
    </row>
    <row r="1020" spans="14:18">
      <c r="N1020" s="36"/>
      <c r="Q1020" s="6" t="e">
        <f t="shared" si="17"/>
        <v>#DIV/0!</v>
      </c>
      <c r="R1020" s="6"/>
    </row>
    <row r="1021" spans="14:18">
      <c r="N1021" s="36"/>
      <c r="Q1021" s="6" t="e">
        <f t="shared" si="17"/>
        <v>#DIV/0!</v>
      </c>
      <c r="R1021" s="6"/>
    </row>
    <row r="1022" spans="14:18">
      <c r="N1022" s="36"/>
      <c r="Q1022" s="6" t="e">
        <f t="shared" si="17"/>
        <v>#DIV/0!</v>
      </c>
      <c r="R1022" s="6"/>
    </row>
    <row r="1023" spans="14:18">
      <c r="N1023" s="36"/>
      <c r="Q1023" s="6" t="e">
        <f t="shared" si="17"/>
        <v>#DIV/0!</v>
      </c>
      <c r="R1023" s="6"/>
    </row>
    <row r="1024" spans="14:18">
      <c r="N1024" s="36"/>
      <c r="Q1024" s="6" t="e">
        <f t="shared" si="17"/>
        <v>#DIV/0!</v>
      </c>
      <c r="R1024" s="6"/>
    </row>
    <row r="1025" spans="14:18">
      <c r="N1025" s="36"/>
      <c r="Q1025" s="6" t="e">
        <f t="shared" si="17"/>
        <v>#DIV/0!</v>
      </c>
      <c r="R1025" s="6"/>
    </row>
    <row r="1026" spans="14:18">
      <c r="N1026" s="36"/>
      <c r="Q1026" s="6" t="e">
        <f t="shared" si="17"/>
        <v>#DIV/0!</v>
      </c>
      <c r="R1026" s="6"/>
    </row>
    <row r="1027" spans="14:18">
      <c r="N1027" s="36"/>
      <c r="Q1027" s="6" t="e">
        <f t="shared" si="17"/>
        <v>#DIV/0!</v>
      </c>
      <c r="R1027" s="6"/>
    </row>
    <row r="1028" spans="14:18">
      <c r="N1028" s="36"/>
      <c r="Q1028" s="6" t="e">
        <f t="shared" si="17"/>
        <v>#DIV/0!</v>
      </c>
      <c r="R1028" s="6"/>
    </row>
    <row r="1029" spans="14:18">
      <c r="N1029" s="36"/>
      <c r="Q1029" s="6" t="e">
        <f t="shared" si="17"/>
        <v>#DIV/0!</v>
      </c>
      <c r="R1029" s="6"/>
    </row>
    <row r="1030" spans="14:18">
      <c r="N1030" s="36"/>
      <c r="Q1030" s="6" t="e">
        <f t="shared" si="17"/>
        <v>#DIV/0!</v>
      </c>
      <c r="R1030" s="6"/>
    </row>
    <row r="1031" spans="14:18">
      <c r="N1031" s="36"/>
      <c r="Q1031" s="6" t="e">
        <f t="shared" si="17"/>
        <v>#DIV/0!</v>
      </c>
      <c r="R1031" s="6"/>
    </row>
    <row r="1032" spans="14:18">
      <c r="N1032" s="36"/>
      <c r="Q1032" s="6" t="e">
        <f t="shared" si="17"/>
        <v>#DIV/0!</v>
      </c>
      <c r="R1032" s="6"/>
    </row>
    <row r="1033" spans="14:18">
      <c r="N1033" s="36"/>
      <c r="Q1033" s="6" t="e">
        <f t="shared" si="17"/>
        <v>#DIV/0!</v>
      </c>
      <c r="R1033" s="6"/>
    </row>
    <row r="1034" spans="14:18">
      <c r="N1034" s="36"/>
      <c r="Q1034" s="6" t="e">
        <f t="shared" si="17"/>
        <v>#DIV/0!</v>
      </c>
      <c r="R1034" s="6"/>
    </row>
    <row r="1035" spans="14:18">
      <c r="N1035" s="36"/>
      <c r="Q1035" s="6" t="e">
        <f t="shared" si="17"/>
        <v>#DIV/0!</v>
      </c>
      <c r="R1035" s="6"/>
    </row>
    <row r="1036" spans="14:18">
      <c r="N1036" s="36"/>
      <c r="Q1036" s="6" t="e">
        <f t="shared" si="17"/>
        <v>#DIV/0!</v>
      </c>
      <c r="R1036" s="6"/>
    </row>
    <row r="1037" spans="14:18">
      <c r="N1037" s="36"/>
      <c r="Q1037" s="6" t="e">
        <f t="shared" si="17"/>
        <v>#DIV/0!</v>
      </c>
      <c r="R1037" s="6"/>
    </row>
    <row r="1038" spans="14:18">
      <c r="N1038" s="36"/>
      <c r="Q1038" s="6" t="e">
        <f t="shared" si="17"/>
        <v>#DIV/0!</v>
      </c>
      <c r="R1038" s="6"/>
    </row>
    <row r="1039" spans="14:18">
      <c r="N1039" s="36"/>
      <c r="Q1039" s="6" t="e">
        <f t="shared" si="17"/>
        <v>#DIV/0!</v>
      </c>
      <c r="R1039" s="6"/>
    </row>
    <row r="1040" spans="14:18">
      <c r="N1040" s="36"/>
      <c r="Q1040" s="6" t="e">
        <f t="shared" si="17"/>
        <v>#DIV/0!</v>
      </c>
      <c r="R1040" s="6"/>
    </row>
    <row r="1041" spans="14:18">
      <c r="N1041" s="36"/>
      <c r="Q1041" s="6" t="e">
        <f t="shared" si="17"/>
        <v>#DIV/0!</v>
      </c>
      <c r="R1041" s="6"/>
    </row>
    <row r="1042" spans="14:18">
      <c r="N1042" s="36"/>
      <c r="Q1042" s="6" t="e">
        <f t="shared" si="17"/>
        <v>#DIV/0!</v>
      </c>
      <c r="R1042" s="6"/>
    </row>
    <row r="1043" spans="14:18">
      <c r="N1043" s="36"/>
      <c r="Q1043" s="6" t="e">
        <f t="shared" si="17"/>
        <v>#DIV/0!</v>
      </c>
      <c r="R1043" s="6"/>
    </row>
    <row r="1044" spans="14:18">
      <c r="N1044" s="36"/>
      <c r="Q1044" s="6" t="e">
        <f t="shared" si="17"/>
        <v>#DIV/0!</v>
      </c>
      <c r="R1044" s="6"/>
    </row>
    <row r="1045" spans="14:18">
      <c r="N1045" s="36"/>
      <c r="Q1045" s="6" t="e">
        <f t="shared" si="17"/>
        <v>#DIV/0!</v>
      </c>
      <c r="R1045" s="6"/>
    </row>
    <row r="1046" spans="14:18">
      <c r="N1046" s="36"/>
      <c r="Q1046" s="6" t="e">
        <f t="shared" si="17"/>
        <v>#DIV/0!</v>
      </c>
      <c r="R1046" s="6"/>
    </row>
    <row r="1047" spans="14:18">
      <c r="N1047" s="36"/>
      <c r="Q1047" s="6" t="e">
        <f t="shared" si="17"/>
        <v>#DIV/0!</v>
      </c>
      <c r="R1047" s="6"/>
    </row>
    <row r="1048" spans="14:18">
      <c r="N1048" s="36"/>
      <c r="Q1048" s="6" t="e">
        <f t="shared" si="17"/>
        <v>#DIV/0!</v>
      </c>
      <c r="R1048" s="6"/>
    </row>
    <row r="1049" spans="14:18">
      <c r="N1049" s="36"/>
      <c r="Q1049" s="6" t="e">
        <f t="shared" si="17"/>
        <v>#DIV/0!</v>
      </c>
      <c r="R1049" s="6"/>
    </row>
    <row r="1050" spans="14:18">
      <c r="N1050" s="36"/>
      <c r="Q1050" s="6" t="e">
        <f t="shared" si="17"/>
        <v>#DIV/0!</v>
      </c>
      <c r="R1050" s="6"/>
    </row>
    <row r="1051" spans="14:18">
      <c r="N1051" s="36"/>
      <c r="Q1051" s="6" t="e">
        <f t="shared" ref="Q1051:Q1114" si="18">O1051/P1051</f>
        <v>#DIV/0!</v>
      </c>
      <c r="R1051" s="6"/>
    </row>
    <row r="1052" spans="14:18">
      <c r="N1052" s="36"/>
      <c r="Q1052" s="6" t="e">
        <f t="shared" si="18"/>
        <v>#DIV/0!</v>
      </c>
      <c r="R1052" s="6"/>
    </row>
    <row r="1053" spans="14:18">
      <c r="N1053" s="36"/>
      <c r="Q1053" s="6" t="e">
        <f t="shared" si="18"/>
        <v>#DIV/0!</v>
      </c>
      <c r="R1053" s="6"/>
    </row>
    <row r="1054" spans="14:18">
      <c r="N1054" s="36"/>
      <c r="Q1054" s="6" t="e">
        <f t="shared" si="18"/>
        <v>#DIV/0!</v>
      </c>
      <c r="R1054" s="6"/>
    </row>
    <row r="1055" spans="14:18">
      <c r="N1055" s="36"/>
      <c r="Q1055" s="6" t="e">
        <f t="shared" si="18"/>
        <v>#DIV/0!</v>
      </c>
      <c r="R1055" s="6"/>
    </row>
    <row r="1056" spans="14:18">
      <c r="N1056" s="36"/>
      <c r="Q1056" s="6" t="e">
        <f t="shared" si="18"/>
        <v>#DIV/0!</v>
      </c>
      <c r="R1056" s="6"/>
    </row>
    <row r="1057" spans="14:18">
      <c r="N1057" s="36"/>
      <c r="Q1057" s="6" t="e">
        <f t="shared" si="18"/>
        <v>#DIV/0!</v>
      </c>
      <c r="R1057" s="6"/>
    </row>
    <row r="1058" spans="14:18">
      <c r="N1058" s="36"/>
      <c r="Q1058" s="6" t="e">
        <f t="shared" si="18"/>
        <v>#DIV/0!</v>
      </c>
      <c r="R1058" s="6"/>
    </row>
    <row r="1059" spans="14:18">
      <c r="N1059" s="36"/>
      <c r="Q1059" s="6" t="e">
        <f t="shared" si="18"/>
        <v>#DIV/0!</v>
      </c>
      <c r="R1059" s="6"/>
    </row>
    <row r="1060" spans="14:18">
      <c r="N1060" s="36"/>
      <c r="Q1060" s="6" t="e">
        <f t="shared" si="18"/>
        <v>#DIV/0!</v>
      </c>
      <c r="R1060" s="6"/>
    </row>
    <row r="1061" spans="14:18">
      <c r="N1061" s="36"/>
      <c r="Q1061" s="6" t="e">
        <f t="shared" si="18"/>
        <v>#DIV/0!</v>
      </c>
      <c r="R1061" s="6"/>
    </row>
    <row r="1062" spans="14:18">
      <c r="N1062" s="36"/>
      <c r="Q1062" s="6" t="e">
        <f t="shared" si="18"/>
        <v>#DIV/0!</v>
      </c>
      <c r="R1062" s="6"/>
    </row>
    <row r="1063" spans="14:18">
      <c r="N1063" s="36"/>
      <c r="Q1063" s="6" t="e">
        <f t="shared" si="18"/>
        <v>#DIV/0!</v>
      </c>
      <c r="R1063" s="6"/>
    </row>
    <row r="1064" spans="14:18">
      <c r="N1064" s="36"/>
      <c r="Q1064" s="6" t="e">
        <f t="shared" si="18"/>
        <v>#DIV/0!</v>
      </c>
      <c r="R1064" s="6"/>
    </row>
    <row r="1065" spans="14:18">
      <c r="N1065" s="36"/>
      <c r="Q1065" s="6" t="e">
        <f t="shared" si="18"/>
        <v>#DIV/0!</v>
      </c>
      <c r="R1065" s="6"/>
    </row>
    <row r="1066" spans="14:18">
      <c r="N1066" s="36"/>
      <c r="Q1066" s="6" t="e">
        <f t="shared" si="18"/>
        <v>#DIV/0!</v>
      </c>
      <c r="R1066" s="6"/>
    </row>
    <row r="1067" spans="14:18">
      <c r="N1067" s="36"/>
      <c r="Q1067" s="6" t="e">
        <f t="shared" si="18"/>
        <v>#DIV/0!</v>
      </c>
      <c r="R1067" s="6"/>
    </row>
    <row r="1068" spans="14:18">
      <c r="N1068" s="36"/>
      <c r="Q1068" s="6" t="e">
        <f t="shared" si="18"/>
        <v>#DIV/0!</v>
      </c>
      <c r="R1068" s="6"/>
    </row>
    <row r="1069" spans="14:18">
      <c r="N1069" s="36"/>
      <c r="Q1069" s="6" t="e">
        <f t="shared" si="18"/>
        <v>#DIV/0!</v>
      </c>
      <c r="R1069" s="6"/>
    </row>
    <row r="1070" spans="14:18">
      <c r="N1070" s="36"/>
      <c r="Q1070" s="6" t="e">
        <f t="shared" si="18"/>
        <v>#DIV/0!</v>
      </c>
      <c r="R1070" s="6"/>
    </row>
    <row r="1071" spans="14:18">
      <c r="N1071" s="36"/>
      <c r="Q1071" s="6" t="e">
        <f t="shared" si="18"/>
        <v>#DIV/0!</v>
      </c>
      <c r="R1071" s="6"/>
    </row>
    <row r="1072" spans="14:18">
      <c r="N1072" s="36"/>
      <c r="Q1072" s="6" t="e">
        <f t="shared" si="18"/>
        <v>#DIV/0!</v>
      </c>
      <c r="R1072" s="6"/>
    </row>
    <row r="1073" spans="14:18">
      <c r="N1073" s="36"/>
      <c r="Q1073" s="6" t="e">
        <f t="shared" si="18"/>
        <v>#DIV/0!</v>
      </c>
      <c r="R1073" s="6"/>
    </row>
    <row r="1074" spans="14:18">
      <c r="N1074" s="36"/>
      <c r="Q1074" s="6" t="e">
        <f t="shared" si="18"/>
        <v>#DIV/0!</v>
      </c>
      <c r="R1074" s="6"/>
    </row>
    <row r="1075" spans="14:18">
      <c r="N1075" s="36"/>
      <c r="Q1075" s="6" t="e">
        <f t="shared" si="18"/>
        <v>#DIV/0!</v>
      </c>
      <c r="R1075" s="6"/>
    </row>
    <row r="1076" spans="14:18">
      <c r="N1076" s="36"/>
      <c r="Q1076" s="6" t="e">
        <f t="shared" si="18"/>
        <v>#DIV/0!</v>
      </c>
      <c r="R1076" s="6"/>
    </row>
    <row r="1077" spans="14:18">
      <c r="N1077" s="36"/>
      <c r="Q1077" s="6" t="e">
        <f t="shared" si="18"/>
        <v>#DIV/0!</v>
      </c>
      <c r="R1077" s="6"/>
    </row>
    <row r="1078" spans="14:18">
      <c r="N1078" s="36"/>
      <c r="Q1078" s="6" t="e">
        <f t="shared" si="18"/>
        <v>#DIV/0!</v>
      </c>
      <c r="R1078" s="6"/>
    </row>
    <row r="1079" spans="14:18">
      <c r="N1079" s="36"/>
      <c r="Q1079" s="6" t="e">
        <f t="shared" si="18"/>
        <v>#DIV/0!</v>
      </c>
      <c r="R1079" s="6"/>
    </row>
    <row r="1080" spans="14:18">
      <c r="N1080" s="36"/>
      <c r="Q1080" s="6" t="e">
        <f t="shared" si="18"/>
        <v>#DIV/0!</v>
      </c>
      <c r="R1080" s="6"/>
    </row>
    <row r="1081" spans="14:18">
      <c r="N1081" s="36"/>
      <c r="Q1081" s="6" t="e">
        <f t="shared" si="18"/>
        <v>#DIV/0!</v>
      </c>
      <c r="R1081" s="6"/>
    </row>
    <row r="1082" spans="14:18">
      <c r="N1082" s="36"/>
      <c r="Q1082" s="6" t="e">
        <f t="shared" si="18"/>
        <v>#DIV/0!</v>
      </c>
      <c r="R1082" s="6"/>
    </row>
    <row r="1083" spans="14:18">
      <c r="N1083" s="36"/>
      <c r="Q1083" s="6" t="e">
        <f t="shared" si="18"/>
        <v>#DIV/0!</v>
      </c>
      <c r="R1083" s="6"/>
    </row>
    <row r="1084" spans="14:18">
      <c r="N1084" s="36"/>
      <c r="Q1084" s="6" t="e">
        <f t="shared" si="18"/>
        <v>#DIV/0!</v>
      </c>
      <c r="R1084" s="6"/>
    </row>
    <row r="1085" spans="14:18">
      <c r="N1085" s="36"/>
      <c r="Q1085" s="6" t="e">
        <f t="shared" si="18"/>
        <v>#DIV/0!</v>
      </c>
      <c r="R1085" s="6"/>
    </row>
    <row r="1086" spans="14:18">
      <c r="N1086" s="36"/>
      <c r="Q1086" s="6" t="e">
        <f t="shared" si="18"/>
        <v>#DIV/0!</v>
      </c>
      <c r="R1086" s="6"/>
    </row>
    <row r="1087" spans="14:18">
      <c r="N1087" s="36"/>
      <c r="Q1087" s="6" t="e">
        <f t="shared" si="18"/>
        <v>#DIV/0!</v>
      </c>
      <c r="R1087" s="6"/>
    </row>
    <row r="1088" spans="14:18">
      <c r="N1088" s="36"/>
      <c r="Q1088" s="6" t="e">
        <f t="shared" si="18"/>
        <v>#DIV/0!</v>
      </c>
      <c r="R1088" s="6"/>
    </row>
    <row r="1089" spans="14:18">
      <c r="N1089" s="36"/>
      <c r="Q1089" s="6" t="e">
        <f t="shared" si="18"/>
        <v>#DIV/0!</v>
      </c>
      <c r="R1089" s="6"/>
    </row>
    <row r="1090" spans="14:18">
      <c r="N1090" s="36"/>
      <c r="Q1090" s="6" t="e">
        <f t="shared" si="18"/>
        <v>#DIV/0!</v>
      </c>
      <c r="R1090" s="6"/>
    </row>
    <row r="1091" spans="14:18">
      <c r="N1091" s="36"/>
      <c r="Q1091" s="6" t="e">
        <f t="shared" si="18"/>
        <v>#DIV/0!</v>
      </c>
      <c r="R1091" s="6"/>
    </row>
    <row r="1092" spans="14:18">
      <c r="N1092" s="36"/>
      <c r="Q1092" s="6" t="e">
        <f t="shared" si="18"/>
        <v>#DIV/0!</v>
      </c>
      <c r="R1092" s="6"/>
    </row>
    <row r="1093" spans="14:18">
      <c r="N1093" s="36"/>
      <c r="Q1093" s="6" t="e">
        <f t="shared" si="18"/>
        <v>#DIV/0!</v>
      </c>
      <c r="R1093" s="6"/>
    </row>
    <row r="1094" spans="14:18">
      <c r="N1094" s="36"/>
      <c r="Q1094" s="6" t="e">
        <f t="shared" si="18"/>
        <v>#DIV/0!</v>
      </c>
      <c r="R1094" s="6"/>
    </row>
    <row r="1095" spans="14:18">
      <c r="N1095" s="36"/>
      <c r="Q1095" s="6" t="e">
        <f t="shared" si="18"/>
        <v>#DIV/0!</v>
      </c>
      <c r="R1095" s="6"/>
    </row>
    <row r="1096" spans="14:18">
      <c r="N1096" s="36"/>
      <c r="Q1096" s="6" t="e">
        <f t="shared" si="18"/>
        <v>#DIV/0!</v>
      </c>
      <c r="R1096" s="6"/>
    </row>
    <row r="1097" spans="14:18">
      <c r="N1097" s="36"/>
      <c r="Q1097" s="6" t="e">
        <f t="shared" si="18"/>
        <v>#DIV/0!</v>
      </c>
      <c r="R1097" s="6"/>
    </row>
    <row r="1098" spans="14:18">
      <c r="N1098" s="36"/>
      <c r="Q1098" s="6" t="e">
        <f t="shared" si="18"/>
        <v>#DIV/0!</v>
      </c>
      <c r="R1098" s="6"/>
    </row>
    <row r="1099" spans="14:18">
      <c r="N1099" s="36"/>
      <c r="Q1099" s="6" t="e">
        <f t="shared" si="18"/>
        <v>#DIV/0!</v>
      </c>
      <c r="R1099" s="6"/>
    </row>
    <row r="1100" spans="14:18">
      <c r="N1100" s="36"/>
      <c r="Q1100" s="6" t="e">
        <f t="shared" si="18"/>
        <v>#DIV/0!</v>
      </c>
      <c r="R1100" s="6"/>
    </row>
    <row r="1101" spans="14:18">
      <c r="N1101" s="36"/>
      <c r="Q1101" s="6" t="e">
        <f t="shared" si="18"/>
        <v>#DIV/0!</v>
      </c>
      <c r="R1101" s="6"/>
    </row>
    <row r="1102" spans="14:18">
      <c r="N1102" s="36"/>
      <c r="Q1102" s="6" t="e">
        <f t="shared" si="18"/>
        <v>#DIV/0!</v>
      </c>
      <c r="R1102" s="6"/>
    </row>
    <row r="1103" spans="14:18">
      <c r="N1103" s="36"/>
      <c r="Q1103" s="6" t="e">
        <f t="shared" si="18"/>
        <v>#DIV/0!</v>
      </c>
      <c r="R1103" s="6"/>
    </row>
    <row r="1104" spans="14:18">
      <c r="N1104" s="36"/>
      <c r="Q1104" s="6" t="e">
        <f t="shared" si="18"/>
        <v>#DIV/0!</v>
      </c>
      <c r="R1104" s="6"/>
    </row>
    <row r="1105" spans="14:18">
      <c r="N1105" s="36"/>
      <c r="Q1105" s="6" t="e">
        <f t="shared" si="18"/>
        <v>#DIV/0!</v>
      </c>
      <c r="R1105" s="6"/>
    </row>
    <row r="1106" spans="14:18">
      <c r="N1106" s="36"/>
      <c r="Q1106" s="6" t="e">
        <f t="shared" si="18"/>
        <v>#DIV/0!</v>
      </c>
      <c r="R1106" s="6"/>
    </row>
    <row r="1107" spans="14:18">
      <c r="N1107" s="36"/>
      <c r="Q1107" s="6" t="e">
        <f t="shared" si="18"/>
        <v>#DIV/0!</v>
      </c>
      <c r="R1107" s="6"/>
    </row>
    <row r="1108" spans="14:18">
      <c r="N1108" s="36"/>
      <c r="Q1108" s="6" t="e">
        <f t="shared" si="18"/>
        <v>#DIV/0!</v>
      </c>
      <c r="R1108" s="6"/>
    </row>
    <row r="1109" spans="14:18">
      <c r="N1109" s="36"/>
      <c r="Q1109" s="6" t="e">
        <f t="shared" si="18"/>
        <v>#DIV/0!</v>
      </c>
      <c r="R1109" s="6"/>
    </row>
    <row r="1110" spans="14:18">
      <c r="N1110" s="36"/>
      <c r="Q1110" s="6" t="e">
        <f t="shared" si="18"/>
        <v>#DIV/0!</v>
      </c>
      <c r="R1110" s="6"/>
    </row>
    <row r="1111" spans="14:18">
      <c r="N1111" s="36"/>
      <c r="Q1111" s="6" t="e">
        <f t="shared" si="18"/>
        <v>#DIV/0!</v>
      </c>
      <c r="R1111" s="6"/>
    </row>
    <row r="1112" spans="14:18">
      <c r="N1112" s="36"/>
      <c r="Q1112" s="6" t="e">
        <f t="shared" si="18"/>
        <v>#DIV/0!</v>
      </c>
      <c r="R1112" s="6"/>
    </row>
    <row r="1113" spans="14:18">
      <c r="N1113" s="36"/>
      <c r="Q1113" s="6" t="e">
        <f t="shared" si="18"/>
        <v>#DIV/0!</v>
      </c>
      <c r="R1113" s="6"/>
    </row>
    <row r="1114" spans="14:18">
      <c r="N1114" s="36"/>
      <c r="Q1114" s="6" t="e">
        <f t="shared" si="18"/>
        <v>#DIV/0!</v>
      </c>
      <c r="R1114" s="6"/>
    </row>
    <row r="1115" spans="14:18">
      <c r="N1115" s="36"/>
      <c r="Q1115" s="6" t="e">
        <f t="shared" ref="Q1115:Q1178" si="19">O1115/P1115</f>
        <v>#DIV/0!</v>
      </c>
      <c r="R1115" s="6"/>
    </row>
    <row r="1116" spans="14:18">
      <c r="N1116" s="36"/>
      <c r="Q1116" s="6" t="e">
        <f t="shared" si="19"/>
        <v>#DIV/0!</v>
      </c>
      <c r="R1116" s="6"/>
    </row>
    <row r="1117" spans="14:18">
      <c r="N1117" s="36"/>
      <c r="Q1117" s="6" t="e">
        <f t="shared" si="19"/>
        <v>#DIV/0!</v>
      </c>
      <c r="R1117" s="6"/>
    </row>
    <row r="1118" spans="14:18">
      <c r="N1118" s="36"/>
      <c r="Q1118" s="6" t="e">
        <f t="shared" si="19"/>
        <v>#DIV/0!</v>
      </c>
      <c r="R1118" s="6"/>
    </row>
    <row r="1119" spans="14:18">
      <c r="N1119" s="36"/>
      <c r="Q1119" s="6" t="e">
        <f t="shared" si="19"/>
        <v>#DIV/0!</v>
      </c>
      <c r="R1119" s="6"/>
    </row>
    <row r="1120" spans="14:18">
      <c r="N1120" s="36"/>
      <c r="Q1120" s="6" t="e">
        <f t="shared" si="19"/>
        <v>#DIV/0!</v>
      </c>
      <c r="R1120" s="6"/>
    </row>
    <row r="1121" spans="14:18">
      <c r="N1121" s="36"/>
      <c r="Q1121" s="6" t="e">
        <f t="shared" si="19"/>
        <v>#DIV/0!</v>
      </c>
      <c r="R1121" s="6"/>
    </row>
    <row r="1122" spans="14:18">
      <c r="N1122" s="36"/>
      <c r="Q1122" s="6" t="e">
        <f t="shared" si="19"/>
        <v>#DIV/0!</v>
      </c>
      <c r="R1122" s="6"/>
    </row>
    <row r="1123" spans="14:18">
      <c r="N1123" s="36"/>
      <c r="Q1123" s="6" t="e">
        <f t="shared" si="19"/>
        <v>#DIV/0!</v>
      </c>
      <c r="R1123" s="6"/>
    </row>
    <row r="1124" spans="14:18">
      <c r="N1124" s="36"/>
      <c r="Q1124" s="6" t="e">
        <f t="shared" si="19"/>
        <v>#DIV/0!</v>
      </c>
      <c r="R1124" s="6"/>
    </row>
    <row r="1125" spans="14:18">
      <c r="N1125" s="36"/>
      <c r="Q1125" s="6" t="e">
        <f t="shared" si="19"/>
        <v>#DIV/0!</v>
      </c>
      <c r="R1125" s="6"/>
    </row>
    <row r="1126" spans="14:18">
      <c r="N1126" s="36"/>
      <c r="Q1126" s="6" t="e">
        <f t="shared" si="19"/>
        <v>#DIV/0!</v>
      </c>
      <c r="R1126" s="6"/>
    </row>
    <row r="1127" spans="14:18">
      <c r="N1127" s="36"/>
      <c r="Q1127" s="6" t="e">
        <f t="shared" si="19"/>
        <v>#DIV/0!</v>
      </c>
      <c r="R1127" s="6"/>
    </row>
    <row r="1128" spans="14:18">
      <c r="N1128" s="36"/>
      <c r="Q1128" s="6" t="e">
        <f t="shared" si="19"/>
        <v>#DIV/0!</v>
      </c>
      <c r="R1128" s="6"/>
    </row>
    <row r="1129" spans="14:18">
      <c r="N1129" s="36"/>
      <c r="Q1129" s="6" t="e">
        <f t="shared" si="19"/>
        <v>#DIV/0!</v>
      </c>
      <c r="R1129" s="6"/>
    </row>
    <row r="1130" spans="14:18">
      <c r="N1130" s="36"/>
      <c r="Q1130" s="6" t="e">
        <f t="shared" si="19"/>
        <v>#DIV/0!</v>
      </c>
      <c r="R1130" s="6"/>
    </row>
    <row r="1131" spans="14:18">
      <c r="N1131" s="36"/>
      <c r="Q1131" s="6" t="e">
        <f t="shared" si="19"/>
        <v>#DIV/0!</v>
      </c>
      <c r="R1131" s="6"/>
    </row>
    <row r="1132" spans="14:18">
      <c r="N1132" s="36"/>
      <c r="Q1132" s="6" t="e">
        <f t="shared" si="19"/>
        <v>#DIV/0!</v>
      </c>
      <c r="R1132" s="6"/>
    </row>
    <row r="1133" spans="14:18">
      <c r="N1133" s="36"/>
      <c r="Q1133" s="6" t="e">
        <f t="shared" si="19"/>
        <v>#DIV/0!</v>
      </c>
      <c r="R1133" s="6"/>
    </row>
    <row r="1134" spans="14:18">
      <c r="N1134" s="36"/>
      <c r="Q1134" s="6" t="e">
        <f t="shared" si="19"/>
        <v>#DIV/0!</v>
      </c>
      <c r="R1134" s="6"/>
    </row>
    <row r="1135" spans="14:18">
      <c r="N1135" s="36"/>
      <c r="Q1135" s="6" t="e">
        <f t="shared" si="19"/>
        <v>#DIV/0!</v>
      </c>
      <c r="R1135" s="6"/>
    </row>
    <row r="1136" spans="14:18">
      <c r="N1136" s="36"/>
      <c r="Q1136" s="6" t="e">
        <f t="shared" si="19"/>
        <v>#DIV/0!</v>
      </c>
      <c r="R1136" s="6"/>
    </row>
    <row r="1137" spans="14:18">
      <c r="N1137" s="36"/>
      <c r="Q1137" s="6" t="e">
        <f t="shared" si="19"/>
        <v>#DIV/0!</v>
      </c>
      <c r="R1137" s="6"/>
    </row>
    <row r="1138" spans="14:18">
      <c r="N1138" s="36"/>
      <c r="Q1138" s="6" t="e">
        <f t="shared" si="19"/>
        <v>#DIV/0!</v>
      </c>
      <c r="R1138" s="6"/>
    </row>
    <row r="1139" spans="14:18">
      <c r="N1139" s="36"/>
      <c r="Q1139" s="6" t="e">
        <f t="shared" si="19"/>
        <v>#DIV/0!</v>
      </c>
      <c r="R1139" s="6"/>
    </row>
    <row r="1140" spans="14:18">
      <c r="N1140" s="36"/>
      <c r="Q1140" s="6" t="e">
        <f t="shared" si="19"/>
        <v>#DIV/0!</v>
      </c>
      <c r="R1140" s="6"/>
    </row>
    <row r="1141" spans="14:18">
      <c r="N1141" s="36"/>
      <c r="Q1141" s="6" t="e">
        <f t="shared" si="19"/>
        <v>#DIV/0!</v>
      </c>
      <c r="R1141" s="6"/>
    </row>
    <row r="1142" spans="14:18">
      <c r="N1142" s="36"/>
      <c r="Q1142" s="6" t="e">
        <f t="shared" si="19"/>
        <v>#DIV/0!</v>
      </c>
      <c r="R1142" s="6"/>
    </row>
    <row r="1143" spans="14:18">
      <c r="N1143" s="36"/>
      <c r="Q1143" s="6" t="e">
        <f t="shared" si="19"/>
        <v>#DIV/0!</v>
      </c>
      <c r="R1143" s="6"/>
    </row>
    <row r="1144" spans="14:18">
      <c r="N1144" s="36"/>
      <c r="Q1144" s="6" t="e">
        <f t="shared" si="19"/>
        <v>#DIV/0!</v>
      </c>
      <c r="R1144" s="6"/>
    </row>
    <row r="1145" spans="14:18">
      <c r="N1145" s="36"/>
      <c r="Q1145" s="6" t="e">
        <f t="shared" si="19"/>
        <v>#DIV/0!</v>
      </c>
      <c r="R1145" s="6"/>
    </row>
    <row r="1146" spans="14:18">
      <c r="N1146" s="36"/>
      <c r="Q1146" s="6" t="e">
        <f t="shared" si="19"/>
        <v>#DIV/0!</v>
      </c>
      <c r="R1146" s="6"/>
    </row>
    <row r="1147" spans="14:18">
      <c r="N1147" s="36"/>
      <c r="Q1147" s="6" t="e">
        <f t="shared" si="19"/>
        <v>#DIV/0!</v>
      </c>
      <c r="R1147" s="6"/>
    </row>
    <row r="1148" spans="14:18">
      <c r="N1148" s="36"/>
      <c r="Q1148" s="6" t="e">
        <f t="shared" si="19"/>
        <v>#DIV/0!</v>
      </c>
      <c r="R1148" s="6"/>
    </row>
    <row r="1149" spans="14:18">
      <c r="N1149" s="36"/>
      <c r="Q1149" s="6" t="e">
        <f t="shared" si="19"/>
        <v>#DIV/0!</v>
      </c>
      <c r="R1149" s="6"/>
    </row>
    <row r="1150" spans="14:18">
      <c r="N1150" s="36"/>
      <c r="Q1150" s="6" t="e">
        <f t="shared" si="19"/>
        <v>#DIV/0!</v>
      </c>
      <c r="R1150" s="6"/>
    </row>
    <row r="1151" spans="14:18">
      <c r="N1151" s="36"/>
      <c r="Q1151" s="6" t="e">
        <f t="shared" si="19"/>
        <v>#DIV/0!</v>
      </c>
      <c r="R1151" s="6"/>
    </row>
    <row r="1152" spans="14:18">
      <c r="N1152" s="36"/>
      <c r="Q1152" s="6" t="e">
        <f t="shared" si="19"/>
        <v>#DIV/0!</v>
      </c>
      <c r="R1152" s="6"/>
    </row>
    <row r="1153" spans="14:18">
      <c r="N1153" s="36"/>
      <c r="Q1153" s="6" t="e">
        <f t="shared" si="19"/>
        <v>#DIV/0!</v>
      </c>
      <c r="R1153" s="6"/>
    </row>
    <row r="1154" spans="14:18">
      <c r="N1154" s="36"/>
      <c r="Q1154" s="6" t="e">
        <f t="shared" si="19"/>
        <v>#DIV/0!</v>
      </c>
      <c r="R1154" s="6"/>
    </row>
    <row r="1155" spans="14:18">
      <c r="N1155" s="36"/>
      <c r="Q1155" s="6" t="e">
        <f t="shared" si="19"/>
        <v>#DIV/0!</v>
      </c>
      <c r="R1155" s="6"/>
    </row>
    <row r="1156" spans="14:18">
      <c r="N1156" s="36"/>
      <c r="Q1156" s="6" t="e">
        <f t="shared" si="19"/>
        <v>#DIV/0!</v>
      </c>
      <c r="R1156" s="6"/>
    </row>
    <row r="1157" spans="14:18">
      <c r="N1157" s="36"/>
      <c r="Q1157" s="6" t="e">
        <f t="shared" si="19"/>
        <v>#DIV/0!</v>
      </c>
      <c r="R1157" s="6"/>
    </row>
    <row r="1158" spans="14:18">
      <c r="N1158" s="36"/>
      <c r="Q1158" s="6" t="e">
        <f t="shared" si="19"/>
        <v>#DIV/0!</v>
      </c>
      <c r="R1158" s="6"/>
    </row>
    <row r="1159" spans="14:18">
      <c r="N1159" s="36"/>
      <c r="Q1159" s="6" t="e">
        <f t="shared" si="19"/>
        <v>#DIV/0!</v>
      </c>
      <c r="R1159" s="6"/>
    </row>
    <row r="1160" spans="14:18">
      <c r="N1160" s="36"/>
      <c r="Q1160" s="6" t="e">
        <f t="shared" si="19"/>
        <v>#DIV/0!</v>
      </c>
      <c r="R1160" s="6"/>
    </row>
    <row r="1161" spans="14:18">
      <c r="N1161" s="36"/>
      <c r="Q1161" s="6" t="e">
        <f t="shared" si="19"/>
        <v>#DIV/0!</v>
      </c>
      <c r="R1161" s="6"/>
    </row>
    <row r="1162" spans="14:18">
      <c r="N1162" s="36"/>
      <c r="Q1162" s="6" t="e">
        <f t="shared" si="19"/>
        <v>#DIV/0!</v>
      </c>
      <c r="R1162" s="6"/>
    </row>
    <row r="1163" spans="14:18">
      <c r="N1163" s="36"/>
      <c r="Q1163" s="6" t="e">
        <f t="shared" si="19"/>
        <v>#DIV/0!</v>
      </c>
      <c r="R1163" s="6"/>
    </row>
    <row r="1164" spans="14:18">
      <c r="N1164" s="36"/>
      <c r="Q1164" s="6" t="e">
        <f t="shared" si="19"/>
        <v>#DIV/0!</v>
      </c>
      <c r="R1164" s="6"/>
    </row>
    <row r="1165" spans="14:18">
      <c r="N1165" s="36"/>
      <c r="Q1165" s="6" t="e">
        <f t="shared" si="19"/>
        <v>#DIV/0!</v>
      </c>
      <c r="R1165" s="6"/>
    </row>
    <row r="1166" spans="14:18">
      <c r="N1166" s="36"/>
      <c r="Q1166" s="6" t="e">
        <f t="shared" si="19"/>
        <v>#DIV/0!</v>
      </c>
      <c r="R1166" s="6"/>
    </row>
    <row r="1167" spans="14:18">
      <c r="N1167" s="36"/>
      <c r="Q1167" s="6" t="e">
        <f t="shared" si="19"/>
        <v>#DIV/0!</v>
      </c>
      <c r="R1167" s="6"/>
    </row>
    <row r="1168" spans="14:18">
      <c r="N1168" s="36"/>
      <c r="Q1168" s="6" t="e">
        <f t="shared" si="19"/>
        <v>#DIV/0!</v>
      </c>
      <c r="R1168" s="6"/>
    </row>
    <row r="1169" spans="14:18">
      <c r="N1169" s="36"/>
      <c r="Q1169" s="6" t="e">
        <f t="shared" si="19"/>
        <v>#DIV/0!</v>
      </c>
      <c r="R1169" s="6"/>
    </row>
    <row r="1170" spans="14:18">
      <c r="N1170" s="36"/>
      <c r="Q1170" s="6" t="e">
        <f t="shared" si="19"/>
        <v>#DIV/0!</v>
      </c>
      <c r="R1170" s="6"/>
    </row>
    <row r="1171" spans="14:18">
      <c r="N1171" s="36"/>
      <c r="Q1171" s="6" t="e">
        <f t="shared" si="19"/>
        <v>#DIV/0!</v>
      </c>
      <c r="R1171" s="6"/>
    </row>
    <row r="1172" spans="14:18">
      <c r="N1172" s="36"/>
      <c r="Q1172" s="6" t="e">
        <f t="shared" si="19"/>
        <v>#DIV/0!</v>
      </c>
      <c r="R1172" s="6"/>
    </row>
    <row r="1173" spans="14:18">
      <c r="N1173" s="36"/>
      <c r="Q1173" s="6" t="e">
        <f t="shared" si="19"/>
        <v>#DIV/0!</v>
      </c>
      <c r="R1173" s="6"/>
    </row>
    <row r="1174" spans="14:18">
      <c r="N1174" s="36"/>
      <c r="Q1174" s="6" t="e">
        <f t="shared" si="19"/>
        <v>#DIV/0!</v>
      </c>
      <c r="R1174" s="6"/>
    </row>
    <row r="1175" spans="14:18">
      <c r="N1175" s="36"/>
      <c r="Q1175" s="6" t="e">
        <f t="shared" si="19"/>
        <v>#DIV/0!</v>
      </c>
      <c r="R1175" s="6"/>
    </row>
    <row r="1176" spans="14:18">
      <c r="N1176" s="36"/>
      <c r="Q1176" s="6" t="e">
        <f t="shared" si="19"/>
        <v>#DIV/0!</v>
      </c>
      <c r="R1176" s="6"/>
    </row>
    <row r="1177" spans="14:18">
      <c r="N1177" s="36"/>
      <c r="Q1177" s="6" t="e">
        <f t="shared" si="19"/>
        <v>#DIV/0!</v>
      </c>
      <c r="R1177" s="6"/>
    </row>
    <row r="1178" spans="14:18">
      <c r="N1178" s="36"/>
      <c r="Q1178" s="6" t="e">
        <f t="shared" si="19"/>
        <v>#DIV/0!</v>
      </c>
      <c r="R1178" s="6"/>
    </row>
    <row r="1179" spans="14:18">
      <c r="N1179" s="36"/>
      <c r="Q1179" s="6" t="e">
        <f t="shared" ref="Q1179:Q1242" si="20">O1179/P1179</f>
        <v>#DIV/0!</v>
      </c>
      <c r="R1179" s="6"/>
    </row>
    <row r="1180" spans="14:18">
      <c r="N1180" s="36"/>
      <c r="Q1180" s="6" t="e">
        <f t="shared" si="20"/>
        <v>#DIV/0!</v>
      </c>
      <c r="R1180" s="6"/>
    </row>
    <row r="1181" spans="14:18">
      <c r="N1181" s="36"/>
      <c r="Q1181" s="6" t="e">
        <f t="shared" si="20"/>
        <v>#DIV/0!</v>
      </c>
      <c r="R1181" s="6"/>
    </row>
    <row r="1182" spans="14:18">
      <c r="N1182" s="36"/>
      <c r="Q1182" s="6" t="e">
        <f t="shared" si="20"/>
        <v>#DIV/0!</v>
      </c>
      <c r="R1182" s="6"/>
    </row>
    <row r="1183" spans="14:18">
      <c r="N1183" s="36"/>
      <c r="Q1183" s="6" t="e">
        <f t="shared" si="20"/>
        <v>#DIV/0!</v>
      </c>
      <c r="R1183" s="6"/>
    </row>
    <row r="1184" spans="14:18">
      <c r="N1184" s="36"/>
      <c r="Q1184" s="6" t="e">
        <f t="shared" si="20"/>
        <v>#DIV/0!</v>
      </c>
      <c r="R1184" s="6"/>
    </row>
    <row r="1185" spans="14:18">
      <c r="N1185" s="36"/>
      <c r="Q1185" s="6" t="e">
        <f t="shared" si="20"/>
        <v>#DIV/0!</v>
      </c>
      <c r="R1185" s="6"/>
    </row>
    <row r="1186" spans="14:18">
      <c r="N1186" s="36"/>
      <c r="Q1186" s="6" t="e">
        <f t="shared" si="20"/>
        <v>#DIV/0!</v>
      </c>
      <c r="R1186" s="6"/>
    </row>
    <row r="1187" spans="14:18">
      <c r="N1187" s="36"/>
      <c r="Q1187" s="6" t="e">
        <f t="shared" si="20"/>
        <v>#DIV/0!</v>
      </c>
      <c r="R1187" s="6"/>
    </row>
    <row r="1188" spans="14:18">
      <c r="N1188" s="36"/>
      <c r="Q1188" s="6" t="e">
        <f t="shared" si="20"/>
        <v>#DIV/0!</v>
      </c>
      <c r="R1188" s="6"/>
    </row>
    <row r="1189" spans="14:18">
      <c r="N1189" s="36"/>
      <c r="Q1189" s="6" t="e">
        <f t="shared" si="20"/>
        <v>#DIV/0!</v>
      </c>
      <c r="R1189" s="6"/>
    </row>
    <row r="1190" spans="14:18">
      <c r="N1190" s="36"/>
      <c r="Q1190" s="6" t="e">
        <f t="shared" si="20"/>
        <v>#DIV/0!</v>
      </c>
      <c r="R1190" s="6"/>
    </row>
    <row r="1191" spans="14:18">
      <c r="N1191" s="36"/>
      <c r="Q1191" s="6" t="e">
        <f t="shared" si="20"/>
        <v>#DIV/0!</v>
      </c>
      <c r="R1191" s="6"/>
    </row>
    <row r="1192" spans="14:18">
      <c r="N1192" s="36"/>
      <c r="Q1192" s="6" t="e">
        <f t="shared" si="20"/>
        <v>#DIV/0!</v>
      </c>
      <c r="R1192" s="6"/>
    </row>
    <row r="1193" spans="14:18">
      <c r="N1193" s="36"/>
      <c r="Q1193" s="6" t="e">
        <f t="shared" si="20"/>
        <v>#DIV/0!</v>
      </c>
      <c r="R1193" s="6"/>
    </row>
    <row r="1194" spans="14:18">
      <c r="N1194" s="36"/>
      <c r="Q1194" s="6" t="e">
        <f t="shared" si="20"/>
        <v>#DIV/0!</v>
      </c>
      <c r="R1194" s="6"/>
    </row>
    <row r="1195" spans="14:18">
      <c r="N1195" s="36"/>
      <c r="Q1195" s="6" t="e">
        <f t="shared" si="20"/>
        <v>#DIV/0!</v>
      </c>
      <c r="R1195" s="6"/>
    </row>
    <row r="1196" spans="14:18">
      <c r="N1196" s="36"/>
      <c r="Q1196" s="6" t="e">
        <f t="shared" si="20"/>
        <v>#DIV/0!</v>
      </c>
      <c r="R1196" s="6"/>
    </row>
    <row r="1197" spans="14:18">
      <c r="N1197" s="36"/>
      <c r="Q1197" s="6" t="e">
        <f t="shared" si="20"/>
        <v>#DIV/0!</v>
      </c>
      <c r="R1197" s="6"/>
    </row>
    <row r="1198" spans="14:18">
      <c r="N1198" s="36"/>
      <c r="Q1198" s="6" t="e">
        <f t="shared" si="20"/>
        <v>#DIV/0!</v>
      </c>
      <c r="R1198" s="6"/>
    </row>
    <row r="1199" spans="14:18">
      <c r="N1199" s="36"/>
      <c r="Q1199" s="6" t="e">
        <f t="shared" si="20"/>
        <v>#DIV/0!</v>
      </c>
      <c r="R1199" s="6"/>
    </row>
    <row r="1200" spans="14:18">
      <c r="N1200" s="36"/>
      <c r="Q1200" s="6" t="e">
        <f t="shared" si="20"/>
        <v>#DIV/0!</v>
      </c>
      <c r="R1200" s="6"/>
    </row>
    <row r="1201" spans="14:18">
      <c r="N1201" s="36"/>
      <c r="Q1201" s="6" t="e">
        <f t="shared" si="20"/>
        <v>#DIV/0!</v>
      </c>
      <c r="R1201" s="6"/>
    </row>
    <row r="1202" spans="14:18">
      <c r="N1202" s="36"/>
      <c r="Q1202" s="6" t="e">
        <f t="shared" si="20"/>
        <v>#DIV/0!</v>
      </c>
      <c r="R1202" s="6"/>
    </row>
    <row r="1203" spans="14:18">
      <c r="N1203" s="36"/>
      <c r="Q1203" s="6" t="e">
        <f t="shared" si="20"/>
        <v>#DIV/0!</v>
      </c>
      <c r="R1203" s="6"/>
    </row>
    <row r="1204" spans="14:18">
      <c r="N1204" s="36"/>
      <c r="Q1204" s="6" t="e">
        <f t="shared" si="20"/>
        <v>#DIV/0!</v>
      </c>
      <c r="R1204" s="6"/>
    </row>
    <row r="1205" spans="14:18">
      <c r="N1205" s="36"/>
      <c r="Q1205" s="6" t="e">
        <f t="shared" si="20"/>
        <v>#DIV/0!</v>
      </c>
      <c r="R1205" s="6"/>
    </row>
    <row r="1206" spans="14:18">
      <c r="N1206" s="36"/>
      <c r="Q1206" s="6" t="e">
        <f t="shared" si="20"/>
        <v>#DIV/0!</v>
      </c>
      <c r="R1206" s="6"/>
    </row>
    <row r="1207" spans="14:18">
      <c r="N1207" s="36"/>
      <c r="Q1207" s="6" t="e">
        <f t="shared" si="20"/>
        <v>#DIV/0!</v>
      </c>
      <c r="R1207" s="6"/>
    </row>
    <row r="1208" spans="14:18">
      <c r="N1208" s="36"/>
      <c r="Q1208" s="6" t="e">
        <f t="shared" si="20"/>
        <v>#DIV/0!</v>
      </c>
      <c r="R1208" s="6"/>
    </row>
    <row r="1209" spans="14:18">
      <c r="N1209" s="36"/>
      <c r="Q1209" s="6" t="e">
        <f t="shared" si="20"/>
        <v>#DIV/0!</v>
      </c>
      <c r="R1209" s="6"/>
    </row>
    <row r="1210" spans="14:18">
      <c r="N1210" s="36"/>
      <c r="Q1210" s="6" t="e">
        <f t="shared" si="20"/>
        <v>#DIV/0!</v>
      </c>
      <c r="R1210" s="6"/>
    </row>
    <row r="1211" spans="14:18">
      <c r="N1211" s="36"/>
      <c r="Q1211" s="6" t="e">
        <f t="shared" si="20"/>
        <v>#DIV/0!</v>
      </c>
      <c r="R1211" s="6"/>
    </row>
    <row r="1212" spans="14:18">
      <c r="N1212" s="36"/>
      <c r="Q1212" s="6" t="e">
        <f t="shared" si="20"/>
        <v>#DIV/0!</v>
      </c>
      <c r="R1212" s="6"/>
    </row>
    <row r="1213" spans="14:18">
      <c r="N1213" s="36"/>
      <c r="Q1213" s="6" t="e">
        <f t="shared" si="20"/>
        <v>#DIV/0!</v>
      </c>
      <c r="R1213" s="6"/>
    </row>
    <row r="1214" spans="14:18">
      <c r="N1214" s="36"/>
      <c r="Q1214" s="6" t="e">
        <f t="shared" si="20"/>
        <v>#DIV/0!</v>
      </c>
      <c r="R1214" s="6"/>
    </row>
    <row r="1215" spans="14:18">
      <c r="N1215" s="36"/>
      <c r="Q1215" s="6" t="e">
        <f t="shared" si="20"/>
        <v>#DIV/0!</v>
      </c>
      <c r="R1215" s="6"/>
    </row>
    <row r="1216" spans="14:18">
      <c r="N1216" s="36"/>
      <c r="Q1216" s="6" t="e">
        <f t="shared" si="20"/>
        <v>#DIV/0!</v>
      </c>
      <c r="R1216" s="6"/>
    </row>
    <row r="1217" spans="14:18">
      <c r="N1217" s="36"/>
      <c r="Q1217" s="6" t="e">
        <f t="shared" si="20"/>
        <v>#DIV/0!</v>
      </c>
      <c r="R1217" s="6"/>
    </row>
    <row r="1218" spans="14:18">
      <c r="N1218" s="36"/>
      <c r="Q1218" s="6" t="e">
        <f t="shared" si="20"/>
        <v>#DIV/0!</v>
      </c>
      <c r="R1218" s="6"/>
    </row>
    <row r="1219" spans="14:18">
      <c r="N1219" s="36"/>
      <c r="Q1219" s="6" t="e">
        <f t="shared" si="20"/>
        <v>#DIV/0!</v>
      </c>
      <c r="R1219" s="6"/>
    </row>
    <row r="1220" spans="14:18">
      <c r="N1220" s="36"/>
      <c r="Q1220" s="6" t="e">
        <f t="shared" si="20"/>
        <v>#DIV/0!</v>
      </c>
      <c r="R1220" s="6"/>
    </row>
    <row r="1221" spans="14:18">
      <c r="N1221" s="36"/>
      <c r="Q1221" s="6" t="e">
        <f t="shared" si="20"/>
        <v>#DIV/0!</v>
      </c>
      <c r="R1221" s="6"/>
    </row>
    <row r="1222" spans="14:18">
      <c r="N1222" s="36"/>
      <c r="Q1222" s="6" t="e">
        <f t="shared" si="20"/>
        <v>#DIV/0!</v>
      </c>
      <c r="R1222" s="6"/>
    </row>
    <row r="1223" spans="14:18">
      <c r="N1223" s="36"/>
      <c r="Q1223" s="6" t="e">
        <f t="shared" si="20"/>
        <v>#DIV/0!</v>
      </c>
      <c r="R1223" s="6"/>
    </row>
    <row r="1224" spans="14:18">
      <c r="N1224" s="36"/>
      <c r="Q1224" s="6" t="e">
        <f t="shared" si="20"/>
        <v>#DIV/0!</v>
      </c>
      <c r="R1224" s="6"/>
    </row>
    <row r="1225" spans="14:18">
      <c r="N1225" s="36"/>
      <c r="Q1225" s="6" t="e">
        <f t="shared" si="20"/>
        <v>#DIV/0!</v>
      </c>
      <c r="R1225" s="6"/>
    </row>
    <row r="1226" spans="14:18">
      <c r="N1226" s="36"/>
      <c r="Q1226" s="6" t="e">
        <f t="shared" si="20"/>
        <v>#DIV/0!</v>
      </c>
      <c r="R1226" s="6"/>
    </row>
    <row r="1227" spans="14:18">
      <c r="N1227" s="36"/>
      <c r="Q1227" s="6" t="e">
        <f t="shared" si="20"/>
        <v>#DIV/0!</v>
      </c>
      <c r="R1227" s="6"/>
    </row>
    <row r="1228" spans="14:18">
      <c r="N1228" s="36"/>
      <c r="Q1228" s="6" t="e">
        <f t="shared" si="20"/>
        <v>#DIV/0!</v>
      </c>
      <c r="R1228" s="6"/>
    </row>
    <row r="1229" spans="14:18">
      <c r="N1229" s="36"/>
      <c r="Q1229" s="6" t="e">
        <f t="shared" si="20"/>
        <v>#DIV/0!</v>
      </c>
      <c r="R1229" s="6"/>
    </row>
    <row r="1230" spans="14:18">
      <c r="N1230" s="36"/>
      <c r="Q1230" s="6" t="e">
        <f t="shared" si="20"/>
        <v>#DIV/0!</v>
      </c>
      <c r="R1230" s="6"/>
    </row>
    <row r="1231" spans="14:18">
      <c r="N1231" s="36"/>
      <c r="Q1231" s="6" t="e">
        <f t="shared" si="20"/>
        <v>#DIV/0!</v>
      </c>
      <c r="R1231" s="6"/>
    </row>
    <row r="1232" spans="14:18">
      <c r="N1232" s="36"/>
      <c r="Q1232" s="6" t="e">
        <f t="shared" si="20"/>
        <v>#DIV/0!</v>
      </c>
      <c r="R1232" s="6"/>
    </row>
    <row r="1233" spans="14:18">
      <c r="N1233" s="36"/>
      <c r="Q1233" s="6" t="e">
        <f t="shared" si="20"/>
        <v>#DIV/0!</v>
      </c>
      <c r="R1233" s="6"/>
    </row>
    <row r="1234" spans="14:18">
      <c r="N1234" s="36"/>
      <c r="Q1234" s="6" t="e">
        <f t="shared" si="20"/>
        <v>#DIV/0!</v>
      </c>
      <c r="R1234" s="6"/>
    </row>
    <row r="1235" spans="14:18">
      <c r="N1235" s="36"/>
      <c r="Q1235" s="6" t="e">
        <f t="shared" si="20"/>
        <v>#DIV/0!</v>
      </c>
      <c r="R1235" s="6"/>
    </row>
    <row r="1236" spans="14:18">
      <c r="N1236" s="36"/>
      <c r="Q1236" s="6" t="e">
        <f t="shared" si="20"/>
        <v>#DIV/0!</v>
      </c>
      <c r="R1236" s="6"/>
    </row>
    <row r="1237" spans="14:18">
      <c r="N1237" s="36"/>
      <c r="Q1237" s="6" t="e">
        <f t="shared" si="20"/>
        <v>#DIV/0!</v>
      </c>
      <c r="R1237" s="6"/>
    </row>
    <row r="1238" spans="14:18">
      <c r="N1238" s="36"/>
      <c r="Q1238" s="6" t="e">
        <f t="shared" si="20"/>
        <v>#DIV/0!</v>
      </c>
      <c r="R1238" s="6"/>
    </row>
    <row r="1239" spans="14:18">
      <c r="N1239" s="36"/>
      <c r="Q1239" s="6" t="e">
        <f t="shared" si="20"/>
        <v>#DIV/0!</v>
      </c>
      <c r="R1239" s="6"/>
    </row>
    <row r="1240" spans="14:18">
      <c r="N1240" s="36"/>
      <c r="Q1240" s="6" t="e">
        <f t="shared" si="20"/>
        <v>#DIV/0!</v>
      </c>
      <c r="R1240" s="6"/>
    </row>
    <row r="1241" spans="14:18">
      <c r="N1241" s="36"/>
      <c r="Q1241" s="6" t="e">
        <f t="shared" si="20"/>
        <v>#DIV/0!</v>
      </c>
      <c r="R1241" s="6"/>
    </row>
    <row r="1242" spans="14:18">
      <c r="N1242" s="36"/>
      <c r="Q1242" s="6" t="e">
        <f t="shared" si="20"/>
        <v>#DIV/0!</v>
      </c>
      <c r="R1242" s="6"/>
    </row>
    <row r="1243" spans="14:18">
      <c r="N1243" s="36"/>
      <c r="Q1243" s="6" t="e">
        <f t="shared" ref="Q1243:Q1304" si="21">O1243/P1243</f>
        <v>#DIV/0!</v>
      </c>
      <c r="R1243" s="6"/>
    </row>
    <row r="1244" spans="14:18">
      <c r="N1244" s="36"/>
      <c r="Q1244" s="6" t="e">
        <f t="shared" si="21"/>
        <v>#DIV/0!</v>
      </c>
      <c r="R1244" s="6"/>
    </row>
    <row r="1245" spans="14:18">
      <c r="N1245" s="36"/>
      <c r="Q1245" s="6" t="e">
        <f t="shared" si="21"/>
        <v>#DIV/0!</v>
      </c>
      <c r="R1245" s="6"/>
    </row>
    <row r="1246" spans="14:18">
      <c r="N1246" s="36"/>
      <c r="Q1246" s="6" t="e">
        <f t="shared" si="21"/>
        <v>#DIV/0!</v>
      </c>
      <c r="R1246" s="6"/>
    </row>
    <row r="1247" spans="14:18">
      <c r="N1247" s="36"/>
      <c r="Q1247" s="6" t="e">
        <f t="shared" si="21"/>
        <v>#DIV/0!</v>
      </c>
      <c r="R1247" s="6"/>
    </row>
    <row r="1248" spans="14:18">
      <c r="N1248" s="36"/>
      <c r="Q1248" s="6" t="e">
        <f t="shared" si="21"/>
        <v>#DIV/0!</v>
      </c>
      <c r="R1248" s="6"/>
    </row>
    <row r="1249" spans="14:18">
      <c r="N1249" s="36"/>
      <c r="Q1249" s="6" t="e">
        <f t="shared" si="21"/>
        <v>#DIV/0!</v>
      </c>
      <c r="R1249" s="6"/>
    </row>
    <row r="1250" spans="14:18">
      <c r="N1250" s="36"/>
      <c r="Q1250" s="6" t="e">
        <f t="shared" si="21"/>
        <v>#DIV/0!</v>
      </c>
      <c r="R1250" s="6"/>
    </row>
    <row r="1251" spans="14:18">
      <c r="N1251" s="36"/>
      <c r="Q1251" s="6" t="e">
        <f t="shared" si="21"/>
        <v>#DIV/0!</v>
      </c>
      <c r="R1251" s="6"/>
    </row>
    <row r="1252" spans="14:18">
      <c r="N1252" s="36"/>
      <c r="Q1252" s="6" t="e">
        <f t="shared" si="21"/>
        <v>#DIV/0!</v>
      </c>
      <c r="R1252" s="6"/>
    </row>
    <row r="1253" spans="14:18">
      <c r="N1253" s="36"/>
      <c r="Q1253" s="6" t="e">
        <f t="shared" si="21"/>
        <v>#DIV/0!</v>
      </c>
      <c r="R1253" s="6"/>
    </row>
    <row r="1254" spans="14:18">
      <c r="N1254" s="36"/>
      <c r="Q1254" s="6" t="e">
        <f t="shared" si="21"/>
        <v>#DIV/0!</v>
      </c>
      <c r="R1254" s="6"/>
    </row>
    <row r="1255" spans="14:18">
      <c r="N1255" s="36"/>
      <c r="Q1255" s="6" t="e">
        <f t="shared" si="21"/>
        <v>#DIV/0!</v>
      </c>
      <c r="R1255" s="6"/>
    </row>
    <row r="1256" spans="14:18">
      <c r="N1256" s="36"/>
      <c r="Q1256" s="6" t="e">
        <f t="shared" si="21"/>
        <v>#DIV/0!</v>
      </c>
      <c r="R1256" s="6"/>
    </row>
    <row r="1257" spans="14:18">
      <c r="N1257" s="36"/>
      <c r="Q1257" s="6" t="e">
        <f t="shared" si="21"/>
        <v>#DIV/0!</v>
      </c>
      <c r="R1257" s="6"/>
    </row>
    <row r="1258" spans="14:18">
      <c r="N1258" s="36"/>
      <c r="Q1258" s="6" t="e">
        <f t="shared" si="21"/>
        <v>#DIV/0!</v>
      </c>
      <c r="R1258" s="6"/>
    </row>
    <row r="1259" spans="14:18">
      <c r="N1259" s="36"/>
      <c r="Q1259" s="6" t="e">
        <f t="shared" si="21"/>
        <v>#DIV/0!</v>
      </c>
      <c r="R1259" s="6"/>
    </row>
    <row r="1260" spans="14:18">
      <c r="N1260" s="36"/>
      <c r="Q1260" s="6" t="e">
        <f t="shared" si="21"/>
        <v>#DIV/0!</v>
      </c>
      <c r="R1260" s="6"/>
    </row>
    <row r="1261" spans="14:18">
      <c r="N1261" s="36"/>
      <c r="Q1261" s="6" t="e">
        <f t="shared" si="21"/>
        <v>#DIV/0!</v>
      </c>
      <c r="R1261" s="6"/>
    </row>
    <row r="1262" spans="14:18">
      <c r="N1262" s="36"/>
      <c r="Q1262" s="6" t="e">
        <f t="shared" si="21"/>
        <v>#DIV/0!</v>
      </c>
      <c r="R1262" s="6"/>
    </row>
    <row r="1263" spans="14:18">
      <c r="N1263" s="36"/>
      <c r="Q1263" s="6" t="e">
        <f t="shared" si="21"/>
        <v>#DIV/0!</v>
      </c>
      <c r="R1263" s="6"/>
    </row>
    <row r="1264" spans="14:18">
      <c r="N1264" s="36"/>
      <c r="Q1264" s="6" t="e">
        <f t="shared" si="21"/>
        <v>#DIV/0!</v>
      </c>
      <c r="R1264" s="6"/>
    </row>
    <row r="1265" spans="14:18">
      <c r="N1265" s="36"/>
      <c r="Q1265" s="6" t="e">
        <f t="shared" si="21"/>
        <v>#DIV/0!</v>
      </c>
      <c r="R1265" s="6"/>
    </row>
    <row r="1266" spans="14:18">
      <c r="N1266" s="36"/>
      <c r="Q1266" s="6" t="e">
        <f t="shared" si="21"/>
        <v>#DIV/0!</v>
      </c>
      <c r="R1266" s="6"/>
    </row>
    <row r="1267" spans="14:18">
      <c r="N1267" s="36"/>
      <c r="Q1267" s="6" t="e">
        <f t="shared" si="21"/>
        <v>#DIV/0!</v>
      </c>
      <c r="R1267" s="6"/>
    </row>
    <row r="1268" spans="14:18">
      <c r="N1268" s="36"/>
      <c r="Q1268" s="6" t="e">
        <f t="shared" si="21"/>
        <v>#DIV/0!</v>
      </c>
      <c r="R1268" s="6"/>
    </row>
    <row r="1269" spans="14:18">
      <c r="N1269" s="36"/>
      <c r="Q1269" s="6" t="e">
        <f t="shared" si="21"/>
        <v>#DIV/0!</v>
      </c>
      <c r="R1269" s="6"/>
    </row>
    <row r="1270" spans="14:18">
      <c r="N1270" s="36"/>
      <c r="Q1270" s="6" t="e">
        <f t="shared" si="21"/>
        <v>#DIV/0!</v>
      </c>
      <c r="R1270" s="6"/>
    </row>
    <row r="1271" spans="14:18">
      <c r="N1271" s="36"/>
      <c r="Q1271" s="6" t="e">
        <f t="shared" si="21"/>
        <v>#DIV/0!</v>
      </c>
      <c r="R1271" s="6"/>
    </row>
    <row r="1272" spans="14:18">
      <c r="N1272" s="36"/>
      <c r="Q1272" s="6" t="e">
        <f t="shared" si="21"/>
        <v>#DIV/0!</v>
      </c>
      <c r="R1272" s="6"/>
    </row>
    <row r="1273" spans="14:18">
      <c r="N1273" s="36"/>
      <c r="Q1273" s="6" t="e">
        <f t="shared" si="21"/>
        <v>#DIV/0!</v>
      </c>
      <c r="R1273" s="6"/>
    </row>
    <row r="1274" spans="14:18">
      <c r="N1274" s="36"/>
      <c r="Q1274" s="6" t="e">
        <f t="shared" si="21"/>
        <v>#DIV/0!</v>
      </c>
      <c r="R1274" s="6"/>
    </row>
    <row r="1275" spans="14:18">
      <c r="N1275" s="36"/>
      <c r="Q1275" s="6" t="e">
        <f t="shared" si="21"/>
        <v>#DIV/0!</v>
      </c>
      <c r="R1275" s="6"/>
    </row>
    <row r="1276" spans="14:18">
      <c r="N1276" s="36"/>
      <c r="Q1276" s="6" t="e">
        <f t="shared" si="21"/>
        <v>#DIV/0!</v>
      </c>
      <c r="R1276" s="6"/>
    </row>
    <row r="1277" spans="14:18">
      <c r="N1277" s="36"/>
      <c r="Q1277" s="6" t="e">
        <f t="shared" si="21"/>
        <v>#DIV/0!</v>
      </c>
      <c r="R1277" s="6"/>
    </row>
    <row r="1278" spans="14:18">
      <c r="N1278" s="36"/>
      <c r="Q1278" s="6" t="e">
        <f t="shared" si="21"/>
        <v>#DIV/0!</v>
      </c>
      <c r="R1278" s="6"/>
    </row>
    <row r="1279" spans="14:18">
      <c r="N1279" s="36"/>
      <c r="Q1279" s="6" t="e">
        <f t="shared" si="21"/>
        <v>#DIV/0!</v>
      </c>
      <c r="R1279" s="6"/>
    </row>
    <row r="1280" spans="14:18">
      <c r="N1280" s="36"/>
      <c r="Q1280" s="6" t="e">
        <f t="shared" si="21"/>
        <v>#DIV/0!</v>
      </c>
      <c r="R1280" s="6"/>
    </row>
    <row r="1281" spans="14:18">
      <c r="N1281" s="36"/>
      <c r="Q1281" s="6" t="e">
        <f t="shared" si="21"/>
        <v>#DIV/0!</v>
      </c>
      <c r="R1281" s="6"/>
    </row>
    <row r="1282" spans="14:18">
      <c r="N1282" s="36"/>
      <c r="Q1282" s="6" t="e">
        <f t="shared" si="21"/>
        <v>#DIV/0!</v>
      </c>
      <c r="R1282" s="6"/>
    </row>
    <row r="1283" spans="14:18">
      <c r="N1283" s="36"/>
      <c r="Q1283" s="6" t="e">
        <f t="shared" si="21"/>
        <v>#DIV/0!</v>
      </c>
      <c r="R1283" s="6"/>
    </row>
    <row r="1284" spans="14:18">
      <c r="N1284" s="36"/>
      <c r="Q1284" s="6" t="e">
        <f t="shared" si="21"/>
        <v>#DIV/0!</v>
      </c>
      <c r="R1284" s="6"/>
    </row>
    <row r="1285" spans="14:18">
      <c r="N1285" s="36"/>
      <c r="Q1285" s="6" t="e">
        <f t="shared" si="21"/>
        <v>#DIV/0!</v>
      </c>
      <c r="R1285" s="6"/>
    </row>
    <row r="1286" spans="14:18">
      <c r="N1286" s="36"/>
      <c r="Q1286" s="6" t="e">
        <f t="shared" si="21"/>
        <v>#DIV/0!</v>
      </c>
      <c r="R1286" s="6"/>
    </row>
    <row r="1287" spans="14:18">
      <c r="N1287" s="36"/>
      <c r="Q1287" s="6" t="e">
        <f t="shared" si="21"/>
        <v>#DIV/0!</v>
      </c>
      <c r="R1287" s="6"/>
    </row>
    <row r="1288" spans="14:18">
      <c r="N1288" s="36"/>
      <c r="Q1288" s="6" t="e">
        <f t="shared" si="21"/>
        <v>#DIV/0!</v>
      </c>
      <c r="R1288" s="6"/>
    </row>
    <row r="1289" spans="14:18">
      <c r="N1289" s="36"/>
      <c r="Q1289" s="6" t="e">
        <f t="shared" si="21"/>
        <v>#DIV/0!</v>
      </c>
      <c r="R1289" s="6"/>
    </row>
    <row r="1290" spans="14:18">
      <c r="N1290" s="36"/>
      <c r="Q1290" s="6" t="e">
        <f t="shared" si="21"/>
        <v>#DIV/0!</v>
      </c>
      <c r="R1290" s="6"/>
    </row>
    <row r="1291" spans="14:18">
      <c r="N1291" s="36"/>
      <c r="Q1291" s="6" t="e">
        <f t="shared" si="21"/>
        <v>#DIV/0!</v>
      </c>
      <c r="R1291" s="6"/>
    </row>
    <row r="1292" spans="14:18">
      <c r="N1292" s="36"/>
      <c r="Q1292" s="6" t="e">
        <f t="shared" si="21"/>
        <v>#DIV/0!</v>
      </c>
      <c r="R1292" s="6"/>
    </row>
    <row r="1293" spans="14:18">
      <c r="N1293" s="36"/>
      <c r="Q1293" s="6" t="e">
        <f t="shared" si="21"/>
        <v>#DIV/0!</v>
      </c>
      <c r="R1293" s="6"/>
    </row>
    <row r="1294" spans="14:18">
      <c r="N1294" s="36"/>
      <c r="Q1294" s="6" t="e">
        <f t="shared" si="21"/>
        <v>#DIV/0!</v>
      </c>
      <c r="R1294" s="6"/>
    </row>
    <row r="1295" spans="14:18">
      <c r="N1295" s="36"/>
      <c r="Q1295" s="6" t="e">
        <f t="shared" si="21"/>
        <v>#DIV/0!</v>
      </c>
      <c r="R1295" s="6"/>
    </row>
    <row r="1296" spans="14:18">
      <c r="N1296" s="36"/>
      <c r="Q1296" s="6" t="e">
        <f t="shared" si="21"/>
        <v>#DIV/0!</v>
      </c>
      <c r="R1296" s="6"/>
    </row>
    <row r="1297" spans="14:18">
      <c r="N1297" s="36"/>
      <c r="Q1297" s="6" t="e">
        <f t="shared" si="21"/>
        <v>#DIV/0!</v>
      </c>
      <c r="R1297" s="6"/>
    </row>
    <row r="1298" spans="14:18">
      <c r="N1298" s="36"/>
      <c r="Q1298" s="6" t="e">
        <f t="shared" si="21"/>
        <v>#DIV/0!</v>
      </c>
      <c r="R1298" s="6"/>
    </row>
    <row r="1299" spans="14:18">
      <c r="N1299" s="36"/>
      <c r="Q1299" s="6" t="e">
        <f t="shared" si="21"/>
        <v>#DIV/0!</v>
      </c>
      <c r="R1299" s="6"/>
    </row>
    <row r="1300" spans="14:18">
      <c r="N1300" s="36"/>
      <c r="Q1300" s="6" t="e">
        <f t="shared" si="21"/>
        <v>#DIV/0!</v>
      </c>
      <c r="R1300" s="6"/>
    </row>
    <row r="1301" spans="14:18">
      <c r="N1301" s="36"/>
      <c r="Q1301" s="6" t="e">
        <f t="shared" si="21"/>
        <v>#DIV/0!</v>
      </c>
      <c r="R1301" s="6"/>
    </row>
    <row r="1302" spans="14:18">
      <c r="N1302" s="36"/>
      <c r="Q1302" s="6" t="e">
        <f t="shared" si="21"/>
        <v>#DIV/0!</v>
      </c>
      <c r="R1302" s="6"/>
    </row>
    <row r="1303" spans="14:18">
      <c r="N1303" s="36"/>
      <c r="Q1303" s="6" t="e">
        <f t="shared" si="21"/>
        <v>#DIV/0!</v>
      </c>
      <c r="R1303" s="6"/>
    </row>
    <row r="1304" spans="14:18">
      <c r="N1304" s="36"/>
      <c r="Q1304" s="6" t="e">
        <f t="shared" si="21"/>
        <v>#DIV/0!</v>
      </c>
      <c r="R1304" s="6"/>
    </row>
  </sheetData>
  <mergeCells count="5">
    <mergeCell ref="L3:M3"/>
    <mergeCell ref="O3:Q3"/>
    <mergeCell ref="F3:J3"/>
    <mergeCell ref="A3:E3"/>
    <mergeCell ref="A1:Q2"/>
  </mergeCells>
  <phoneticPr fontId="15" type="noConversion"/>
  <conditionalFormatting sqref="Q603:R1048576 Q3:R17 Q18:Q349">
    <cfRule type="colorScale" priority="3">
      <colorScale>
        <cfvo type="min"/>
        <cfvo type="percentile" val="50"/>
        <cfvo type="max"/>
        <color rgb="FF63BE7B"/>
        <color rgb="FFFFEB84"/>
        <color rgb="FFF8696B"/>
      </colorScale>
    </cfRule>
  </conditionalFormatting>
  <conditionalFormatting sqref="Q350:R602 R18:R349">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6BCF91B1-2C3A-4954-8F96-EEF6144CFB9F}">
          <x14:formula1>
            <xm:f>List!$A$2:$A$3</xm:f>
          </x14:formula1>
          <xm:sqref>F5:F10 A5:A1304</xm:sqref>
        </x14:dataValidation>
        <x14:dataValidation type="list" allowBlank="1" showInputMessage="1" showErrorMessage="1" xr:uid="{532F4267-8F58-4E08-827A-10DD01F7FA34}">
          <x14:formula1>
            <xm:f>List!$B$2:$B$6</xm:f>
          </x14:formula1>
          <xm:sqref>G5:G1303 B5:B1304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86D98-8EF7-4698-AA11-41C356C15C86}">
  <dimension ref="A1"/>
  <sheetViews>
    <sheetView workbookViewId="0">
      <selection activeCell="L10" sqref="L10"/>
    </sheetView>
  </sheetViews>
  <sheetFormatPr baseColWidth="10" defaultColWidth="8.83203125" defaultRowHeight="15"/>
  <sheetData>
    <row r="1" spans="1:1">
      <c r="A1" t="s">
        <v>436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C5292-7459-43FE-BA56-946411C8024A}">
  <dimension ref="A1:B6"/>
  <sheetViews>
    <sheetView workbookViewId="0">
      <selection activeCell="B10" sqref="B10"/>
    </sheetView>
  </sheetViews>
  <sheetFormatPr baseColWidth="10" defaultColWidth="8.83203125" defaultRowHeight="15"/>
  <cols>
    <col min="1" max="1" width="14.5" bestFit="1" customWidth="1"/>
    <col min="2" max="2" width="20.33203125" bestFit="1" customWidth="1"/>
  </cols>
  <sheetData>
    <row r="1" spans="1:2">
      <c r="A1" s="341" t="s">
        <v>410</v>
      </c>
      <c r="B1" s="341" t="s">
        <v>409</v>
      </c>
    </row>
    <row r="2" spans="1:2">
      <c r="A2" s="337" t="s">
        <v>411</v>
      </c>
      <c r="B2" s="337" t="s">
        <v>413</v>
      </c>
    </row>
    <row r="3" spans="1:2">
      <c r="A3" s="337" t="s">
        <v>412</v>
      </c>
      <c r="B3" s="337" t="s">
        <v>414</v>
      </c>
    </row>
    <row r="4" spans="1:2">
      <c r="B4" s="337" t="s">
        <v>415</v>
      </c>
    </row>
    <row r="5" spans="1:2">
      <c r="B5" s="337" t="s">
        <v>416</v>
      </c>
    </row>
    <row r="6" spans="1:2">
      <c r="B6" s="337" t="s">
        <v>408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tabColor theme="4" tint="0.39997558519241921"/>
    <outlinePr summaryBelow="0" summaryRight="0"/>
    <pageSetUpPr fitToPage="1"/>
  </sheetPr>
  <dimension ref="A1:BC527"/>
  <sheetViews>
    <sheetView zoomScale="85" zoomScaleNormal="85" workbookViewId="0">
      <pane ySplit="5" topLeftCell="A63" activePane="bottomLeft" state="frozenSplit"/>
      <selection pane="bottomLeft" activeCell="AQ56" sqref="AQ56"/>
    </sheetView>
  </sheetViews>
  <sheetFormatPr baseColWidth="10" defaultColWidth="9.1640625" defaultRowHeight="15"/>
  <cols>
    <col min="1" max="1" width="10" style="143" customWidth="1"/>
    <col min="2" max="2" width="7.6640625" style="143" bestFit="1" customWidth="1"/>
    <col min="3" max="3" width="5.33203125" style="143" bestFit="1" customWidth="1"/>
    <col min="4" max="4" width="6.6640625" style="143" bestFit="1" customWidth="1"/>
    <col min="5" max="5" width="3" style="143" bestFit="1" customWidth="1"/>
    <col min="6" max="6" width="4.5" style="143" bestFit="1" customWidth="1"/>
    <col min="7" max="7" width="3.33203125" style="143" bestFit="1" customWidth="1"/>
    <col min="8" max="8" width="4.83203125" style="143" bestFit="1" customWidth="1"/>
    <col min="9" max="9" width="7.6640625" style="143" bestFit="1" customWidth="1"/>
    <col min="10" max="10" width="5.33203125" style="143" bestFit="1" customWidth="1"/>
    <col min="11" max="11" width="1.83203125" style="143" bestFit="1" customWidth="1"/>
    <col min="12" max="12" width="4.33203125" style="143" bestFit="1" customWidth="1"/>
    <col min="13" max="13" width="2.83203125" style="143" bestFit="1" customWidth="1"/>
    <col min="14" max="14" width="3.83203125" style="143" hidden="1" customWidth="1"/>
    <col min="15" max="15" width="1.33203125" style="143" customWidth="1"/>
    <col min="16" max="19" width="2.83203125" style="143" customWidth="1"/>
    <col min="20" max="20" width="1.33203125" style="143" customWidth="1"/>
    <col min="21" max="24" width="2.83203125" style="143" customWidth="1"/>
    <col min="25" max="25" width="1.33203125" style="143" customWidth="1"/>
    <col min="26" max="29" width="2.83203125" style="143" customWidth="1"/>
    <col min="30" max="30" width="1.33203125" style="143" customWidth="1"/>
    <col min="31" max="34" width="2.83203125" style="143" customWidth="1"/>
    <col min="35" max="35" width="1.33203125" style="143" customWidth="1"/>
    <col min="36" max="39" width="2.83203125" style="143" customWidth="1"/>
    <col min="40" max="40" width="1.33203125" style="143" customWidth="1"/>
    <col min="41" max="44" width="2.83203125" style="143" customWidth="1"/>
    <col min="45" max="45" width="1.33203125" style="143" customWidth="1"/>
    <col min="46" max="46" width="9.1640625" style="143"/>
    <col min="47" max="47" width="0" style="143" hidden="1" customWidth="1"/>
    <col min="48" max="48" width="10.33203125" style="143" customWidth="1"/>
    <col min="49" max="52" width="9.1640625" style="143"/>
    <col min="53" max="53" width="18.6640625" style="143" bestFit="1" customWidth="1"/>
    <col min="54" max="54" width="14.5" style="143" bestFit="1" customWidth="1"/>
    <col min="55" max="55" width="18.6640625" style="143" bestFit="1" customWidth="1"/>
    <col min="56" max="16384" width="9.1640625" style="143"/>
  </cols>
  <sheetData>
    <row r="1" spans="1:55">
      <c r="A1" s="149"/>
      <c r="B1" s="345" t="s">
        <v>12</v>
      </c>
      <c r="C1" s="346"/>
      <c r="D1" s="346"/>
      <c r="E1" s="346"/>
      <c r="F1" s="346"/>
      <c r="G1" s="346"/>
      <c r="H1" s="346"/>
      <c r="I1" s="346"/>
      <c r="J1" s="346"/>
      <c r="K1" s="346"/>
      <c r="L1" s="347"/>
      <c r="M1" s="150"/>
      <c r="N1" s="149"/>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R1" s="149"/>
      <c r="AS1" s="149"/>
      <c r="BA1" s="217">
        <f>SUMPRODUCT((AV6:AV441)*(A6:A441="INTRA")*(H6:H441="RJ45"))</f>
        <v>3576</v>
      </c>
      <c r="BB1" s="217">
        <f>SUMPRODUCT((AV6:AV441)*(A6:A441="RGN")*(H6:H441="RJ45"))</f>
        <v>0</v>
      </c>
      <c r="BC1" s="217">
        <f>SUMPRODUCT((AV6:AV441)*(A6:A441="INTER")*(H6:H441="RJ45"))</f>
        <v>0</v>
      </c>
    </row>
    <row r="2" spans="1:55" ht="25" thickBot="1">
      <c r="A2" s="149"/>
      <c r="B2" s="348"/>
      <c r="C2" s="349"/>
      <c r="D2" s="349"/>
      <c r="E2" s="349"/>
      <c r="F2" s="349"/>
      <c r="G2" s="349"/>
      <c r="H2" s="349"/>
      <c r="I2" s="349"/>
      <c r="J2" s="349"/>
      <c r="K2" s="349"/>
      <c r="L2" s="350"/>
      <c r="M2" s="150"/>
      <c r="N2" s="149"/>
      <c r="O2" s="149"/>
      <c r="P2" s="149"/>
      <c r="Q2" s="149"/>
      <c r="R2" s="149"/>
      <c r="S2" s="149"/>
      <c r="T2" s="149"/>
      <c r="U2" s="149"/>
      <c r="V2" s="149"/>
      <c r="W2" s="149"/>
      <c r="X2" s="149"/>
      <c r="Y2" s="149"/>
      <c r="Z2" s="149"/>
      <c r="AA2" s="149"/>
      <c r="AB2" s="149"/>
      <c r="AC2" s="149"/>
      <c r="AD2" s="149"/>
      <c r="AE2" s="149"/>
      <c r="AF2" s="149"/>
      <c r="AG2" s="149"/>
      <c r="AH2" s="149"/>
      <c r="AI2" s="149"/>
      <c r="AJ2" s="149"/>
      <c r="AK2" s="149"/>
      <c r="AL2" s="149"/>
      <c r="AM2" s="149"/>
      <c r="AN2" s="149"/>
      <c r="AO2" s="149"/>
      <c r="AP2" s="149"/>
      <c r="AQ2" s="149"/>
      <c r="AR2" s="149"/>
      <c r="AS2" s="149"/>
      <c r="BA2" s="218" t="s">
        <v>233</v>
      </c>
      <c r="BB2" s="218" t="s">
        <v>237</v>
      </c>
      <c r="BC2" s="218" t="s">
        <v>388</v>
      </c>
    </row>
    <row r="3" spans="1:55">
      <c r="A3" s="145"/>
      <c r="B3" s="145"/>
      <c r="C3" s="145"/>
      <c r="D3" s="145"/>
      <c r="E3" s="145"/>
      <c r="F3" s="145"/>
      <c r="G3" s="145"/>
      <c r="H3" s="145"/>
      <c r="I3" s="145"/>
      <c r="J3" s="145"/>
      <c r="K3" s="145"/>
      <c r="L3" s="145"/>
      <c r="M3" s="145"/>
      <c r="N3" s="145"/>
      <c r="O3" s="145"/>
      <c r="P3" s="145"/>
      <c r="Q3" s="145"/>
      <c r="R3" s="145"/>
      <c r="S3" s="145"/>
      <c r="T3" s="145"/>
      <c r="U3" s="145"/>
      <c r="V3" s="145"/>
      <c r="W3" s="145"/>
      <c r="X3" s="145"/>
      <c r="Y3" s="145"/>
      <c r="Z3" s="145"/>
      <c r="AA3" s="145"/>
      <c r="AB3" s="145"/>
      <c r="AC3" s="145"/>
      <c r="AD3" s="145"/>
      <c r="AE3" s="145"/>
      <c r="AF3" s="145"/>
      <c r="AG3" s="145"/>
      <c r="AH3" s="145"/>
      <c r="AI3" s="145"/>
      <c r="AJ3" s="145"/>
      <c r="AK3" s="145"/>
      <c r="AL3" s="145"/>
      <c r="AM3" s="145"/>
      <c r="AN3" s="145"/>
      <c r="AO3" s="145"/>
      <c r="AP3" s="145"/>
      <c r="AQ3" s="145"/>
      <c r="AR3" s="145"/>
      <c r="AS3" s="145"/>
      <c r="BA3" s="217">
        <f>SUMPRODUCT((AW6:AW446)*(A6:A446="INTRA")*(H6:H446="RJ45"))</f>
        <v>2424</v>
      </c>
      <c r="BB3" s="217">
        <f>SUMPRODUCT((AW6:AW446)*(A6:A446="RGN")*(H6:H446="RJ45"))</f>
        <v>0</v>
      </c>
      <c r="BC3" s="217">
        <f>SUMPRODUCT((AW6:AW446)*(A6:A446="INTER")*(H6:H446="RJ45"))</f>
        <v>0</v>
      </c>
    </row>
    <row r="4" spans="1:55" ht="37" thickBot="1">
      <c r="A4" s="145"/>
      <c r="B4" s="145"/>
      <c r="C4" s="145"/>
      <c r="D4" s="145"/>
      <c r="E4" s="145"/>
      <c r="F4" s="145"/>
      <c r="G4" s="145"/>
      <c r="H4" s="145"/>
      <c r="I4" s="145"/>
      <c r="J4" s="145"/>
      <c r="K4" s="145"/>
      <c r="L4" s="145"/>
      <c r="M4" s="145"/>
      <c r="N4" s="145"/>
      <c r="O4" s="145"/>
      <c r="P4" s="145"/>
      <c r="Q4" s="145"/>
      <c r="R4" s="145"/>
      <c r="S4" s="145"/>
      <c r="T4" s="145"/>
      <c r="U4" s="145"/>
      <c r="V4" s="145"/>
      <c r="W4" s="145"/>
      <c r="X4" s="145"/>
      <c r="Y4" s="145"/>
      <c r="Z4" s="145"/>
      <c r="AA4" s="145"/>
      <c r="AB4" s="145"/>
      <c r="AC4" s="145"/>
      <c r="AD4" s="145"/>
      <c r="AE4" s="145"/>
      <c r="AF4" s="145"/>
      <c r="AG4" s="145"/>
      <c r="AH4" s="145"/>
      <c r="AI4" s="145"/>
      <c r="AJ4" s="145"/>
      <c r="AK4" s="145"/>
      <c r="AL4" s="145"/>
      <c r="AM4" s="145"/>
      <c r="AN4" s="145"/>
      <c r="AO4" s="145"/>
      <c r="AP4" s="145"/>
      <c r="AQ4" s="145"/>
      <c r="AR4" s="145"/>
      <c r="AS4" s="145"/>
      <c r="BA4" s="218" t="s">
        <v>232</v>
      </c>
      <c r="BB4" s="218" t="s">
        <v>236</v>
      </c>
      <c r="BC4" s="218" t="s">
        <v>389</v>
      </c>
    </row>
    <row r="5" spans="1:55" ht="16" thickBot="1">
      <c r="A5" s="244" t="s">
        <v>5</v>
      </c>
      <c r="B5" s="328" t="s">
        <v>2</v>
      </c>
      <c r="C5" s="152" t="s">
        <v>3</v>
      </c>
      <c r="D5" s="152" t="s">
        <v>267</v>
      </c>
      <c r="E5" s="153" t="s">
        <v>1</v>
      </c>
      <c r="F5" s="152" t="s">
        <v>268</v>
      </c>
      <c r="G5" s="152" t="s">
        <v>269</v>
      </c>
      <c r="H5" s="152" t="s">
        <v>270</v>
      </c>
      <c r="I5" s="152" t="s">
        <v>271</v>
      </c>
      <c r="J5" s="152" t="s">
        <v>272</v>
      </c>
      <c r="K5" s="152" t="s">
        <v>273</v>
      </c>
      <c r="L5" s="152" t="s">
        <v>274</v>
      </c>
      <c r="M5" s="152" t="s">
        <v>275</v>
      </c>
      <c r="N5" s="152"/>
      <c r="O5" s="154"/>
      <c r="P5" s="152">
        <v>1</v>
      </c>
      <c r="Q5" s="152">
        <v>2</v>
      </c>
      <c r="R5" s="152">
        <v>3</v>
      </c>
      <c r="S5" s="152">
        <v>4</v>
      </c>
      <c r="T5" s="152"/>
      <c r="U5" s="152">
        <v>5</v>
      </c>
      <c r="V5" s="152">
        <v>6</v>
      </c>
      <c r="W5" s="152">
        <v>7</v>
      </c>
      <c r="X5" s="152">
        <v>8</v>
      </c>
      <c r="Y5" s="152"/>
      <c r="Z5" s="152">
        <v>9</v>
      </c>
      <c r="AA5" s="152">
        <v>10</v>
      </c>
      <c r="AB5" s="152">
        <v>11</v>
      </c>
      <c r="AC5" s="152">
        <v>12</v>
      </c>
      <c r="AD5" s="152"/>
      <c r="AE5" s="152">
        <v>13</v>
      </c>
      <c r="AF5" s="152">
        <v>14</v>
      </c>
      <c r="AG5" s="152">
        <v>15</v>
      </c>
      <c r="AH5" s="152">
        <v>16</v>
      </c>
      <c r="AI5" s="152"/>
      <c r="AJ5" s="152">
        <v>17</v>
      </c>
      <c r="AK5" s="152">
        <v>18</v>
      </c>
      <c r="AL5" s="152">
        <v>19</v>
      </c>
      <c r="AM5" s="152">
        <v>20</v>
      </c>
      <c r="AN5" s="152"/>
      <c r="AO5" s="152">
        <v>21</v>
      </c>
      <c r="AP5" s="152">
        <v>22</v>
      </c>
      <c r="AQ5" s="152">
        <v>23</v>
      </c>
      <c r="AR5" s="152">
        <v>24</v>
      </c>
      <c r="AS5" s="155"/>
      <c r="AV5" s="322" t="s">
        <v>385</v>
      </c>
      <c r="AW5" s="322" t="s">
        <v>391</v>
      </c>
      <c r="AX5" s="322" t="s">
        <v>387</v>
      </c>
      <c r="AY5" s="323" t="s">
        <v>390</v>
      </c>
    </row>
    <row r="6" spans="1:55" ht="12.75" customHeight="1">
      <c r="A6" s="244" t="str">
        <f>IF(B6=I6,"INTRA","INTER")</f>
        <v>INTRA</v>
      </c>
      <c r="B6" s="238"/>
      <c r="C6" s="169"/>
      <c r="D6" s="169"/>
      <c r="E6" s="170"/>
      <c r="F6" s="169"/>
      <c r="G6" s="169"/>
      <c r="H6" s="169"/>
      <c r="I6" s="169"/>
      <c r="J6" s="169"/>
      <c r="K6" s="169"/>
      <c r="L6" s="169"/>
      <c r="M6" s="169"/>
      <c r="N6" s="171"/>
      <c r="O6" s="169"/>
      <c r="P6" s="169"/>
      <c r="Q6" s="169"/>
      <c r="R6" s="169"/>
      <c r="S6" s="169"/>
      <c r="T6" s="169"/>
      <c r="U6" s="169"/>
      <c r="V6" s="169"/>
      <c r="W6" s="169"/>
      <c r="X6" s="169"/>
      <c r="Y6" s="169"/>
      <c r="Z6" s="169"/>
      <c r="AA6" s="169"/>
      <c r="AB6" s="169"/>
      <c r="AC6" s="169"/>
      <c r="AD6" s="169"/>
      <c r="AE6" s="169"/>
      <c r="AF6" s="169"/>
      <c r="AG6" s="169"/>
      <c r="AH6" s="169"/>
      <c r="AI6" s="169"/>
      <c r="AJ6" s="169"/>
      <c r="AK6" s="169"/>
      <c r="AL6" s="169"/>
      <c r="AM6" s="169"/>
      <c r="AN6" s="169"/>
      <c r="AO6" s="169"/>
      <c r="AP6" s="169"/>
      <c r="AQ6" s="169"/>
      <c r="AR6" s="169"/>
      <c r="AS6" s="172"/>
      <c r="AV6" s="324"/>
      <c r="AW6" s="324"/>
      <c r="AX6" s="324"/>
      <c r="AY6" s="325"/>
    </row>
    <row r="7" spans="1:55" ht="12" customHeight="1" thickBot="1">
      <c r="A7" s="244" t="str">
        <f t="shared" ref="A7:A70" si="0">IF(B7=I7,"INTRA","INTER")</f>
        <v>INTRA</v>
      </c>
      <c r="B7" s="296" t="s">
        <v>119</v>
      </c>
      <c r="C7" s="162" t="s">
        <v>175</v>
      </c>
      <c r="D7" s="163" t="s">
        <v>280</v>
      </c>
      <c r="E7" s="162"/>
      <c r="F7" s="162">
        <v>24</v>
      </c>
      <c r="G7" s="162">
        <v>24</v>
      </c>
      <c r="H7" s="162" t="s">
        <v>12</v>
      </c>
      <c r="I7" s="161" t="s">
        <v>119</v>
      </c>
      <c r="J7" s="162" t="s">
        <v>179</v>
      </c>
      <c r="K7" s="162"/>
      <c r="L7" s="162">
        <f>COUNTIF(P7:AR7,"x")</f>
        <v>24</v>
      </c>
      <c r="M7" s="162">
        <f>F7-L7</f>
        <v>0</v>
      </c>
      <c r="N7" s="164"/>
      <c r="O7" s="165"/>
      <c r="P7" s="162" t="s">
        <v>277</v>
      </c>
      <c r="Q7" s="162" t="s">
        <v>277</v>
      </c>
      <c r="R7" s="162" t="s">
        <v>277</v>
      </c>
      <c r="S7" s="162" t="s">
        <v>277</v>
      </c>
      <c r="T7" s="165"/>
      <c r="U7" s="162" t="s">
        <v>277</v>
      </c>
      <c r="V7" s="162" t="s">
        <v>277</v>
      </c>
      <c r="W7" s="162" t="s">
        <v>277</v>
      </c>
      <c r="X7" s="162" t="s">
        <v>277</v>
      </c>
      <c r="Y7" s="165"/>
      <c r="Z7" s="162" t="s">
        <v>277</v>
      </c>
      <c r="AA7" s="162" t="s">
        <v>277</v>
      </c>
      <c r="AB7" s="162" t="s">
        <v>277</v>
      </c>
      <c r="AC7" s="162" t="s">
        <v>277</v>
      </c>
      <c r="AD7" s="165"/>
      <c r="AE7" s="162" t="s">
        <v>277</v>
      </c>
      <c r="AF7" s="162" t="s">
        <v>277</v>
      </c>
      <c r="AG7" s="162" t="s">
        <v>277</v>
      </c>
      <c r="AH7" s="162" t="s">
        <v>277</v>
      </c>
      <c r="AI7" s="165"/>
      <c r="AJ7" s="162" t="s">
        <v>277</v>
      </c>
      <c r="AK7" s="162" t="s">
        <v>277</v>
      </c>
      <c r="AL7" s="162" t="s">
        <v>277</v>
      </c>
      <c r="AM7" s="162" t="s">
        <v>277</v>
      </c>
      <c r="AN7" s="165"/>
      <c r="AO7" s="162" t="s">
        <v>277</v>
      </c>
      <c r="AP7" s="162" t="s">
        <v>277</v>
      </c>
      <c r="AQ7" s="162" t="s">
        <v>277</v>
      </c>
      <c r="AR7" s="162" t="s">
        <v>277</v>
      </c>
      <c r="AS7" s="166"/>
      <c r="AV7" s="326">
        <f>F7</f>
        <v>24</v>
      </c>
      <c r="AW7" s="326">
        <f>L7</f>
        <v>24</v>
      </c>
      <c r="AX7" s="326">
        <f>M7</f>
        <v>0</v>
      </c>
      <c r="AY7" s="327">
        <f t="shared" ref="AY7" si="1">AW7/AV7</f>
        <v>1</v>
      </c>
    </row>
    <row r="8" spans="1:55" ht="12" customHeight="1">
      <c r="A8" s="244" t="str">
        <f t="shared" si="0"/>
        <v>INTRA</v>
      </c>
      <c r="B8" s="226"/>
      <c r="C8" s="157"/>
      <c r="D8" s="157"/>
      <c r="E8" s="158"/>
      <c r="F8" s="157"/>
      <c r="G8" s="157"/>
      <c r="H8" s="157"/>
      <c r="I8" s="157"/>
      <c r="J8" s="157"/>
      <c r="K8" s="157"/>
      <c r="L8" s="157"/>
      <c r="M8" s="157"/>
      <c r="N8" s="159"/>
      <c r="O8" s="157"/>
      <c r="P8" s="157">
        <v>1</v>
      </c>
      <c r="Q8" s="157">
        <v>2</v>
      </c>
      <c r="R8" s="157">
        <v>3</v>
      </c>
      <c r="S8" s="157">
        <v>4</v>
      </c>
      <c r="T8" s="157"/>
      <c r="U8" s="157">
        <v>5</v>
      </c>
      <c r="V8" s="157">
        <v>6</v>
      </c>
      <c r="W8" s="157">
        <v>7</v>
      </c>
      <c r="X8" s="157">
        <v>8</v>
      </c>
      <c r="Y8" s="157"/>
      <c r="Z8" s="157">
        <v>9</v>
      </c>
      <c r="AA8" s="157">
        <v>10</v>
      </c>
      <c r="AB8" s="157">
        <v>11</v>
      </c>
      <c r="AC8" s="157">
        <v>12</v>
      </c>
      <c r="AD8" s="157"/>
      <c r="AE8" s="157">
        <v>13</v>
      </c>
      <c r="AF8" s="157">
        <v>14</v>
      </c>
      <c r="AG8" s="157">
        <v>15</v>
      </c>
      <c r="AH8" s="157">
        <v>16</v>
      </c>
      <c r="AI8" s="157"/>
      <c r="AJ8" s="157">
        <v>17</v>
      </c>
      <c r="AK8" s="157">
        <v>18</v>
      </c>
      <c r="AL8" s="157">
        <v>19</v>
      </c>
      <c r="AM8" s="157">
        <v>20</v>
      </c>
      <c r="AN8" s="157"/>
      <c r="AO8" s="157">
        <v>21</v>
      </c>
      <c r="AP8" s="157">
        <v>22</v>
      </c>
      <c r="AQ8" s="157">
        <v>23</v>
      </c>
      <c r="AR8" s="157">
        <v>24</v>
      </c>
      <c r="AS8" s="160"/>
      <c r="AV8" s="326">
        <f t="shared" ref="AV8:AV71" si="2">F8</f>
        <v>0</v>
      </c>
      <c r="AW8" s="326">
        <f t="shared" ref="AW8:AW71" si="3">L8</f>
        <v>0</v>
      </c>
      <c r="AX8" s="326">
        <f t="shared" ref="AX8:AX71" si="4">M8</f>
        <v>0</v>
      </c>
      <c r="AY8" s="327" t="e">
        <f t="shared" ref="AY8:AY27" si="5">AW8/AV8</f>
        <v>#DIV/0!</v>
      </c>
    </row>
    <row r="9" spans="1:55" ht="12" customHeight="1" thickBot="1">
      <c r="A9" s="244" t="str">
        <f t="shared" si="0"/>
        <v>INTRA</v>
      </c>
      <c r="B9" s="296" t="s">
        <v>119</v>
      </c>
      <c r="C9" s="162" t="s">
        <v>175</v>
      </c>
      <c r="D9" s="163" t="s">
        <v>280</v>
      </c>
      <c r="E9" s="162"/>
      <c r="F9" s="162">
        <v>24</v>
      </c>
      <c r="G9" s="162">
        <v>24</v>
      </c>
      <c r="H9" s="162" t="s">
        <v>12</v>
      </c>
      <c r="I9" s="161" t="s">
        <v>119</v>
      </c>
      <c r="J9" s="162" t="s">
        <v>179</v>
      </c>
      <c r="K9" s="162"/>
      <c r="L9" s="162">
        <f>COUNTIF(P9:AR9,"x")</f>
        <v>23</v>
      </c>
      <c r="M9" s="162">
        <f>F9-L9</f>
        <v>1</v>
      </c>
      <c r="N9" s="164"/>
      <c r="O9" s="165"/>
      <c r="P9" s="162" t="s">
        <v>277</v>
      </c>
      <c r="Q9" s="162" t="s">
        <v>277</v>
      </c>
      <c r="R9" s="162" t="s">
        <v>277</v>
      </c>
      <c r="S9" s="162" t="s">
        <v>277</v>
      </c>
      <c r="T9" s="165"/>
      <c r="U9" s="162" t="s">
        <v>277</v>
      </c>
      <c r="V9" s="162" t="s">
        <v>277</v>
      </c>
      <c r="W9" s="162" t="s">
        <v>277</v>
      </c>
      <c r="X9" s="162" t="s">
        <v>277</v>
      </c>
      <c r="Y9" s="165"/>
      <c r="Z9" s="162" t="s">
        <v>277</v>
      </c>
      <c r="AA9" s="162" t="s">
        <v>277</v>
      </c>
      <c r="AB9" s="162" t="s">
        <v>277</v>
      </c>
      <c r="AC9" s="162" t="s">
        <v>277</v>
      </c>
      <c r="AD9" s="165"/>
      <c r="AE9" s="162" t="s">
        <v>277</v>
      </c>
      <c r="AF9" s="162" t="s">
        <v>277</v>
      </c>
      <c r="AG9" s="162" t="s">
        <v>277</v>
      </c>
      <c r="AH9" s="162" t="s">
        <v>277</v>
      </c>
      <c r="AI9" s="165"/>
      <c r="AJ9" s="162" t="s">
        <v>277</v>
      </c>
      <c r="AK9" s="162" t="s">
        <v>277</v>
      </c>
      <c r="AL9" s="162" t="s">
        <v>277</v>
      </c>
      <c r="AM9" s="162" t="s">
        <v>277</v>
      </c>
      <c r="AN9" s="165"/>
      <c r="AO9" s="162" t="s">
        <v>277</v>
      </c>
      <c r="AP9" s="162" t="s">
        <v>277</v>
      </c>
      <c r="AQ9" s="162"/>
      <c r="AR9" s="162" t="s">
        <v>277</v>
      </c>
      <c r="AS9" s="166"/>
      <c r="AV9" s="326">
        <f t="shared" si="2"/>
        <v>24</v>
      </c>
      <c r="AW9" s="326">
        <f t="shared" si="3"/>
        <v>23</v>
      </c>
      <c r="AX9" s="326">
        <f t="shared" si="4"/>
        <v>1</v>
      </c>
      <c r="AY9" s="327">
        <f t="shared" si="5"/>
        <v>0.95833333333333337</v>
      </c>
    </row>
    <row r="10" spans="1:55" ht="12" customHeight="1">
      <c r="A10" s="244" t="str">
        <f t="shared" si="0"/>
        <v>INTRA</v>
      </c>
      <c r="B10" s="226"/>
      <c r="C10" s="157"/>
      <c r="D10" s="157"/>
      <c r="E10" s="158"/>
      <c r="F10" s="157"/>
      <c r="G10" s="157"/>
      <c r="H10" s="157"/>
      <c r="I10" s="157"/>
      <c r="J10" s="157"/>
      <c r="K10" s="157"/>
      <c r="L10" s="157"/>
      <c r="M10" s="157"/>
      <c r="N10" s="159"/>
      <c r="O10" s="157"/>
      <c r="P10" s="157">
        <v>1</v>
      </c>
      <c r="Q10" s="157">
        <v>2</v>
      </c>
      <c r="R10" s="157">
        <v>3</v>
      </c>
      <c r="S10" s="157">
        <v>4</v>
      </c>
      <c r="T10" s="157"/>
      <c r="U10" s="157">
        <v>5</v>
      </c>
      <c r="V10" s="157">
        <v>6</v>
      </c>
      <c r="W10" s="157">
        <v>7</v>
      </c>
      <c r="X10" s="157">
        <v>8</v>
      </c>
      <c r="Y10" s="157"/>
      <c r="Z10" s="157">
        <v>9</v>
      </c>
      <c r="AA10" s="157">
        <v>10</v>
      </c>
      <c r="AB10" s="157">
        <v>11</v>
      </c>
      <c r="AC10" s="157">
        <v>12</v>
      </c>
      <c r="AD10" s="157"/>
      <c r="AE10" s="157">
        <v>13</v>
      </c>
      <c r="AF10" s="157">
        <v>14</v>
      </c>
      <c r="AG10" s="157">
        <v>15</v>
      </c>
      <c r="AH10" s="157">
        <v>16</v>
      </c>
      <c r="AI10" s="157"/>
      <c r="AJ10" s="157">
        <v>17</v>
      </c>
      <c r="AK10" s="157">
        <v>18</v>
      </c>
      <c r="AL10" s="157">
        <v>19</v>
      </c>
      <c r="AM10" s="157">
        <v>20</v>
      </c>
      <c r="AN10" s="157"/>
      <c r="AO10" s="157">
        <v>21</v>
      </c>
      <c r="AP10" s="157">
        <v>22</v>
      </c>
      <c r="AQ10" s="157">
        <v>23</v>
      </c>
      <c r="AR10" s="157">
        <v>24</v>
      </c>
      <c r="AS10" s="160"/>
      <c r="AV10" s="326">
        <f t="shared" si="2"/>
        <v>0</v>
      </c>
      <c r="AW10" s="326">
        <f t="shared" si="3"/>
        <v>0</v>
      </c>
      <c r="AX10" s="326">
        <f t="shared" si="4"/>
        <v>0</v>
      </c>
      <c r="AY10" s="327" t="e">
        <f t="shared" si="5"/>
        <v>#DIV/0!</v>
      </c>
    </row>
    <row r="11" spans="1:55" ht="12" customHeight="1" thickBot="1">
      <c r="A11" s="244" t="str">
        <f t="shared" si="0"/>
        <v>INTRA</v>
      </c>
      <c r="B11" s="296" t="s">
        <v>119</v>
      </c>
      <c r="C11" s="162" t="s">
        <v>122</v>
      </c>
      <c r="D11" s="163" t="s">
        <v>280</v>
      </c>
      <c r="E11" s="162"/>
      <c r="F11" s="162">
        <v>24</v>
      </c>
      <c r="G11" s="162">
        <v>24</v>
      </c>
      <c r="H11" s="162" t="s">
        <v>12</v>
      </c>
      <c r="I11" s="161" t="s">
        <v>119</v>
      </c>
      <c r="J11" s="162" t="s">
        <v>176</v>
      </c>
      <c r="K11" s="162"/>
      <c r="L11" s="162">
        <f>COUNTIF(P11:AR11,"x")</f>
        <v>22</v>
      </c>
      <c r="M11" s="162">
        <f>F11-L11</f>
        <v>2</v>
      </c>
      <c r="N11" s="164"/>
      <c r="O11" s="165"/>
      <c r="P11" s="162" t="s">
        <v>277</v>
      </c>
      <c r="Q11" s="162"/>
      <c r="R11" s="162" t="s">
        <v>277</v>
      </c>
      <c r="S11" s="162" t="s">
        <v>277</v>
      </c>
      <c r="T11" s="165"/>
      <c r="U11" s="162"/>
      <c r="V11" s="162" t="s">
        <v>277</v>
      </c>
      <c r="W11" s="162" t="s">
        <v>277</v>
      </c>
      <c r="X11" s="162" t="s">
        <v>277</v>
      </c>
      <c r="Y11" s="165"/>
      <c r="Z11" s="162" t="s">
        <v>277</v>
      </c>
      <c r="AA11" s="162" t="s">
        <v>277</v>
      </c>
      <c r="AB11" s="162" t="s">
        <v>277</v>
      </c>
      <c r="AC11" s="162" t="s">
        <v>277</v>
      </c>
      <c r="AD11" s="165"/>
      <c r="AE11" s="162" t="s">
        <v>277</v>
      </c>
      <c r="AF11" s="162" t="s">
        <v>277</v>
      </c>
      <c r="AG11" s="162" t="s">
        <v>277</v>
      </c>
      <c r="AH11" s="162" t="s">
        <v>277</v>
      </c>
      <c r="AI11" s="165"/>
      <c r="AJ11" s="162" t="s">
        <v>277</v>
      </c>
      <c r="AK11" s="162" t="s">
        <v>277</v>
      </c>
      <c r="AL11" s="162" t="s">
        <v>277</v>
      </c>
      <c r="AM11" s="162" t="s">
        <v>277</v>
      </c>
      <c r="AN11" s="165"/>
      <c r="AO11" s="162" t="s">
        <v>277</v>
      </c>
      <c r="AP11" s="162" t="s">
        <v>277</v>
      </c>
      <c r="AQ11" s="162" t="s">
        <v>277</v>
      </c>
      <c r="AR11" s="162" t="s">
        <v>277</v>
      </c>
      <c r="AS11" s="166"/>
      <c r="AV11" s="326">
        <f t="shared" si="2"/>
        <v>24</v>
      </c>
      <c r="AW11" s="326">
        <f t="shared" si="3"/>
        <v>22</v>
      </c>
      <c r="AX11" s="326">
        <f t="shared" si="4"/>
        <v>2</v>
      </c>
      <c r="AY11" s="327">
        <f t="shared" si="5"/>
        <v>0.91666666666666663</v>
      </c>
    </row>
    <row r="12" spans="1:55" ht="12" customHeight="1">
      <c r="A12" s="244" t="str">
        <f t="shared" si="0"/>
        <v>INTRA</v>
      </c>
      <c r="B12" s="226"/>
      <c r="C12" s="157"/>
      <c r="D12" s="157"/>
      <c r="E12" s="158"/>
      <c r="F12" s="157"/>
      <c r="G12" s="157"/>
      <c r="H12" s="157"/>
      <c r="I12" s="157"/>
      <c r="J12" s="157"/>
      <c r="K12" s="157"/>
      <c r="L12" s="157"/>
      <c r="M12" s="157"/>
      <c r="N12" s="159"/>
      <c r="O12" s="157"/>
      <c r="P12" s="157">
        <v>1</v>
      </c>
      <c r="Q12" s="157">
        <v>2</v>
      </c>
      <c r="R12" s="157">
        <v>3</v>
      </c>
      <c r="S12" s="157">
        <v>4</v>
      </c>
      <c r="T12" s="157"/>
      <c r="U12" s="157">
        <v>5</v>
      </c>
      <c r="V12" s="157">
        <v>6</v>
      </c>
      <c r="W12" s="157">
        <v>7</v>
      </c>
      <c r="X12" s="157">
        <v>8</v>
      </c>
      <c r="Y12" s="157"/>
      <c r="Z12" s="157">
        <v>9</v>
      </c>
      <c r="AA12" s="157">
        <v>10</v>
      </c>
      <c r="AB12" s="157">
        <v>11</v>
      </c>
      <c r="AC12" s="157">
        <v>12</v>
      </c>
      <c r="AD12" s="157"/>
      <c r="AE12" s="157">
        <v>13</v>
      </c>
      <c r="AF12" s="157">
        <v>14</v>
      </c>
      <c r="AG12" s="157">
        <v>15</v>
      </c>
      <c r="AH12" s="157">
        <v>16</v>
      </c>
      <c r="AI12" s="157"/>
      <c r="AJ12" s="157">
        <v>17</v>
      </c>
      <c r="AK12" s="157">
        <v>18</v>
      </c>
      <c r="AL12" s="157">
        <v>19</v>
      </c>
      <c r="AM12" s="157">
        <v>20</v>
      </c>
      <c r="AN12" s="157"/>
      <c r="AO12" s="157">
        <v>21</v>
      </c>
      <c r="AP12" s="157">
        <v>22</v>
      </c>
      <c r="AQ12" s="157">
        <v>23</v>
      </c>
      <c r="AR12" s="157">
        <v>24</v>
      </c>
      <c r="AS12" s="160"/>
      <c r="AV12" s="326">
        <f t="shared" si="2"/>
        <v>0</v>
      </c>
      <c r="AW12" s="326">
        <f t="shared" si="3"/>
        <v>0</v>
      </c>
      <c r="AX12" s="326">
        <f t="shared" si="4"/>
        <v>0</v>
      </c>
      <c r="AY12" s="327" t="e">
        <f t="shared" si="5"/>
        <v>#DIV/0!</v>
      </c>
    </row>
    <row r="13" spans="1:55" ht="12" customHeight="1" thickBot="1">
      <c r="A13" s="244" t="str">
        <f t="shared" si="0"/>
        <v>INTRA</v>
      </c>
      <c r="B13" s="296" t="s">
        <v>119</v>
      </c>
      <c r="C13" s="162" t="s">
        <v>180</v>
      </c>
      <c r="D13" s="163" t="s">
        <v>280</v>
      </c>
      <c r="E13" s="162"/>
      <c r="F13" s="162">
        <v>24</v>
      </c>
      <c r="G13" s="162">
        <v>24</v>
      </c>
      <c r="H13" s="162" t="s">
        <v>12</v>
      </c>
      <c r="I13" s="161" t="s">
        <v>119</v>
      </c>
      <c r="J13" s="162" t="s">
        <v>120</v>
      </c>
      <c r="K13" s="162"/>
      <c r="L13" s="162">
        <f>COUNTIF(P13:AR13,"x")</f>
        <v>23</v>
      </c>
      <c r="M13" s="162">
        <f>F13-L13</f>
        <v>1</v>
      </c>
      <c r="N13" s="164"/>
      <c r="O13" s="165"/>
      <c r="P13" s="162" t="s">
        <v>277</v>
      </c>
      <c r="Q13" s="162" t="s">
        <v>277</v>
      </c>
      <c r="R13" s="162" t="s">
        <v>277</v>
      </c>
      <c r="S13" s="162" t="s">
        <v>277</v>
      </c>
      <c r="T13" s="165"/>
      <c r="U13" s="162" t="s">
        <v>277</v>
      </c>
      <c r="V13" s="162" t="s">
        <v>277</v>
      </c>
      <c r="W13" s="162" t="s">
        <v>277</v>
      </c>
      <c r="X13" s="162" t="s">
        <v>277</v>
      </c>
      <c r="Y13" s="165"/>
      <c r="Z13" s="162" t="s">
        <v>277</v>
      </c>
      <c r="AA13" s="162" t="s">
        <v>277</v>
      </c>
      <c r="AB13" s="162" t="s">
        <v>277</v>
      </c>
      <c r="AC13" s="162" t="s">
        <v>277</v>
      </c>
      <c r="AD13" s="165"/>
      <c r="AE13" s="162" t="s">
        <v>277</v>
      </c>
      <c r="AF13" s="162"/>
      <c r="AG13" s="162" t="s">
        <v>277</v>
      </c>
      <c r="AH13" s="162" t="s">
        <v>277</v>
      </c>
      <c r="AI13" s="165"/>
      <c r="AJ13" s="162" t="s">
        <v>277</v>
      </c>
      <c r="AK13" s="162" t="s">
        <v>277</v>
      </c>
      <c r="AL13" s="162" t="s">
        <v>277</v>
      </c>
      <c r="AM13" s="162" t="s">
        <v>277</v>
      </c>
      <c r="AN13" s="165"/>
      <c r="AO13" s="162" t="s">
        <v>277</v>
      </c>
      <c r="AP13" s="162" t="s">
        <v>277</v>
      </c>
      <c r="AQ13" s="162" t="s">
        <v>277</v>
      </c>
      <c r="AR13" s="162" t="s">
        <v>277</v>
      </c>
      <c r="AS13" s="166"/>
      <c r="AV13" s="326">
        <f t="shared" si="2"/>
        <v>24</v>
      </c>
      <c r="AW13" s="326">
        <f t="shared" si="3"/>
        <v>23</v>
      </c>
      <c r="AX13" s="326">
        <f t="shared" si="4"/>
        <v>1</v>
      </c>
      <c r="AY13" s="327">
        <f t="shared" si="5"/>
        <v>0.95833333333333337</v>
      </c>
    </row>
    <row r="14" spans="1:55" ht="12" customHeight="1">
      <c r="A14" s="244" t="str">
        <f t="shared" si="0"/>
        <v>INTRA</v>
      </c>
      <c r="B14" s="226"/>
      <c r="C14" s="157"/>
      <c r="D14" s="157"/>
      <c r="E14" s="158"/>
      <c r="F14" s="157"/>
      <c r="G14" s="157"/>
      <c r="H14" s="157"/>
      <c r="I14" s="157"/>
      <c r="J14" s="157"/>
      <c r="K14" s="157"/>
      <c r="L14" s="157"/>
      <c r="M14" s="157"/>
      <c r="N14" s="159"/>
      <c r="O14" s="157"/>
      <c r="P14" s="157">
        <v>1</v>
      </c>
      <c r="Q14" s="157">
        <v>2</v>
      </c>
      <c r="R14" s="157">
        <v>3</v>
      </c>
      <c r="S14" s="157">
        <v>4</v>
      </c>
      <c r="T14" s="157"/>
      <c r="U14" s="157">
        <v>5</v>
      </c>
      <c r="V14" s="157">
        <v>6</v>
      </c>
      <c r="W14" s="157">
        <v>7</v>
      </c>
      <c r="X14" s="157">
        <v>8</v>
      </c>
      <c r="Y14" s="157"/>
      <c r="Z14" s="157">
        <v>9</v>
      </c>
      <c r="AA14" s="157">
        <v>10</v>
      </c>
      <c r="AB14" s="157">
        <v>11</v>
      </c>
      <c r="AC14" s="157">
        <v>12</v>
      </c>
      <c r="AD14" s="157"/>
      <c r="AE14" s="157">
        <v>13</v>
      </c>
      <c r="AF14" s="157">
        <v>14</v>
      </c>
      <c r="AG14" s="157">
        <v>15</v>
      </c>
      <c r="AH14" s="157">
        <v>16</v>
      </c>
      <c r="AI14" s="157"/>
      <c r="AJ14" s="157">
        <v>17</v>
      </c>
      <c r="AK14" s="157">
        <v>18</v>
      </c>
      <c r="AL14" s="157">
        <v>19</v>
      </c>
      <c r="AM14" s="157">
        <v>20</v>
      </c>
      <c r="AN14" s="157"/>
      <c r="AO14" s="157">
        <v>21</v>
      </c>
      <c r="AP14" s="157">
        <v>22</v>
      </c>
      <c r="AQ14" s="157">
        <v>23</v>
      </c>
      <c r="AR14" s="157">
        <v>24</v>
      </c>
      <c r="AS14" s="160"/>
      <c r="AV14" s="326">
        <f t="shared" si="2"/>
        <v>0</v>
      </c>
      <c r="AW14" s="326">
        <f t="shared" si="3"/>
        <v>0</v>
      </c>
      <c r="AX14" s="326">
        <f t="shared" si="4"/>
        <v>0</v>
      </c>
      <c r="AY14" s="327" t="e">
        <f t="shared" si="5"/>
        <v>#DIV/0!</v>
      </c>
    </row>
    <row r="15" spans="1:55" ht="12" customHeight="1" thickBot="1">
      <c r="A15" s="244" t="str">
        <f t="shared" si="0"/>
        <v>INTRA</v>
      </c>
      <c r="B15" s="296" t="s">
        <v>119</v>
      </c>
      <c r="C15" s="162" t="s">
        <v>180</v>
      </c>
      <c r="D15" s="163" t="s">
        <v>280</v>
      </c>
      <c r="E15" s="162"/>
      <c r="F15" s="162">
        <v>24</v>
      </c>
      <c r="G15" s="162">
        <v>24</v>
      </c>
      <c r="H15" s="162" t="s">
        <v>12</v>
      </c>
      <c r="I15" s="161" t="s">
        <v>119</v>
      </c>
      <c r="J15" s="162" t="s">
        <v>353</v>
      </c>
      <c r="K15" s="162"/>
      <c r="L15" s="162">
        <f>COUNTIF(P15:AR15,"x")</f>
        <v>23</v>
      </c>
      <c r="M15" s="162">
        <f>F15-L15</f>
        <v>1</v>
      </c>
      <c r="N15" s="164"/>
      <c r="O15" s="165"/>
      <c r="P15" s="162" t="s">
        <v>277</v>
      </c>
      <c r="Q15" s="162" t="s">
        <v>277</v>
      </c>
      <c r="R15" s="162" t="s">
        <v>277</v>
      </c>
      <c r="S15" s="162" t="s">
        <v>277</v>
      </c>
      <c r="T15" s="165"/>
      <c r="U15" s="162" t="s">
        <v>277</v>
      </c>
      <c r="V15" s="162" t="s">
        <v>277</v>
      </c>
      <c r="W15" s="162" t="s">
        <v>277</v>
      </c>
      <c r="X15" s="162" t="s">
        <v>277</v>
      </c>
      <c r="Y15" s="165"/>
      <c r="Z15" s="162" t="s">
        <v>277</v>
      </c>
      <c r="AA15" s="162" t="s">
        <v>277</v>
      </c>
      <c r="AB15" s="162" t="s">
        <v>277</v>
      </c>
      <c r="AC15" s="162" t="s">
        <v>277</v>
      </c>
      <c r="AD15" s="165"/>
      <c r="AE15" s="162" t="s">
        <v>277</v>
      </c>
      <c r="AF15" s="162" t="s">
        <v>277</v>
      </c>
      <c r="AG15" s="162" t="s">
        <v>277</v>
      </c>
      <c r="AH15" s="162" t="s">
        <v>277</v>
      </c>
      <c r="AI15" s="165"/>
      <c r="AJ15" s="162" t="s">
        <v>277</v>
      </c>
      <c r="AK15" s="162" t="s">
        <v>277</v>
      </c>
      <c r="AL15" s="162" t="s">
        <v>277</v>
      </c>
      <c r="AM15" s="162" t="s">
        <v>277</v>
      </c>
      <c r="AN15" s="165"/>
      <c r="AO15" s="162" t="s">
        <v>277</v>
      </c>
      <c r="AP15" s="162"/>
      <c r="AQ15" s="162" t="s">
        <v>277</v>
      </c>
      <c r="AR15" s="162" t="s">
        <v>277</v>
      </c>
      <c r="AS15" s="166"/>
      <c r="AV15" s="326">
        <f t="shared" si="2"/>
        <v>24</v>
      </c>
      <c r="AW15" s="326">
        <f t="shared" si="3"/>
        <v>23</v>
      </c>
      <c r="AX15" s="326">
        <f t="shared" si="4"/>
        <v>1</v>
      </c>
      <c r="AY15" s="327">
        <f t="shared" si="5"/>
        <v>0.95833333333333337</v>
      </c>
    </row>
    <row r="16" spans="1:55" ht="12" customHeight="1">
      <c r="A16" s="244" t="str">
        <f t="shared" si="0"/>
        <v>INTRA</v>
      </c>
      <c r="B16" s="226"/>
      <c r="C16" s="157"/>
      <c r="D16" s="157"/>
      <c r="E16" s="158"/>
      <c r="F16" s="157"/>
      <c r="G16" s="157"/>
      <c r="H16" s="157"/>
      <c r="I16" s="157"/>
      <c r="J16" s="157"/>
      <c r="K16" s="157"/>
      <c r="L16" s="157"/>
      <c r="M16" s="157"/>
      <c r="N16" s="159"/>
      <c r="O16" s="157"/>
      <c r="P16" s="157">
        <v>1</v>
      </c>
      <c r="Q16" s="157">
        <v>2</v>
      </c>
      <c r="R16" s="157">
        <v>3</v>
      </c>
      <c r="S16" s="157">
        <v>4</v>
      </c>
      <c r="T16" s="157"/>
      <c r="U16" s="157">
        <v>5</v>
      </c>
      <c r="V16" s="157">
        <v>6</v>
      </c>
      <c r="W16" s="157">
        <v>7</v>
      </c>
      <c r="X16" s="157">
        <v>8</v>
      </c>
      <c r="Y16" s="157"/>
      <c r="Z16" s="157">
        <v>9</v>
      </c>
      <c r="AA16" s="157">
        <v>10</v>
      </c>
      <c r="AB16" s="157">
        <v>11</v>
      </c>
      <c r="AC16" s="157">
        <v>12</v>
      </c>
      <c r="AD16" s="157"/>
      <c r="AE16" s="157">
        <v>13</v>
      </c>
      <c r="AF16" s="157">
        <v>14</v>
      </c>
      <c r="AG16" s="157">
        <v>15</v>
      </c>
      <c r="AH16" s="157">
        <v>16</v>
      </c>
      <c r="AI16" s="157"/>
      <c r="AJ16" s="157">
        <v>17</v>
      </c>
      <c r="AK16" s="157">
        <v>18</v>
      </c>
      <c r="AL16" s="157">
        <v>19</v>
      </c>
      <c r="AM16" s="157">
        <v>20</v>
      </c>
      <c r="AN16" s="157"/>
      <c r="AO16" s="157">
        <v>21</v>
      </c>
      <c r="AP16" s="157">
        <v>22</v>
      </c>
      <c r="AQ16" s="157">
        <v>23</v>
      </c>
      <c r="AR16" s="157">
        <v>24</v>
      </c>
      <c r="AS16" s="160"/>
      <c r="AV16" s="326">
        <f t="shared" si="2"/>
        <v>0</v>
      </c>
      <c r="AW16" s="326">
        <f t="shared" si="3"/>
        <v>0</v>
      </c>
      <c r="AX16" s="326">
        <f t="shared" si="4"/>
        <v>0</v>
      </c>
      <c r="AY16" s="327" t="e">
        <f t="shared" si="5"/>
        <v>#DIV/0!</v>
      </c>
    </row>
    <row r="17" spans="1:51" ht="12" customHeight="1" thickBot="1">
      <c r="A17" s="244" t="str">
        <f t="shared" si="0"/>
        <v>INTRA</v>
      </c>
      <c r="B17" s="296" t="s">
        <v>119</v>
      </c>
      <c r="C17" s="162" t="s">
        <v>147</v>
      </c>
      <c r="D17" s="163" t="s">
        <v>276</v>
      </c>
      <c r="E17" s="162">
        <v>46</v>
      </c>
      <c r="F17" s="162">
        <v>12</v>
      </c>
      <c r="G17" s="162">
        <v>12</v>
      </c>
      <c r="H17" s="162" t="s">
        <v>12</v>
      </c>
      <c r="I17" s="162" t="s">
        <v>119</v>
      </c>
      <c r="J17" s="162" t="s">
        <v>160</v>
      </c>
      <c r="K17" s="162"/>
      <c r="L17" s="162">
        <f>COUNTIF(P18:AC18,"x")</f>
        <v>11</v>
      </c>
      <c r="M17" s="162">
        <f>F17-L17</f>
        <v>1</v>
      </c>
      <c r="N17" s="164"/>
      <c r="O17" s="165"/>
      <c r="P17" s="169"/>
      <c r="Q17" s="169"/>
      <c r="R17" s="169"/>
      <c r="S17" s="169"/>
      <c r="T17" s="169"/>
      <c r="U17" s="169"/>
      <c r="V17" s="169"/>
      <c r="W17" s="169"/>
      <c r="X17" s="169"/>
      <c r="Y17" s="169"/>
      <c r="Z17" s="169"/>
      <c r="AA17" s="169"/>
      <c r="AB17" s="169"/>
      <c r="AC17" s="169"/>
      <c r="AD17" s="169"/>
      <c r="AE17" s="169"/>
      <c r="AF17" s="169"/>
      <c r="AG17" s="169"/>
      <c r="AH17" s="169"/>
      <c r="AI17" s="169"/>
      <c r="AJ17" s="169"/>
      <c r="AK17" s="169"/>
      <c r="AL17" s="169"/>
      <c r="AM17" s="169"/>
      <c r="AN17" s="169"/>
      <c r="AO17" s="169"/>
      <c r="AP17" s="169"/>
      <c r="AQ17" s="169"/>
      <c r="AR17" s="169"/>
      <c r="AS17" s="172"/>
      <c r="AV17" s="326">
        <f t="shared" si="2"/>
        <v>12</v>
      </c>
      <c r="AW17" s="326">
        <f t="shared" si="3"/>
        <v>11</v>
      </c>
      <c r="AX17" s="326">
        <f t="shared" si="4"/>
        <v>1</v>
      </c>
      <c r="AY17" s="327">
        <f t="shared" si="5"/>
        <v>0.91666666666666663</v>
      </c>
    </row>
    <row r="18" spans="1:51" ht="12" customHeight="1" thickBot="1">
      <c r="A18" s="244" t="str">
        <f t="shared" si="0"/>
        <v>INTRA</v>
      </c>
      <c r="B18" s="296" t="s">
        <v>119</v>
      </c>
      <c r="C18" s="162" t="s">
        <v>147</v>
      </c>
      <c r="D18" s="163" t="s">
        <v>276</v>
      </c>
      <c r="E18" s="162">
        <v>46</v>
      </c>
      <c r="F18" s="162">
        <v>12</v>
      </c>
      <c r="G18" s="162">
        <v>12</v>
      </c>
      <c r="H18" s="162" t="s">
        <v>12</v>
      </c>
      <c r="I18" s="162" t="s">
        <v>119</v>
      </c>
      <c r="J18" s="162" t="s">
        <v>148</v>
      </c>
      <c r="K18" s="162"/>
      <c r="L18" s="162">
        <f>COUNTIF(AE18:AR18,"x")</f>
        <v>12</v>
      </c>
      <c r="M18" s="162">
        <f>F18-L18</f>
        <v>0</v>
      </c>
      <c r="N18" s="164"/>
      <c r="O18" s="177"/>
      <c r="P18" s="162" t="s">
        <v>277</v>
      </c>
      <c r="Q18" s="162" t="s">
        <v>277</v>
      </c>
      <c r="R18" s="162" t="s">
        <v>277</v>
      </c>
      <c r="S18" s="162" t="s">
        <v>277</v>
      </c>
      <c r="T18" s="165"/>
      <c r="U18" s="162" t="s">
        <v>277</v>
      </c>
      <c r="V18" s="162" t="s">
        <v>277</v>
      </c>
      <c r="W18" s="162" t="s">
        <v>277</v>
      </c>
      <c r="X18" s="162" t="s">
        <v>277</v>
      </c>
      <c r="Y18" s="165"/>
      <c r="Z18" s="162"/>
      <c r="AA18" s="162" t="s">
        <v>277</v>
      </c>
      <c r="AB18" s="162" t="s">
        <v>277</v>
      </c>
      <c r="AC18" s="162" t="s">
        <v>277</v>
      </c>
      <c r="AD18" s="165"/>
      <c r="AE18" s="162" t="s">
        <v>277</v>
      </c>
      <c r="AF18" s="162" t="s">
        <v>277</v>
      </c>
      <c r="AG18" s="162" t="s">
        <v>277</v>
      </c>
      <c r="AH18" s="162" t="s">
        <v>277</v>
      </c>
      <c r="AI18" s="165"/>
      <c r="AJ18" s="162" t="s">
        <v>277</v>
      </c>
      <c r="AK18" s="162" t="s">
        <v>277</v>
      </c>
      <c r="AL18" s="162" t="s">
        <v>277</v>
      </c>
      <c r="AM18" s="162" t="s">
        <v>277</v>
      </c>
      <c r="AN18" s="165"/>
      <c r="AO18" s="162" t="s">
        <v>277</v>
      </c>
      <c r="AP18" s="162" t="s">
        <v>277</v>
      </c>
      <c r="AQ18" s="162" t="s">
        <v>277</v>
      </c>
      <c r="AR18" s="162" t="s">
        <v>277</v>
      </c>
      <c r="AS18" s="166"/>
      <c r="AV18" s="326">
        <f t="shared" si="2"/>
        <v>12</v>
      </c>
      <c r="AW18" s="326">
        <f t="shared" si="3"/>
        <v>12</v>
      </c>
      <c r="AX18" s="326">
        <f t="shared" si="4"/>
        <v>0</v>
      </c>
      <c r="AY18" s="327">
        <f t="shared" si="5"/>
        <v>1</v>
      </c>
    </row>
    <row r="19" spans="1:51" ht="12" customHeight="1">
      <c r="A19" s="244" t="str">
        <f t="shared" si="0"/>
        <v>INTRA</v>
      </c>
      <c r="B19" s="226"/>
      <c r="C19" s="157"/>
      <c r="D19" s="157"/>
      <c r="E19" s="158"/>
      <c r="F19" s="157"/>
      <c r="G19" s="157"/>
      <c r="H19" s="157"/>
      <c r="I19" s="157"/>
      <c r="J19" s="157"/>
      <c r="K19" s="157"/>
      <c r="L19" s="157"/>
      <c r="M19" s="157"/>
      <c r="N19" s="159"/>
      <c r="O19" s="157"/>
      <c r="P19" s="157">
        <v>1</v>
      </c>
      <c r="Q19" s="157">
        <v>2</v>
      </c>
      <c r="R19" s="157">
        <v>3</v>
      </c>
      <c r="S19" s="157">
        <v>4</v>
      </c>
      <c r="T19" s="157"/>
      <c r="U19" s="157">
        <v>5</v>
      </c>
      <c r="V19" s="157">
        <v>6</v>
      </c>
      <c r="W19" s="157">
        <v>7</v>
      </c>
      <c r="X19" s="157">
        <v>8</v>
      </c>
      <c r="Y19" s="157"/>
      <c r="Z19" s="157">
        <v>9</v>
      </c>
      <c r="AA19" s="157">
        <v>10</v>
      </c>
      <c r="AB19" s="157">
        <v>11</v>
      </c>
      <c r="AC19" s="157">
        <v>12</v>
      </c>
      <c r="AD19" s="157"/>
      <c r="AE19" s="157">
        <v>13</v>
      </c>
      <c r="AF19" s="157">
        <v>14</v>
      </c>
      <c r="AG19" s="157">
        <v>15</v>
      </c>
      <c r="AH19" s="157">
        <v>16</v>
      </c>
      <c r="AI19" s="157"/>
      <c r="AJ19" s="157">
        <v>17</v>
      </c>
      <c r="AK19" s="157">
        <v>18</v>
      </c>
      <c r="AL19" s="157">
        <v>19</v>
      </c>
      <c r="AM19" s="157">
        <v>20</v>
      </c>
      <c r="AN19" s="157"/>
      <c r="AO19" s="157">
        <v>21</v>
      </c>
      <c r="AP19" s="157">
        <v>22</v>
      </c>
      <c r="AQ19" s="157">
        <v>23</v>
      </c>
      <c r="AR19" s="157">
        <v>24</v>
      </c>
      <c r="AS19" s="160"/>
      <c r="AV19" s="326">
        <f t="shared" si="2"/>
        <v>0</v>
      </c>
      <c r="AW19" s="326">
        <f t="shared" si="3"/>
        <v>0</v>
      </c>
      <c r="AX19" s="326">
        <f t="shared" si="4"/>
        <v>0</v>
      </c>
      <c r="AY19" s="327" t="e">
        <f t="shared" si="5"/>
        <v>#DIV/0!</v>
      </c>
    </row>
    <row r="20" spans="1:51" ht="12" customHeight="1" thickBot="1">
      <c r="A20" s="244" t="str">
        <f t="shared" si="0"/>
        <v>INTRA</v>
      </c>
      <c r="B20" s="296" t="s">
        <v>119</v>
      </c>
      <c r="C20" s="162" t="s">
        <v>147</v>
      </c>
      <c r="D20" s="163" t="s">
        <v>276</v>
      </c>
      <c r="E20" s="162">
        <v>44</v>
      </c>
      <c r="F20" s="162">
        <v>12</v>
      </c>
      <c r="G20" s="162">
        <v>24</v>
      </c>
      <c r="H20" s="162" t="s">
        <v>12</v>
      </c>
      <c r="I20" s="162" t="s">
        <v>119</v>
      </c>
      <c r="J20" s="162" t="s">
        <v>149</v>
      </c>
      <c r="K20" s="162"/>
      <c r="L20" s="162">
        <f>COUNTIF(P21:AC21,"x")</f>
        <v>12</v>
      </c>
      <c r="M20" s="162">
        <f>F20-L20</f>
        <v>0</v>
      </c>
      <c r="N20" s="164"/>
      <c r="O20" s="165"/>
      <c r="P20" s="169"/>
      <c r="Q20" s="169"/>
      <c r="R20" s="169"/>
      <c r="S20" s="169"/>
      <c r="T20" s="169"/>
      <c r="U20" s="169"/>
      <c r="V20" s="169"/>
      <c r="W20" s="169"/>
      <c r="X20" s="169"/>
      <c r="Y20" s="169"/>
      <c r="Z20" s="169"/>
      <c r="AA20" s="169"/>
      <c r="AB20" s="169"/>
      <c r="AC20" s="169"/>
      <c r="AD20" s="169"/>
      <c r="AE20" s="169"/>
      <c r="AF20" s="169"/>
      <c r="AG20" s="169"/>
      <c r="AH20" s="169"/>
      <c r="AI20" s="169"/>
      <c r="AJ20" s="169"/>
      <c r="AK20" s="169"/>
      <c r="AL20" s="169"/>
      <c r="AM20" s="169"/>
      <c r="AN20" s="169"/>
      <c r="AO20" s="169"/>
      <c r="AP20" s="169"/>
      <c r="AQ20" s="169"/>
      <c r="AR20" s="169"/>
      <c r="AS20" s="172"/>
      <c r="AV20" s="326">
        <f t="shared" si="2"/>
        <v>12</v>
      </c>
      <c r="AW20" s="326">
        <f t="shared" si="3"/>
        <v>12</v>
      </c>
      <c r="AX20" s="326">
        <f t="shared" si="4"/>
        <v>0</v>
      </c>
      <c r="AY20" s="327">
        <f t="shared" si="5"/>
        <v>1</v>
      </c>
    </row>
    <row r="21" spans="1:51" ht="12" customHeight="1" thickBot="1">
      <c r="A21" s="244" t="str">
        <f t="shared" si="0"/>
        <v>INTRA</v>
      </c>
      <c r="B21" s="296" t="s">
        <v>119</v>
      </c>
      <c r="C21" s="162" t="s">
        <v>147</v>
      </c>
      <c r="D21" s="163" t="s">
        <v>276</v>
      </c>
      <c r="E21" s="162">
        <v>44</v>
      </c>
      <c r="F21" s="162">
        <v>12</v>
      </c>
      <c r="G21" s="162">
        <v>24</v>
      </c>
      <c r="H21" s="162" t="s">
        <v>12</v>
      </c>
      <c r="I21" s="162" t="s">
        <v>119</v>
      </c>
      <c r="J21" s="162" t="s">
        <v>150</v>
      </c>
      <c r="K21" s="162"/>
      <c r="L21" s="162">
        <f>COUNTIF(AE21:AR21,"x")</f>
        <v>10</v>
      </c>
      <c r="M21" s="162">
        <f>F21-L21</f>
        <v>2</v>
      </c>
      <c r="N21" s="164"/>
      <c r="O21" s="177"/>
      <c r="P21" s="162" t="s">
        <v>277</v>
      </c>
      <c r="Q21" s="162" t="s">
        <v>277</v>
      </c>
      <c r="R21" s="162" t="s">
        <v>277</v>
      </c>
      <c r="S21" s="162" t="s">
        <v>277</v>
      </c>
      <c r="T21" s="165"/>
      <c r="U21" s="162" t="s">
        <v>277</v>
      </c>
      <c r="V21" s="162" t="s">
        <v>277</v>
      </c>
      <c r="W21" s="162" t="s">
        <v>277</v>
      </c>
      <c r="X21" s="162" t="s">
        <v>277</v>
      </c>
      <c r="Y21" s="165"/>
      <c r="Z21" s="162" t="s">
        <v>277</v>
      </c>
      <c r="AA21" s="162" t="s">
        <v>277</v>
      </c>
      <c r="AB21" s="162" t="s">
        <v>277</v>
      </c>
      <c r="AC21" s="162" t="s">
        <v>277</v>
      </c>
      <c r="AD21" s="165"/>
      <c r="AE21" s="162" t="s">
        <v>277</v>
      </c>
      <c r="AF21" s="162" t="s">
        <v>277</v>
      </c>
      <c r="AG21" s="162"/>
      <c r="AH21" s="162" t="s">
        <v>277</v>
      </c>
      <c r="AI21" s="165"/>
      <c r="AJ21" s="162" t="s">
        <v>277</v>
      </c>
      <c r="AK21" s="162" t="s">
        <v>277</v>
      </c>
      <c r="AL21" s="162" t="s">
        <v>277</v>
      </c>
      <c r="AM21" s="162"/>
      <c r="AN21" s="165"/>
      <c r="AO21" s="162" t="s">
        <v>277</v>
      </c>
      <c r="AP21" s="162" t="s">
        <v>277</v>
      </c>
      <c r="AQ21" s="162" t="s">
        <v>277</v>
      </c>
      <c r="AR21" s="162" t="s">
        <v>277</v>
      </c>
      <c r="AS21" s="166"/>
      <c r="AV21" s="326">
        <f t="shared" si="2"/>
        <v>12</v>
      </c>
      <c r="AW21" s="326">
        <f t="shared" si="3"/>
        <v>10</v>
      </c>
      <c r="AX21" s="326">
        <f t="shared" si="4"/>
        <v>2</v>
      </c>
      <c r="AY21" s="327">
        <f t="shared" si="5"/>
        <v>0.83333333333333337</v>
      </c>
    </row>
    <row r="22" spans="1:51" ht="12" customHeight="1">
      <c r="A22" s="244" t="str">
        <f t="shared" si="0"/>
        <v>INTRA</v>
      </c>
      <c r="B22" s="226"/>
      <c r="C22" s="157"/>
      <c r="D22" s="157"/>
      <c r="E22" s="158"/>
      <c r="F22" s="157"/>
      <c r="G22" s="157"/>
      <c r="H22" s="157"/>
      <c r="I22" s="157"/>
      <c r="J22" s="157"/>
      <c r="K22" s="157"/>
      <c r="L22" s="157"/>
      <c r="M22" s="157"/>
      <c r="N22" s="159"/>
      <c r="O22" s="157"/>
      <c r="P22" s="157">
        <v>1</v>
      </c>
      <c r="Q22" s="157">
        <v>2</v>
      </c>
      <c r="R22" s="157">
        <v>3</v>
      </c>
      <c r="S22" s="157">
        <v>4</v>
      </c>
      <c r="T22" s="157"/>
      <c r="U22" s="157">
        <v>5</v>
      </c>
      <c r="V22" s="157">
        <v>6</v>
      </c>
      <c r="W22" s="157">
        <v>7</v>
      </c>
      <c r="X22" s="157">
        <v>8</v>
      </c>
      <c r="Y22" s="157"/>
      <c r="Z22" s="157">
        <v>9</v>
      </c>
      <c r="AA22" s="157">
        <v>10</v>
      </c>
      <c r="AB22" s="157">
        <v>11</v>
      </c>
      <c r="AC22" s="157">
        <v>12</v>
      </c>
      <c r="AD22" s="157"/>
      <c r="AE22" s="157">
        <v>13</v>
      </c>
      <c r="AF22" s="157">
        <v>14</v>
      </c>
      <c r="AG22" s="157">
        <v>15</v>
      </c>
      <c r="AH22" s="157">
        <v>16</v>
      </c>
      <c r="AI22" s="157"/>
      <c r="AJ22" s="157">
        <v>17</v>
      </c>
      <c r="AK22" s="157">
        <v>18</v>
      </c>
      <c r="AL22" s="157">
        <v>19</v>
      </c>
      <c r="AM22" s="157">
        <v>20</v>
      </c>
      <c r="AN22" s="157"/>
      <c r="AO22" s="157">
        <v>21</v>
      </c>
      <c r="AP22" s="157">
        <v>22</v>
      </c>
      <c r="AQ22" s="157">
        <v>23</v>
      </c>
      <c r="AR22" s="157">
        <v>24</v>
      </c>
      <c r="AS22" s="160"/>
      <c r="AV22" s="326">
        <f t="shared" si="2"/>
        <v>0</v>
      </c>
      <c r="AW22" s="326">
        <f t="shared" si="3"/>
        <v>0</v>
      </c>
      <c r="AX22" s="326">
        <f t="shared" si="4"/>
        <v>0</v>
      </c>
      <c r="AY22" s="327" t="e">
        <f t="shared" si="5"/>
        <v>#DIV/0!</v>
      </c>
    </row>
    <row r="23" spans="1:51" ht="12" customHeight="1" thickBot="1">
      <c r="A23" s="244" t="str">
        <f t="shared" si="0"/>
        <v>INTRA</v>
      </c>
      <c r="B23" s="296" t="s">
        <v>119</v>
      </c>
      <c r="C23" s="162" t="s">
        <v>147</v>
      </c>
      <c r="D23" s="163" t="s">
        <v>276</v>
      </c>
      <c r="E23" s="162">
        <v>42</v>
      </c>
      <c r="F23" s="162">
        <v>12</v>
      </c>
      <c r="G23" s="162">
        <v>24</v>
      </c>
      <c r="H23" s="162" t="s">
        <v>12</v>
      </c>
      <c r="I23" s="162" t="s">
        <v>119</v>
      </c>
      <c r="J23" s="162" t="s">
        <v>151</v>
      </c>
      <c r="K23" s="162"/>
      <c r="L23" s="162">
        <f>COUNTIF(P24:AC24,"x")</f>
        <v>11</v>
      </c>
      <c r="M23" s="162">
        <f>F23-L23</f>
        <v>1</v>
      </c>
      <c r="N23" s="164"/>
      <c r="O23" s="165"/>
      <c r="P23" s="169"/>
      <c r="Q23" s="169"/>
      <c r="R23" s="169"/>
      <c r="S23" s="169"/>
      <c r="T23" s="169"/>
      <c r="U23" s="169"/>
      <c r="V23" s="169"/>
      <c r="W23" s="169"/>
      <c r="X23" s="169"/>
      <c r="Y23" s="169"/>
      <c r="Z23" s="169"/>
      <c r="AA23" s="169"/>
      <c r="AB23" s="169"/>
      <c r="AC23" s="169"/>
      <c r="AD23" s="169"/>
      <c r="AE23" s="169"/>
      <c r="AF23" s="169"/>
      <c r="AG23" s="169"/>
      <c r="AH23" s="169"/>
      <c r="AI23" s="169"/>
      <c r="AJ23" s="169"/>
      <c r="AK23" s="169"/>
      <c r="AL23" s="169"/>
      <c r="AM23" s="169"/>
      <c r="AN23" s="169"/>
      <c r="AO23" s="169"/>
      <c r="AP23" s="169"/>
      <c r="AQ23" s="169"/>
      <c r="AR23" s="169"/>
      <c r="AS23" s="172"/>
      <c r="AV23" s="326">
        <f t="shared" si="2"/>
        <v>12</v>
      </c>
      <c r="AW23" s="326">
        <f t="shared" si="3"/>
        <v>11</v>
      </c>
      <c r="AX23" s="326">
        <f t="shared" si="4"/>
        <v>1</v>
      </c>
      <c r="AY23" s="327">
        <f t="shared" si="5"/>
        <v>0.91666666666666663</v>
      </c>
    </row>
    <row r="24" spans="1:51" ht="12" customHeight="1" thickBot="1">
      <c r="A24" s="244" t="str">
        <f t="shared" si="0"/>
        <v>INTRA</v>
      </c>
      <c r="B24" s="296" t="s">
        <v>119</v>
      </c>
      <c r="C24" s="162" t="s">
        <v>147</v>
      </c>
      <c r="D24" s="163" t="s">
        <v>276</v>
      </c>
      <c r="E24" s="162">
        <v>42</v>
      </c>
      <c r="F24" s="162">
        <v>12</v>
      </c>
      <c r="G24" s="162">
        <v>24</v>
      </c>
      <c r="H24" s="162" t="s">
        <v>12</v>
      </c>
      <c r="I24" s="162" t="s">
        <v>119</v>
      </c>
      <c r="J24" s="162" t="s">
        <v>152</v>
      </c>
      <c r="K24" s="162"/>
      <c r="L24" s="162">
        <f>COUNTIF(AE24:AR24,"x")</f>
        <v>12</v>
      </c>
      <c r="M24" s="162">
        <f>F24-L24</f>
        <v>0</v>
      </c>
      <c r="N24" s="164"/>
      <c r="O24" s="177"/>
      <c r="P24" s="162" t="s">
        <v>277</v>
      </c>
      <c r="Q24" s="162" t="s">
        <v>277</v>
      </c>
      <c r="R24" s="162" t="s">
        <v>277</v>
      </c>
      <c r="S24" s="162" t="s">
        <v>277</v>
      </c>
      <c r="T24" s="165"/>
      <c r="U24" s="162" t="s">
        <v>277</v>
      </c>
      <c r="V24" s="162" t="s">
        <v>277</v>
      </c>
      <c r="W24" s="162" t="s">
        <v>277</v>
      </c>
      <c r="X24" s="162" t="s">
        <v>277</v>
      </c>
      <c r="Y24" s="165"/>
      <c r="Z24" s="162"/>
      <c r="AA24" s="162" t="s">
        <v>277</v>
      </c>
      <c r="AB24" s="162" t="s">
        <v>277</v>
      </c>
      <c r="AC24" s="162" t="s">
        <v>277</v>
      </c>
      <c r="AD24" s="165"/>
      <c r="AE24" s="162" t="s">
        <v>277</v>
      </c>
      <c r="AF24" s="162" t="s">
        <v>277</v>
      </c>
      <c r="AG24" s="162" t="s">
        <v>277</v>
      </c>
      <c r="AH24" s="162" t="s">
        <v>277</v>
      </c>
      <c r="AI24" s="165"/>
      <c r="AJ24" s="162" t="s">
        <v>277</v>
      </c>
      <c r="AK24" s="162" t="s">
        <v>277</v>
      </c>
      <c r="AL24" s="162" t="s">
        <v>277</v>
      </c>
      <c r="AM24" s="162" t="s">
        <v>277</v>
      </c>
      <c r="AN24" s="165"/>
      <c r="AO24" s="162" t="s">
        <v>277</v>
      </c>
      <c r="AP24" s="162" t="s">
        <v>277</v>
      </c>
      <c r="AQ24" s="162" t="s">
        <v>277</v>
      </c>
      <c r="AR24" s="162" t="s">
        <v>277</v>
      </c>
      <c r="AS24" s="166"/>
      <c r="AV24" s="326">
        <f t="shared" si="2"/>
        <v>12</v>
      </c>
      <c r="AW24" s="326">
        <f t="shared" si="3"/>
        <v>12</v>
      </c>
      <c r="AX24" s="326">
        <f t="shared" si="4"/>
        <v>0</v>
      </c>
      <c r="AY24" s="327">
        <f t="shared" si="5"/>
        <v>1</v>
      </c>
    </row>
    <row r="25" spans="1:51" ht="12" customHeight="1">
      <c r="A25" s="244" t="str">
        <f t="shared" si="0"/>
        <v>INTRA</v>
      </c>
      <c r="B25" s="226"/>
      <c r="C25" s="157"/>
      <c r="D25" s="157"/>
      <c r="E25" s="158"/>
      <c r="F25" s="157"/>
      <c r="G25" s="157"/>
      <c r="H25" s="157"/>
      <c r="I25" s="157"/>
      <c r="J25" s="157"/>
      <c r="K25" s="157"/>
      <c r="L25" s="157"/>
      <c r="M25" s="157"/>
      <c r="N25" s="159"/>
      <c r="O25" s="157"/>
      <c r="P25" s="157">
        <v>1</v>
      </c>
      <c r="Q25" s="157">
        <v>2</v>
      </c>
      <c r="R25" s="157">
        <v>3</v>
      </c>
      <c r="S25" s="157">
        <v>4</v>
      </c>
      <c r="T25" s="157"/>
      <c r="U25" s="157">
        <v>5</v>
      </c>
      <c r="V25" s="157">
        <v>6</v>
      </c>
      <c r="W25" s="157">
        <v>7</v>
      </c>
      <c r="X25" s="157">
        <v>8</v>
      </c>
      <c r="Y25" s="157"/>
      <c r="Z25" s="157">
        <v>9</v>
      </c>
      <c r="AA25" s="157">
        <v>10</v>
      </c>
      <c r="AB25" s="157">
        <v>11</v>
      </c>
      <c r="AC25" s="157">
        <v>12</v>
      </c>
      <c r="AD25" s="157"/>
      <c r="AE25" s="157">
        <v>13</v>
      </c>
      <c r="AF25" s="157">
        <v>14</v>
      </c>
      <c r="AG25" s="157">
        <v>15</v>
      </c>
      <c r="AH25" s="157">
        <v>16</v>
      </c>
      <c r="AI25" s="157"/>
      <c r="AJ25" s="157">
        <v>17</v>
      </c>
      <c r="AK25" s="157">
        <v>18</v>
      </c>
      <c r="AL25" s="157">
        <v>19</v>
      </c>
      <c r="AM25" s="157">
        <v>20</v>
      </c>
      <c r="AN25" s="157"/>
      <c r="AO25" s="157">
        <v>21</v>
      </c>
      <c r="AP25" s="157">
        <v>22</v>
      </c>
      <c r="AQ25" s="157">
        <v>23</v>
      </c>
      <c r="AR25" s="157">
        <v>24</v>
      </c>
      <c r="AS25" s="160"/>
      <c r="AV25" s="326">
        <f t="shared" si="2"/>
        <v>0</v>
      </c>
      <c r="AW25" s="326">
        <f t="shared" si="3"/>
        <v>0</v>
      </c>
      <c r="AX25" s="326">
        <f t="shared" si="4"/>
        <v>0</v>
      </c>
      <c r="AY25" s="327" t="e">
        <f t="shared" si="5"/>
        <v>#DIV/0!</v>
      </c>
    </row>
    <row r="26" spans="1:51" ht="12" customHeight="1" thickBot="1">
      <c r="A26" s="244" t="str">
        <f t="shared" si="0"/>
        <v>INTRA</v>
      </c>
      <c r="B26" s="296" t="s">
        <v>119</v>
      </c>
      <c r="C26" s="162" t="s">
        <v>147</v>
      </c>
      <c r="D26" s="163" t="s">
        <v>276</v>
      </c>
      <c r="E26" s="162">
        <v>40</v>
      </c>
      <c r="F26" s="162">
        <v>12</v>
      </c>
      <c r="G26" s="162">
        <v>24</v>
      </c>
      <c r="H26" s="162" t="s">
        <v>12</v>
      </c>
      <c r="I26" s="162" t="s">
        <v>119</v>
      </c>
      <c r="J26" s="162" t="s">
        <v>153</v>
      </c>
      <c r="K26" s="162"/>
      <c r="L26" s="162">
        <f>COUNTIF(P27:AC27,"x")</f>
        <v>11</v>
      </c>
      <c r="M26" s="162">
        <f>F26-L26</f>
        <v>1</v>
      </c>
      <c r="N26" s="164"/>
      <c r="O26" s="165"/>
      <c r="P26" s="169"/>
      <c r="Q26" s="169"/>
      <c r="R26" s="169"/>
      <c r="S26" s="169"/>
      <c r="T26" s="169"/>
      <c r="U26" s="169"/>
      <c r="V26" s="169"/>
      <c r="W26" s="169"/>
      <c r="X26" s="169"/>
      <c r="Y26" s="169"/>
      <c r="Z26" s="169"/>
      <c r="AA26" s="169"/>
      <c r="AB26" s="169"/>
      <c r="AC26" s="169"/>
      <c r="AD26" s="169"/>
      <c r="AE26" s="169"/>
      <c r="AF26" s="169"/>
      <c r="AG26" s="169"/>
      <c r="AH26" s="169"/>
      <c r="AI26" s="169"/>
      <c r="AJ26" s="169"/>
      <c r="AK26" s="169"/>
      <c r="AL26" s="169"/>
      <c r="AM26" s="169"/>
      <c r="AN26" s="169"/>
      <c r="AO26" s="169"/>
      <c r="AP26" s="169"/>
      <c r="AQ26" s="169"/>
      <c r="AR26" s="169"/>
      <c r="AS26" s="172"/>
      <c r="AV26" s="326">
        <f t="shared" si="2"/>
        <v>12</v>
      </c>
      <c r="AW26" s="326">
        <f t="shared" si="3"/>
        <v>11</v>
      </c>
      <c r="AX26" s="326">
        <f t="shared" si="4"/>
        <v>1</v>
      </c>
      <c r="AY26" s="327">
        <f t="shared" si="5"/>
        <v>0.91666666666666663</v>
      </c>
    </row>
    <row r="27" spans="1:51" ht="12" customHeight="1" thickBot="1">
      <c r="A27" s="244" t="str">
        <f t="shared" si="0"/>
        <v>INTRA</v>
      </c>
      <c r="B27" s="296" t="s">
        <v>119</v>
      </c>
      <c r="C27" s="162" t="s">
        <v>147</v>
      </c>
      <c r="D27" s="163" t="s">
        <v>276</v>
      </c>
      <c r="E27" s="162">
        <v>40</v>
      </c>
      <c r="F27" s="162">
        <v>12</v>
      </c>
      <c r="G27" s="162">
        <v>24</v>
      </c>
      <c r="H27" s="162" t="s">
        <v>12</v>
      </c>
      <c r="I27" s="162" t="s">
        <v>119</v>
      </c>
      <c r="J27" s="162" t="s">
        <v>154</v>
      </c>
      <c r="K27" s="162"/>
      <c r="L27" s="162">
        <f>COUNTIF(AE27:AR27,"x")</f>
        <v>12</v>
      </c>
      <c r="M27" s="162">
        <f>F27-L27</f>
        <v>0</v>
      </c>
      <c r="N27" s="164"/>
      <c r="O27" s="177"/>
      <c r="P27" s="162" t="s">
        <v>277</v>
      </c>
      <c r="Q27" s="162" t="s">
        <v>277</v>
      </c>
      <c r="R27" s="162" t="s">
        <v>277</v>
      </c>
      <c r="S27" s="162" t="s">
        <v>277</v>
      </c>
      <c r="T27" s="165"/>
      <c r="U27" s="162"/>
      <c r="V27" s="162" t="s">
        <v>277</v>
      </c>
      <c r="W27" s="162" t="s">
        <v>277</v>
      </c>
      <c r="X27" s="162" t="s">
        <v>277</v>
      </c>
      <c r="Y27" s="165"/>
      <c r="Z27" s="162" t="s">
        <v>277</v>
      </c>
      <c r="AA27" s="162" t="s">
        <v>277</v>
      </c>
      <c r="AB27" s="162" t="s">
        <v>277</v>
      </c>
      <c r="AC27" s="162" t="s">
        <v>277</v>
      </c>
      <c r="AD27" s="165"/>
      <c r="AE27" s="162" t="s">
        <v>277</v>
      </c>
      <c r="AF27" s="162" t="s">
        <v>277</v>
      </c>
      <c r="AG27" s="162" t="s">
        <v>277</v>
      </c>
      <c r="AH27" s="162" t="s">
        <v>277</v>
      </c>
      <c r="AI27" s="165"/>
      <c r="AJ27" s="162" t="s">
        <v>277</v>
      </c>
      <c r="AK27" s="162" t="s">
        <v>277</v>
      </c>
      <c r="AL27" s="162" t="s">
        <v>277</v>
      </c>
      <c r="AM27" s="162" t="s">
        <v>277</v>
      </c>
      <c r="AN27" s="165"/>
      <c r="AO27" s="162" t="s">
        <v>277</v>
      </c>
      <c r="AP27" s="162" t="s">
        <v>277</v>
      </c>
      <c r="AQ27" s="162" t="s">
        <v>277</v>
      </c>
      <c r="AR27" s="162" t="s">
        <v>277</v>
      </c>
      <c r="AS27" s="166"/>
      <c r="AV27" s="326">
        <f t="shared" si="2"/>
        <v>12</v>
      </c>
      <c r="AW27" s="326">
        <f t="shared" si="3"/>
        <v>12</v>
      </c>
      <c r="AX27" s="326">
        <f t="shared" si="4"/>
        <v>0</v>
      </c>
      <c r="AY27" s="327">
        <f t="shared" si="5"/>
        <v>1</v>
      </c>
    </row>
    <row r="28" spans="1:51" ht="12" customHeight="1">
      <c r="A28" s="244" t="str">
        <f t="shared" si="0"/>
        <v>INTRA</v>
      </c>
      <c r="B28" s="226"/>
      <c r="C28" s="157"/>
      <c r="D28" s="157"/>
      <c r="E28" s="158"/>
      <c r="F28" s="157"/>
      <c r="G28" s="157"/>
      <c r="H28" s="157"/>
      <c r="I28" s="157"/>
      <c r="J28" s="157"/>
      <c r="K28" s="157"/>
      <c r="L28" s="157"/>
      <c r="M28" s="157"/>
      <c r="N28" s="159"/>
      <c r="O28" s="157"/>
      <c r="P28" s="157">
        <v>1</v>
      </c>
      <c r="Q28" s="157">
        <v>2</v>
      </c>
      <c r="R28" s="157">
        <v>3</v>
      </c>
      <c r="S28" s="157">
        <v>4</v>
      </c>
      <c r="T28" s="157"/>
      <c r="U28" s="157">
        <v>5</v>
      </c>
      <c r="V28" s="157">
        <v>6</v>
      </c>
      <c r="W28" s="157">
        <v>7</v>
      </c>
      <c r="X28" s="157">
        <v>8</v>
      </c>
      <c r="Y28" s="157"/>
      <c r="Z28" s="157">
        <v>9</v>
      </c>
      <c r="AA28" s="157">
        <v>10</v>
      </c>
      <c r="AB28" s="157">
        <v>11</v>
      </c>
      <c r="AC28" s="157">
        <v>12</v>
      </c>
      <c r="AD28" s="157"/>
      <c r="AE28" s="157">
        <v>13</v>
      </c>
      <c r="AF28" s="157">
        <v>14</v>
      </c>
      <c r="AG28" s="157">
        <v>15</v>
      </c>
      <c r="AH28" s="157">
        <v>16</v>
      </c>
      <c r="AI28" s="157"/>
      <c r="AJ28" s="157">
        <v>17</v>
      </c>
      <c r="AK28" s="157">
        <v>18</v>
      </c>
      <c r="AL28" s="157">
        <v>19</v>
      </c>
      <c r="AM28" s="157">
        <v>20</v>
      </c>
      <c r="AN28" s="157"/>
      <c r="AO28" s="157">
        <v>21</v>
      </c>
      <c r="AP28" s="157">
        <v>22</v>
      </c>
      <c r="AQ28" s="157">
        <v>23</v>
      </c>
      <c r="AR28" s="157">
        <v>24</v>
      </c>
      <c r="AS28" s="160"/>
      <c r="AV28" s="326">
        <f t="shared" si="2"/>
        <v>0</v>
      </c>
      <c r="AW28" s="326">
        <f t="shared" si="3"/>
        <v>0</v>
      </c>
      <c r="AX28" s="326">
        <f t="shared" si="4"/>
        <v>0</v>
      </c>
      <c r="AY28" s="327" t="e">
        <f t="shared" ref="AY28:AY91" si="6">AW28/AV28</f>
        <v>#DIV/0!</v>
      </c>
    </row>
    <row r="29" spans="1:51" ht="12" customHeight="1" thickBot="1">
      <c r="A29" s="244" t="str">
        <f t="shared" si="0"/>
        <v>INTRA</v>
      </c>
      <c r="B29" s="296" t="s">
        <v>119</v>
      </c>
      <c r="C29" s="162" t="s">
        <v>147</v>
      </c>
      <c r="D29" s="163" t="s">
        <v>276</v>
      </c>
      <c r="E29" s="162">
        <v>38</v>
      </c>
      <c r="F29" s="162">
        <v>24</v>
      </c>
      <c r="G29" s="162">
        <v>24</v>
      </c>
      <c r="H29" s="162" t="s">
        <v>12</v>
      </c>
      <c r="I29" s="162" t="s">
        <v>119</v>
      </c>
      <c r="J29" s="162" t="s">
        <v>155</v>
      </c>
      <c r="K29" s="162"/>
      <c r="L29" s="162">
        <f>COUNTIF(P30:AC30,"x")</f>
        <v>12</v>
      </c>
      <c r="M29" s="162">
        <f>F29-L29</f>
        <v>12</v>
      </c>
      <c r="N29" s="164"/>
      <c r="O29" s="165"/>
      <c r="P29" s="169"/>
      <c r="Q29" s="169"/>
      <c r="R29" s="169"/>
      <c r="S29" s="169"/>
      <c r="T29" s="169"/>
      <c r="U29" s="169"/>
      <c r="V29" s="169"/>
      <c r="W29" s="169"/>
      <c r="X29" s="169"/>
      <c r="Y29" s="169"/>
      <c r="Z29" s="169"/>
      <c r="AA29" s="169"/>
      <c r="AB29" s="169"/>
      <c r="AC29" s="169"/>
      <c r="AD29" s="169"/>
      <c r="AE29" s="169"/>
      <c r="AF29" s="169"/>
      <c r="AG29" s="169"/>
      <c r="AH29" s="169"/>
      <c r="AI29" s="169"/>
      <c r="AJ29" s="169"/>
      <c r="AK29" s="169"/>
      <c r="AL29" s="169"/>
      <c r="AM29" s="169"/>
      <c r="AN29" s="169"/>
      <c r="AO29" s="169"/>
      <c r="AP29" s="169"/>
      <c r="AQ29" s="169"/>
      <c r="AR29" s="169"/>
      <c r="AS29" s="172"/>
      <c r="AV29" s="326">
        <f t="shared" si="2"/>
        <v>24</v>
      </c>
      <c r="AW29" s="326">
        <f t="shared" si="3"/>
        <v>12</v>
      </c>
      <c r="AX29" s="326">
        <f t="shared" si="4"/>
        <v>12</v>
      </c>
      <c r="AY29" s="327">
        <f t="shared" si="6"/>
        <v>0.5</v>
      </c>
    </row>
    <row r="30" spans="1:51" ht="12" customHeight="1" thickBot="1">
      <c r="A30" s="244" t="str">
        <f t="shared" si="0"/>
        <v>INTRA</v>
      </c>
      <c r="B30" s="296" t="s">
        <v>119</v>
      </c>
      <c r="C30" s="162" t="s">
        <v>147</v>
      </c>
      <c r="D30" s="163" t="s">
        <v>276</v>
      </c>
      <c r="E30" s="162">
        <v>38</v>
      </c>
      <c r="F30" s="162">
        <v>24</v>
      </c>
      <c r="G30" s="162">
        <v>24</v>
      </c>
      <c r="H30" s="162" t="s">
        <v>12</v>
      </c>
      <c r="I30" s="162" t="s">
        <v>119</v>
      </c>
      <c r="J30" s="162" t="s">
        <v>156</v>
      </c>
      <c r="K30" s="162"/>
      <c r="L30" s="162">
        <f>COUNTIF(AE30:AR30,"x")</f>
        <v>11</v>
      </c>
      <c r="M30" s="162">
        <f>F30-L30</f>
        <v>13</v>
      </c>
      <c r="N30" s="164"/>
      <c r="O30" s="177"/>
      <c r="P30" s="162" t="s">
        <v>277</v>
      </c>
      <c r="Q30" s="162" t="s">
        <v>277</v>
      </c>
      <c r="R30" s="162" t="s">
        <v>277</v>
      </c>
      <c r="S30" s="162" t="s">
        <v>277</v>
      </c>
      <c r="T30" s="165"/>
      <c r="U30" s="162" t="s">
        <v>277</v>
      </c>
      <c r="V30" s="162" t="s">
        <v>277</v>
      </c>
      <c r="W30" s="162" t="s">
        <v>277</v>
      </c>
      <c r="X30" s="162" t="s">
        <v>277</v>
      </c>
      <c r="Y30" s="165"/>
      <c r="Z30" s="162" t="s">
        <v>277</v>
      </c>
      <c r="AA30" s="162" t="s">
        <v>277</v>
      </c>
      <c r="AB30" s="162" t="s">
        <v>277</v>
      </c>
      <c r="AC30" s="162" t="s">
        <v>277</v>
      </c>
      <c r="AD30" s="165"/>
      <c r="AE30" s="162" t="s">
        <v>277</v>
      </c>
      <c r="AF30" s="162" t="s">
        <v>277</v>
      </c>
      <c r="AG30" s="162" t="s">
        <v>277</v>
      </c>
      <c r="AH30" s="162" t="s">
        <v>277</v>
      </c>
      <c r="AI30" s="165"/>
      <c r="AJ30" s="162" t="s">
        <v>277</v>
      </c>
      <c r="AK30" s="162" t="s">
        <v>277</v>
      </c>
      <c r="AL30" s="162" t="s">
        <v>277</v>
      </c>
      <c r="AM30" s="162"/>
      <c r="AN30" s="165"/>
      <c r="AO30" s="162" t="s">
        <v>277</v>
      </c>
      <c r="AP30" s="162" t="s">
        <v>277</v>
      </c>
      <c r="AQ30" s="162" t="s">
        <v>277</v>
      </c>
      <c r="AR30" s="162" t="s">
        <v>277</v>
      </c>
      <c r="AS30" s="166"/>
      <c r="AV30" s="326">
        <f t="shared" si="2"/>
        <v>24</v>
      </c>
      <c r="AW30" s="326">
        <f t="shared" si="3"/>
        <v>11</v>
      </c>
      <c r="AX30" s="326">
        <f t="shared" si="4"/>
        <v>13</v>
      </c>
      <c r="AY30" s="327">
        <f t="shared" si="6"/>
        <v>0.45833333333333331</v>
      </c>
    </row>
    <row r="31" spans="1:51" ht="12" customHeight="1">
      <c r="A31" s="244" t="str">
        <f t="shared" si="0"/>
        <v>INTRA</v>
      </c>
      <c r="B31" s="226"/>
      <c r="C31" s="157"/>
      <c r="D31" s="157"/>
      <c r="E31" s="158"/>
      <c r="F31" s="157"/>
      <c r="G31" s="157"/>
      <c r="H31" s="157"/>
      <c r="I31" s="157"/>
      <c r="J31" s="157"/>
      <c r="K31" s="157"/>
      <c r="L31" s="157"/>
      <c r="M31" s="157"/>
      <c r="N31" s="159"/>
      <c r="O31" s="157"/>
      <c r="P31" s="157">
        <v>1</v>
      </c>
      <c r="Q31" s="157">
        <v>2</v>
      </c>
      <c r="R31" s="157">
        <v>3</v>
      </c>
      <c r="S31" s="157">
        <v>4</v>
      </c>
      <c r="T31" s="157"/>
      <c r="U31" s="157">
        <v>5</v>
      </c>
      <c r="V31" s="157">
        <v>6</v>
      </c>
      <c r="W31" s="157">
        <v>7</v>
      </c>
      <c r="X31" s="157">
        <v>8</v>
      </c>
      <c r="Y31" s="157"/>
      <c r="Z31" s="157">
        <v>9</v>
      </c>
      <c r="AA31" s="157">
        <v>10</v>
      </c>
      <c r="AB31" s="157">
        <v>11</v>
      </c>
      <c r="AC31" s="157">
        <v>12</v>
      </c>
      <c r="AD31" s="157"/>
      <c r="AE31" s="157">
        <v>13</v>
      </c>
      <c r="AF31" s="157">
        <v>14</v>
      </c>
      <c r="AG31" s="157">
        <v>15</v>
      </c>
      <c r="AH31" s="157">
        <v>16</v>
      </c>
      <c r="AI31" s="157"/>
      <c r="AJ31" s="157">
        <v>17</v>
      </c>
      <c r="AK31" s="157">
        <v>18</v>
      </c>
      <c r="AL31" s="157">
        <v>19</v>
      </c>
      <c r="AM31" s="157">
        <v>20</v>
      </c>
      <c r="AN31" s="157"/>
      <c r="AO31" s="157">
        <v>21</v>
      </c>
      <c r="AP31" s="157">
        <v>22</v>
      </c>
      <c r="AQ31" s="157">
        <v>23</v>
      </c>
      <c r="AR31" s="157">
        <v>24</v>
      </c>
      <c r="AS31" s="160"/>
      <c r="AV31" s="326">
        <f t="shared" si="2"/>
        <v>0</v>
      </c>
      <c r="AW31" s="326">
        <f t="shared" si="3"/>
        <v>0</v>
      </c>
      <c r="AX31" s="326">
        <f t="shared" si="4"/>
        <v>0</v>
      </c>
      <c r="AY31" s="327" t="e">
        <f t="shared" si="6"/>
        <v>#DIV/0!</v>
      </c>
    </row>
    <row r="32" spans="1:51" ht="12" customHeight="1" thickBot="1">
      <c r="A32" s="244" t="str">
        <f t="shared" si="0"/>
        <v>INTRA</v>
      </c>
      <c r="B32" s="296" t="s">
        <v>119</v>
      </c>
      <c r="C32" s="162" t="s">
        <v>147</v>
      </c>
      <c r="D32" s="163" t="s">
        <v>276</v>
      </c>
      <c r="E32" s="162">
        <v>36</v>
      </c>
      <c r="F32" s="162">
        <v>12</v>
      </c>
      <c r="G32" s="162">
        <v>24</v>
      </c>
      <c r="H32" s="162" t="s">
        <v>12</v>
      </c>
      <c r="I32" s="162" t="s">
        <v>119</v>
      </c>
      <c r="J32" s="162" t="s">
        <v>157</v>
      </c>
      <c r="K32" s="162"/>
      <c r="L32" s="162">
        <f>COUNTIF(P33:AC33,"x")</f>
        <v>12</v>
      </c>
      <c r="M32" s="162">
        <f>F32-L32</f>
        <v>0</v>
      </c>
      <c r="N32" s="164"/>
      <c r="O32" s="165"/>
      <c r="P32" s="169"/>
      <c r="Q32" s="169"/>
      <c r="R32" s="169"/>
      <c r="S32" s="169"/>
      <c r="T32" s="169"/>
      <c r="U32" s="169"/>
      <c r="V32" s="169"/>
      <c r="W32" s="169"/>
      <c r="X32" s="169"/>
      <c r="Y32" s="169"/>
      <c r="Z32" s="169"/>
      <c r="AA32" s="169"/>
      <c r="AB32" s="169"/>
      <c r="AC32" s="169"/>
      <c r="AD32" s="169"/>
      <c r="AE32" s="169"/>
      <c r="AF32" s="169"/>
      <c r="AG32" s="169"/>
      <c r="AH32" s="169"/>
      <c r="AI32" s="169"/>
      <c r="AJ32" s="169"/>
      <c r="AK32" s="169"/>
      <c r="AL32" s="169"/>
      <c r="AM32" s="169">
        <v>0</v>
      </c>
      <c r="AN32" s="169"/>
      <c r="AO32" s="169"/>
      <c r="AP32" s="169"/>
      <c r="AQ32" s="169"/>
      <c r="AR32" s="169"/>
      <c r="AS32" s="172"/>
      <c r="AV32" s="326">
        <f t="shared" si="2"/>
        <v>12</v>
      </c>
      <c r="AW32" s="326">
        <f t="shared" si="3"/>
        <v>12</v>
      </c>
      <c r="AX32" s="326">
        <f t="shared" si="4"/>
        <v>0</v>
      </c>
      <c r="AY32" s="327">
        <f t="shared" si="6"/>
        <v>1</v>
      </c>
    </row>
    <row r="33" spans="1:51" ht="12" customHeight="1" thickBot="1">
      <c r="A33" s="244" t="str">
        <f t="shared" si="0"/>
        <v>INTRA</v>
      </c>
      <c r="B33" s="296" t="s">
        <v>119</v>
      </c>
      <c r="C33" s="162" t="s">
        <v>147</v>
      </c>
      <c r="D33" s="163" t="s">
        <v>276</v>
      </c>
      <c r="E33" s="162">
        <v>36</v>
      </c>
      <c r="F33" s="162">
        <v>12</v>
      </c>
      <c r="G33" s="162">
        <v>24</v>
      </c>
      <c r="H33" s="162" t="s">
        <v>12</v>
      </c>
      <c r="I33" s="162" t="s">
        <v>119</v>
      </c>
      <c r="J33" s="162" t="s">
        <v>158</v>
      </c>
      <c r="K33" s="162"/>
      <c r="L33" s="162">
        <f>COUNTIF(AE33:AR33,"x")</f>
        <v>10</v>
      </c>
      <c r="M33" s="162">
        <f>F33-L33</f>
        <v>2</v>
      </c>
      <c r="N33" s="164"/>
      <c r="O33" s="177"/>
      <c r="P33" s="162" t="s">
        <v>277</v>
      </c>
      <c r="Q33" s="162" t="s">
        <v>277</v>
      </c>
      <c r="R33" s="162" t="s">
        <v>277</v>
      </c>
      <c r="S33" s="162" t="s">
        <v>277</v>
      </c>
      <c r="T33" s="165"/>
      <c r="U33" s="162" t="s">
        <v>277</v>
      </c>
      <c r="V33" s="162" t="s">
        <v>277</v>
      </c>
      <c r="W33" s="162" t="s">
        <v>277</v>
      </c>
      <c r="X33" s="162" t="s">
        <v>277</v>
      </c>
      <c r="Y33" s="165"/>
      <c r="Z33" s="162" t="s">
        <v>277</v>
      </c>
      <c r="AA33" s="162" t="s">
        <v>277</v>
      </c>
      <c r="AB33" s="162" t="s">
        <v>277</v>
      </c>
      <c r="AC33" s="162" t="s">
        <v>277</v>
      </c>
      <c r="AD33" s="165"/>
      <c r="AE33" s="162" t="s">
        <v>277</v>
      </c>
      <c r="AF33" s="162" t="s">
        <v>277</v>
      </c>
      <c r="AG33" s="162" t="s">
        <v>277</v>
      </c>
      <c r="AH33" s="162" t="s">
        <v>277</v>
      </c>
      <c r="AI33" s="165"/>
      <c r="AJ33" s="162"/>
      <c r="AK33" s="162" t="s">
        <v>277</v>
      </c>
      <c r="AL33" s="162"/>
      <c r="AM33" s="162" t="s">
        <v>277</v>
      </c>
      <c r="AN33" s="165"/>
      <c r="AO33" s="162" t="s">
        <v>277</v>
      </c>
      <c r="AP33" s="162" t="s">
        <v>277</v>
      </c>
      <c r="AQ33" s="162" t="s">
        <v>277</v>
      </c>
      <c r="AR33" s="162" t="s">
        <v>277</v>
      </c>
      <c r="AS33" s="166"/>
      <c r="AV33" s="326">
        <f t="shared" si="2"/>
        <v>12</v>
      </c>
      <c r="AW33" s="326">
        <f t="shared" si="3"/>
        <v>10</v>
      </c>
      <c r="AX33" s="326">
        <f t="shared" si="4"/>
        <v>2</v>
      </c>
      <c r="AY33" s="327">
        <f t="shared" si="6"/>
        <v>0.83333333333333337</v>
      </c>
    </row>
    <row r="34" spans="1:51" ht="12" customHeight="1">
      <c r="A34" s="244" t="str">
        <f t="shared" si="0"/>
        <v>INTRA</v>
      </c>
      <c r="B34" s="226"/>
      <c r="C34" s="157"/>
      <c r="D34" s="157"/>
      <c r="E34" s="158"/>
      <c r="F34" s="157"/>
      <c r="G34" s="157"/>
      <c r="H34" s="157"/>
      <c r="I34" s="157"/>
      <c r="J34" s="157"/>
      <c r="K34" s="157"/>
      <c r="L34" s="157"/>
      <c r="M34" s="157"/>
      <c r="N34" s="159"/>
      <c r="O34" s="157"/>
      <c r="P34" s="157">
        <v>1</v>
      </c>
      <c r="Q34" s="157">
        <v>2</v>
      </c>
      <c r="R34" s="157">
        <v>3</v>
      </c>
      <c r="S34" s="157">
        <v>4</v>
      </c>
      <c r="T34" s="157"/>
      <c r="U34" s="157">
        <v>5</v>
      </c>
      <c r="V34" s="157">
        <v>6</v>
      </c>
      <c r="W34" s="157">
        <v>7</v>
      </c>
      <c r="X34" s="157">
        <v>8</v>
      </c>
      <c r="Y34" s="157"/>
      <c r="Z34" s="157">
        <v>9</v>
      </c>
      <c r="AA34" s="157">
        <v>10</v>
      </c>
      <c r="AB34" s="157">
        <v>11</v>
      </c>
      <c r="AC34" s="157">
        <v>12</v>
      </c>
      <c r="AD34" s="157"/>
      <c r="AE34" s="157">
        <v>13</v>
      </c>
      <c r="AF34" s="157">
        <v>14</v>
      </c>
      <c r="AG34" s="157">
        <v>15</v>
      </c>
      <c r="AH34" s="157">
        <v>16</v>
      </c>
      <c r="AI34" s="157"/>
      <c r="AJ34" s="157">
        <v>17</v>
      </c>
      <c r="AK34" s="157">
        <v>18</v>
      </c>
      <c r="AL34" s="157">
        <v>19</v>
      </c>
      <c r="AM34" s="157">
        <v>20</v>
      </c>
      <c r="AN34" s="157"/>
      <c r="AO34" s="157">
        <v>21</v>
      </c>
      <c r="AP34" s="157">
        <v>22</v>
      </c>
      <c r="AQ34" s="157">
        <v>23</v>
      </c>
      <c r="AR34" s="157">
        <v>24</v>
      </c>
      <c r="AS34" s="160"/>
      <c r="AV34" s="326">
        <f t="shared" si="2"/>
        <v>0</v>
      </c>
      <c r="AW34" s="326">
        <f t="shared" si="3"/>
        <v>0</v>
      </c>
      <c r="AX34" s="326">
        <f t="shared" si="4"/>
        <v>0</v>
      </c>
      <c r="AY34" s="327" t="e">
        <f t="shared" si="6"/>
        <v>#DIV/0!</v>
      </c>
    </row>
    <row r="35" spans="1:51" ht="12" customHeight="1" thickBot="1">
      <c r="A35" s="244" t="str">
        <f t="shared" si="0"/>
        <v>INTRA</v>
      </c>
      <c r="B35" s="296" t="s">
        <v>119</v>
      </c>
      <c r="C35" s="162" t="s">
        <v>147</v>
      </c>
      <c r="D35" s="163" t="s">
        <v>276</v>
      </c>
      <c r="E35" s="162">
        <v>34</v>
      </c>
      <c r="F35" s="162">
        <v>12</v>
      </c>
      <c r="G35" s="162">
        <v>24</v>
      </c>
      <c r="H35" s="162" t="s">
        <v>12</v>
      </c>
      <c r="I35" s="162" t="s">
        <v>119</v>
      </c>
      <c r="J35" s="162" t="s">
        <v>159</v>
      </c>
      <c r="K35" s="162"/>
      <c r="L35" s="162">
        <f>COUNTIF(P36:AC36,"x")</f>
        <v>11</v>
      </c>
      <c r="M35" s="162">
        <f>F35-L35</f>
        <v>1</v>
      </c>
      <c r="N35" s="164"/>
      <c r="O35" s="165"/>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69"/>
      <c r="AO35" s="169"/>
      <c r="AP35" s="169"/>
      <c r="AQ35" s="169"/>
      <c r="AR35" s="169"/>
      <c r="AS35" s="172"/>
      <c r="AV35" s="326">
        <f t="shared" si="2"/>
        <v>12</v>
      </c>
      <c r="AW35" s="326">
        <f t="shared" si="3"/>
        <v>11</v>
      </c>
      <c r="AX35" s="326">
        <f t="shared" si="4"/>
        <v>1</v>
      </c>
      <c r="AY35" s="327">
        <f t="shared" si="6"/>
        <v>0.91666666666666663</v>
      </c>
    </row>
    <row r="36" spans="1:51" ht="12" customHeight="1" thickBot="1">
      <c r="A36" s="244" t="str">
        <f t="shared" si="0"/>
        <v>INTRA</v>
      </c>
      <c r="B36" s="296" t="s">
        <v>119</v>
      </c>
      <c r="C36" s="162" t="s">
        <v>147</v>
      </c>
      <c r="D36" s="163" t="s">
        <v>276</v>
      </c>
      <c r="E36" s="162">
        <v>34</v>
      </c>
      <c r="F36" s="162">
        <v>12</v>
      </c>
      <c r="G36" s="162">
        <v>24</v>
      </c>
      <c r="H36" s="162" t="s">
        <v>12</v>
      </c>
      <c r="I36" s="162" t="s">
        <v>119</v>
      </c>
      <c r="J36" s="162" t="s">
        <v>161</v>
      </c>
      <c r="K36" s="162"/>
      <c r="L36" s="162">
        <f>COUNTIF(AE36:AR36,"x")</f>
        <v>11</v>
      </c>
      <c r="M36" s="162">
        <f>F36-L36</f>
        <v>1</v>
      </c>
      <c r="N36" s="164"/>
      <c r="O36" s="177"/>
      <c r="P36" s="162" t="s">
        <v>277</v>
      </c>
      <c r="Q36" s="162" t="s">
        <v>277</v>
      </c>
      <c r="R36" s="162" t="s">
        <v>277</v>
      </c>
      <c r="S36" s="162" t="s">
        <v>277</v>
      </c>
      <c r="T36" s="165"/>
      <c r="U36" s="162" t="s">
        <v>277</v>
      </c>
      <c r="V36" s="162" t="s">
        <v>277</v>
      </c>
      <c r="W36" s="162" t="s">
        <v>277</v>
      </c>
      <c r="X36" s="162" t="s">
        <v>277</v>
      </c>
      <c r="Y36" s="165"/>
      <c r="Z36" s="162" t="s">
        <v>277</v>
      </c>
      <c r="AA36" s="162" t="s">
        <v>277</v>
      </c>
      <c r="AB36" s="162"/>
      <c r="AC36" s="162" t="s">
        <v>277</v>
      </c>
      <c r="AD36" s="165"/>
      <c r="AE36" s="162" t="s">
        <v>277</v>
      </c>
      <c r="AF36" s="162"/>
      <c r="AG36" s="162" t="s">
        <v>277</v>
      </c>
      <c r="AH36" s="162" t="s">
        <v>277</v>
      </c>
      <c r="AI36" s="165"/>
      <c r="AJ36" s="162" t="s">
        <v>277</v>
      </c>
      <c r="AK36" s="231" t="s">
        <v>278</v>
      </c>
      <c r="AL36" s="162" t="s">
        <v>277</v>
      </c>
      <c r="AM36" s="162" t="s">
        <v>277</v>
      </c>
      <c r="AN36" s="165"/>
      <c r="AO36" s="162" t="s">
        <v>277</v>
      </c>
      <c r="AP36" s="162" t="s">
        <v>277</v>
      </c>
      <c r="AQ36" s="162" t="s">
        <v>277</v>
      </c>
      <c r="AR36" s="162" t="s">
        <v>277</v>
      </c>
      <c r="AS36" s="166"/>
      <c r="AV36" s="326">
        <f t="shared" si="2"/>
        <v>12</v>
      </c>
      <c r="AW36" s="326">
        <f t="shared" si="3"/>
        <v>11</v>
      </c>
      <c r="AX36" s="326">
        <f t="shared" si="4"/>
        <v>1</v>
      </c>
      <c r="AY36" s="327">
        <f t="shared" si="6"/>
        <v>0.91666666666666663</v>
      </c>
    </row>
    <row r="37" spans="1:51" ht="12" customHeight="1">
      <c r="A37" s="244" t="str">
        <f t="shared" si="0"/>
        <v>INTRA</v>
      </c>
      <c r="B37" s="226"/>
      <c r="C37" s="157"/>
      <c r="D37" s="157"/>
      <c r="E37" s="158"/>
      <c r="F37" s="157"/>
      <c r="G37" s="157"/>
      <c r="H37" s="157"/>
      <c r="I37" s="157"/>
      <c r="J37" s="157"/>
      <c r="K37" s="157"/>
      <c r="L37" s="157"/>
      <c r="M37" s="157"/>
      <c r="N37" s="159"/>
      <c r="O37" s="157"/>
      <c r="P37" s="157">
        <v>1</v>
      </c>
      <c r="Q37" s="157">
        <v>2</v>
      </c>
      <c r="R37" s="157">
        <v>3</v>
      </c>
      <c r="S37" s="157">
        <v>4</v>
      </c>
      <c r="T37" s="157"/>
      <c r="U37" s="157">
        <v>5</v>
      </c>
      <c r="V37" s="157">
        <v>6</v>
      </c>
      <c r="W37" s="157">
        <v>7</v>
      </c>
      <c r="X37" s="157">
        <v>8</v>
      </c>
      <c r="Y37" s="157"/>
      <c r="Z37" s="157">
        <v>9</v>
      </c>
      <c r="AA37" s="157">
        <v>10</v>
      </c>
      <c r="AB37" s="157">
        <v>11</v>
      </c>
      <c r="AC37" s="157">
        <v>12</v>
      </c>
      <c r="AD37" s="157"/>
      <c r="AE37" s="157">
        <v>13</v>
      </c>
      <c r="AF37" s="157">
        <v>14</v>
      </c>
      <c r="AG37" s="157">
        <v>15</v>
      </c>
      <c r="AH37" s="157">
        <v>16</v>
      </c>
      <c r="AI37" s="157"/>
      <c r="AJ37" s="157">
        <v>17</v>
      </c>
      <c r="AK37" s="157">
        <v>18</v>
      </c>
      <c r="AL37" s="157">
        <v>19</v>
      </c>
      <c r="AM37" s="157">
        <v>20</v>
      </c>
      <c r="AN37" s="157"/>
      <c r="AO37" s="157">
        <v>21</v>
      </c>
      <c r="AP37" s="157">
        <v>22</v>
      </c>
      <c r="AQ37" s="157">
        <v>23</v>
      </c>
      <c r="AR37" s="157">
        <v>24</v>
      </c>
      <c r="AS37" s="160"/>
      <c r="AV37" s="326">
        <f t="shared" si="2"/>
        <v>0</v>
      </c>
      <c r="AW37" s="326">
        <f t="shared" si="3"/>
        <v>0</v>
      </c>
      <c r="AX37" s="326">
        <f t="shared" si="4"/>
        <v>0</v>
      </c>
      <c r="AY37" s="327" t="e">
        <f t="shared" si="6"/>
        <v>#DIV/0!</v>
      </c>
    </row>
    <row r="38" spans="1:51" ht="12" customHeight="1" thickBot="1">
      <c r="A38" s="244" t="str">
        <f t="shared" si="0"/>
        <v>INTRA</v>
      </c>
      <c r="B38" s="296" t="s">
        <v>119</v>
      </c>
      <c r="C38" s="162" t="s">
        <v>147</v>
      </c>
      <c r="D38" s="163" t="s">
        <v>276</v>
      </c>
      <c r="E38" s="162">
        <v>32</v>
      </c>
      <c r="F38" s="162">
        <v>12</v>
      </c>
      <c r="G38" s="162">
        <v>24</v>
      </c>
      <c r="H38" s="162" t="s">
        <v>12</v>
      </c>
      <c r="I38" s="162" t="s">
        <v>119</v>
      </c>
      <c r="J38" s="162" t="s">
        <v>162</v>
      </c>
      <c r="K38" s="162"/>
      <c r="L38" s="162">
        <f>COUNTIF(P39:AC39,"x")</f>
        <v>11</v>
      </c>
      <c r="M38" s="162">
        <f>F38-L38</f>
        <v>1</v>
      </c>
      <c r="N38" s="164"/>
      <c r="O38" s="165"/>
      <c r="P38" s="169"/>
      <c r="Q38" s="169"/>
      <c r="R38" s="169"/>
      <c r="S38" s="169"/>
      <c r="T38" s="169"/>
      <c r="U38" s="169"/>
      <c r="V38" s="169"/>
      <c r="W38" s="169"/>
      <c r="X38" s="169"/>
      <c r="Y38" s="169"/>
      <c r="Z38" s="169"/>
      <c r="AA38" s="169"/>
      <c r="AB38" s="169"/>
      <c r="AC38" s="169"/>
      <c r="AD38" s="169"/>
      <c r="AE38" s="169"/>
      <c r="AF38" s="169"/>
      <c r="AG38" s="169"/>
      <c r="AH38" s="169"/>
      <c r="AI38" s="169"/>
      <c r="AJ38" s="169"/>
      <c r="AK38" s="169"/>
      <c r="AL38" s="169"/>
      <c r="AM38" s="169"/>
      <c r="AN38" s="169"/>
      <c r="AO38" s="169"/>
      <c r="AP38" s="169"/>
      <c r="AQ38" s="169"/>
      <c r="AR38" s="169"/>
      <c r="AS38" s="172"/>
      <c r="AV38" s="326">
        <f t="shared" si="2"/>
        <v>12</v>
      </c>
      <c r="AW38" s="326">
        <f t="shared" si="3"/>
        <v>11</v>
      </c>
      <c r="AX38" s="326">
        <f t="shared" si="4"/>
        <v>1</v>
      </c>
      <c r="AY38" s="327">
        <f t="shared" si="6"/>
        <v>0.91666666666666663</v>
      </c>
    </row>
    <row r="39" spans="1:51" ht="12" customHeight="1" thickBot="1">
      <c r="A39" s="244" t="str">
        <f t="shared" si="0"/>
        <v>INTRA</v>
      </c>
      <c r="B39" s="296" t="s">
        <v>119</v>
      </c>
      <c r="C39" s="162" t="s">
        <v>147</v>
      </c>
      <c r="D39" s="163" t="s">
        <v>276</v>
      </c>
      <c r="E39" s="162">
        <v>32</v>
      </c>
      <c r="F39" s="162">
        <v>12</v>
      </c>
      <c r="G39" s="162">
        <v>24</v>
      </c>
      <c r="H39" s="162" t="s">
        <v>12</v>
      </c>
      <c r="I39" s="162" t="s">
        <v>119</v>
      </c>
      <c r="J39" s="162" t="s">
        <v>163</v>
      </c>
      <c r="K39" s="162"/>
      <c r="L39" s="162">
        <f>COUNTIF(AE39:AR39,"x")</f>
        <v>11</v>
      </c>
      <c r="M39" s="162">
        <f>F39-L39</f>
        <v>1</v>
      </c>
      <c r="N39" s="164"/>
      <c r="O39" s="177"/>
      <c r="P39" s="162" t="s">
        <v>277</v>
      </c>
      <c r="Q39" s="162" t="s">
        <v>277</v>
      </c>
      <c r="R39" s="162" t="s">
        <v>277</v>
      </c>
      <c r="S39" s="162" t="s">
        <v>277</v>
      </c>
      <c r="T39" s="165"/>
      <c r="U39" s="162" t="s">
        <v>277</v>
      </c>
      <c r="V39" s="162" t="s">
        <v>277</v>
      </c>
      <c r="W39" s="162" t="s">
        <v>277</v>
      </c>
      <c r="X39" s="162" t="s">
        <v>277</v>
      </c>
      <c r="Y39" s="165"/>
      <c r="Z39" s="162" t="s">
        <v>277</v>
      </c>
      <c r="AA39" s="162"/>
      <c r="AB39" s="162" t="s">
        <v>277</v>
      </c>
      <c r="AC39" s="162" t="s">
        <v>277</v>
      </c>
      <c r="AD39" s="165"/>
      <c r="AE39" s="162" t="s">
        <v>277</v>
      </c>
      <c r="AF39" s="162" t="s">
        <v>277</v>
      </c>
      <c r="AG39" s="162" t="s">
        <v>277</v>
      </c>
      <c r="AH39" s="162" t="s">
        <v>277</v>
      </c>
      <c r="AI39" s="165"/>
      <c r="AJ39" s="162" t="s">
        <v>277</v>
      </c>
      <c r="AK39" s="162" t="s">
        <v>277</v>
      </c>
      <c r="AL39" s="162"/>
      <c r="AM39" s="162" t="s">
        <v>277</v>
      </c>
      <c r="AN39" s="165"/>
      <c r="AO39" s="162" t="s">
        <v>277</v>
      </c>
      <c r="AP39" s="162" t="s">
        <v>277</v>
      </c>
      <c r="AQ39" s="162" t="s">
        <v>277</v>
      </c>
      <c r="AR39" s="162" t="s">
        <v>277</v>
      </c>
      <c r="AS39" s="166"/>
      <c r="AV39" s="326">
        <f t="shared" si="2"/>
        <v>12</v>
      </c>
      <c r="AW39" s="326">
        <f t="shared" si="3"/>
        <v>11</v>
      </c>
      <c r="AX39" s="326">
        <f t="shared" si="4"/>
        <v>1</v>
      </c>
      <c r="AY39" s="327">
        <f t="shared" si="6"/>
        <v>0.91666666666666663</v>
      </c>
    </row>
    <row r="40" spans="1:51" ht="12" customHeight="1">
      <c r="A40" s="244" t="str">
        <f t="shared" si="0"/>
        <v>INTRA</v>
      </c>
      <c r="B40" s="226"/>
      <c r="C40" s="157"/>
      <c r="D40" s="157"/>
      <c r="E40" s="158"/>
      <c r="F40" s="157"/>
      <c r="G40" s="157"/>
      <c r="H40" s="157"/>
      <c r="I40" s="157"/>
      <c r="J40" s="157"/>
      <c r="K40" s="157"/>
      <c r="L40" s="157"/>
      <c r="M40" s="157"/>
      <c r="N40" s="159"/>
      <c r="O40" s="157"/>
      <c r="P40" s="157">
        <v>1</v>
      </c>
      <c r="Q40" s="157">
        <v>2</v>
      </c>
      <c r="R40" s="157">
        <v>3</v>
      </c>
      <c r="S40" s="157">
        <v>4</v>
      </c>
      <c r="T40" s="157"/>
      <c r="U40" s="157">
        <v>5</v>
      </c>
      <c r="V40" s="157">
        <v>6</v>
      </c>
      <c r="W40" s="157">
        <v>7</v>
      </c>
      <c r="X40" s="157">
        <v>8</v>
      </c>
      <c r="Y40" s="157"/>
      <c r="Z40" s="157">
        <v>9</v>
      </c>
      <c r="AA40" s="157">
        <v>10</v>
      </c>
      <c r="AB40" s="157">
        <v>11</v>
      </c>
      <c r="AC40" s="157">
        <v>12</v>
      </c>
      <c r="AD40" s="157"/>
      <c r="AE40" s="157">
        <v>13</v>
      </c>
      <c r="AF40" s="157">
        <v>14</v>
      </c>
      <c r="AG40" s="157">
        <v>15</v>
      </c>
      <c r="AH40" s="157">
        <v>16</v>
      </c>
      <c r="AI40" s="157"/>
      <c r="AJ40" s="157">
        <v>17</v>
      </c>
      <c r="AK40" s="157">
        <v>18</v>
      </c>
      <c r="AL40" s="157">
        <v>19</v>
      </c>
      <c r="AM40" s="157">
        <v>20</v>
      </c>
      <c r="AN40" s="157"/>
      <c r="AO40" s="157">
        <v>21</v>
      </c>
      <c r="AP40" s="157">
        <v>22</v>
      </c>
      <c r="AQ40" s="157">
        <v>23</v>
      </c>
      <c r="AR40" s="157">
        <v>24</v>
      </c>
      <c r="AS40" s="160"/>
      <c r="AV40" s="326">
        <f t="shared" si="2"/>
        <v>0</v>
      </c>
      <c r="AW40" s="326">
        <f t="shared" si="3"/>
        <v>0</v>
      </c>
      <c r="AX40" s="326">
        <f t="shared" si="4"/>
        <v>0</v>
      </c>
      <c r="AY40" s="327" t="e">
        <f t="shared" si="6"/>
        <v>#DIV/0!</v>
      </c>
    </row>
    <row r="41" spans="1:51" ht="12" customHeight="1" thickBot="1">
      <c r="A41" s="244" t="str">
        <f t="shared" si="0"/>
        <v>INTRA</v>
      </c>
      <c r="B41" s="296" t="s">
        <v>119</v>
      </c>
      <c r="C41" s="162" t="s">
        <v>147</v>
      </c>
      <c r="D41" s="163" t="s">
        <v>276</v>
      </c>
      <c r="E41" s="162">
        <v>30</v>
      </c>
      <c r="F41" s="162">
        <v>12</v>
      </c>
      <c r="G41" s="162">
        <v>24</v>
      </c>
      <c r="H41" s="162" t="s">
        <v>12</v>
      </c>
      <c r="I41" s="162" t="s">
        <v>119</v>
      </c>
      <c r="J41" s="162" t="s">
        <v>164</v>
      </c>
      <c r="K41" s="162"/>
      <c r="L41" s="162">
        <f>COUNTIF(P42:AC42,"x")</f>
        <v>10</v>
      </c>
      <c r="M41" s="162">
        <f>F41-L41</f>
        <v>2</v>
      </c>
      <c r="N41" s="164"/>
      <c r="O41" s="165"/>
      <c r="P41" s="169"/>
      <c r="Q41" s="169"/>
      <c r="R41" s="169"/>
      <c r="S41" s="169"/>
      <c r="T41" s="169"/>
      <c r="U41" s="169"/>
      <c r="V41" s="169"/>
      <c r="W41" s="169"/>
      <c r="X41" s="169"/>
      <c r="Y41" s="169"/>
      <c r="Z41" s="169"/>
      <c r="AA41" s="169"/>
      <c r="AB41" s="169"/>
      <c r="AC41" s="169"/>
      <c r="AD41" s="169"/>
      <c r="AE41" s="169"/>
      <c r="AF41" s="169"/>
      <c r="AG41" s="169"/>
      <c r="AH41" s="169"/>
      <c r="AI41" s="169"/>
      <c r="AJ41" s="169"/>
      <c r="AK41" s="169"/>
      <c r="AL41" s="169"/>
      <c r="AM41" s="169"/>
      <c r="AN41" s="169"/>
      <c r="AO41" s="169"/>
      <c r="AP41" s="169"/>
      <c r="AQ41" s="169"/>
      <c r="AR41" s="169"/>
      <c r="AS41" s="172"/>
      <c r="AV41" s="326">
        <f t="shared" si="2"/>
        <v>12</v>
      </c>
      <c r="AW41" s="326">
        <f t="shared" si="3"/>
        <v>10</v>
      </c>
      <c r="AX41" s="326">
        <f t="shared" si="4"/>
        <v>2</v>
      </c>
      <c r="AY41" s="327">
        <f t="shared" si="6"/>
        <v>0.83333333333333337</v>
      </c>
    </row>
    <row r="42" spans="1:51" ht="12" customHeight="1" thickBot="1">
      <c r="A42" s="244" t="str">
        <f t="shared" si="0"/>
        <v>INTRA</v>
      </c>
      <c r="B42" s="296" t="s">
        <v>119</v>
      </c>
      <c r="C42" s="162" t="s">
        <v>147</v>
      </c>
      <c r="D42" s="163" t="s">
        <v>276</v>
      </c>
      <c r="E42" s="231">
        <v>30</v>
      </c>
      <c r="F42" s="162">
        <v>12</v>
      </c>
      <c r="G42" s="162">
        <v>24</v>
      </c>
      <c r="H42" s="162" t="s">
        <v>12</v>
      </c>
      <c r="I42" s="162" t="s">
        <v>119</v>
      </c>
      <c r="J42" s="162" t="s">
        <v>165</v>
      </c>
      <c r="K42" s="162"/>
      <c r="L42" s="162">
        <f>COUNTIF(AE42:AR42,"x")</f>
        <v>11</v>
      </c>
      <c r="M42" s="162">
        <f>F42-L42</f>
        <v>1</v>
      </c>
      <c r="N42" s="164"/>
      <c r="O42" s="177"/>
      <c r="P42" s="162" t="s">
        <v>277</v>
      </c>
      <c r="Q42" s="162" t="s">
        <v>277</v>
      </c>
      <c r="R42" s="162" t="s">
        <v>277</v>
      </c>
      <c r="S42" s="162" t="s">
        <v>277</v>
      </c>
      <c r="T42" s="165"/>
      <c r="U42" s="162" t="s">
        <v>277</v>
      </c>
      <c r="V42" s="162"/>
      <c r="W42" s="162" t="s">
        <v>277</v>
      </c>
      <c r="X42" s="162" t="s">
        <v>277</v>
      </c>
      <c r="Y42" s="165"/>
      <c r="Z42" s="162" t="s">
        <v>277</v>
      </c>
      <c r="AA42" s="162" t="s">
        <v>277</v>
      </c>
      <c r="AB42" s="162"/>
      <c r="AC42" s="162" t="s">
        <v>277</v>
      </c>
      <c r="AD42" s="165"/>
      <c r="AE42" s="162" t="s">
        <v>277</v>
      </c>
      <c r="AF42" s="162" t="s">
        <v>277</v>
      </c>
      <c r="AG42" s="162" t="s">
        <v>277</v>
      </c>
      <c r="AH42" s="162" t="s">
        <v>277</v>
      </c>
      <c r="AI42" s="165"/>
      <c r="AJ42" s="162" t="s">
        <v>277</v>
      </c>
      <c r="AK42" s="162" t="s">
        <v>277</v>
      </c>
      <c r="AL42" s="162" t="s">
        <v>277</v>
      </c>
      <c r="AM42" s="162" t="s">
        <v>277</v>
      </c>
      <c r="AN42" s="165"/>
      <c r="AO42" s="162" t="s">
        <v>277</v>
      </c>
      <c r="AP42" s="162"/>
      <c r="AQ42" s="162" t="s">
        <v>277</v>
      </c>
      <c r="AR42" s="162" t="s">
        <v>277</v>
      </c>
      <c r="AS42" s="166"/>
      <c r="AV42" s="326">
        <f t="shared" si="2"/>
        <v>12</v>
      </c>
      <c r="AW42" s="326">
        <f t="shared" si="3"/>
        <v>11</v>
      </c>
      <c r="AX42" s="326">
        <f t="shared" si="4"/>
        <v>1</v>
      </c>
      <c r="AY42" s="327">
        <f t="shared" si="6"/>
        <v>0.91666666666666663</v>
      </c>
    </row>
    <row r="43" spans="1:51" ht="12" customHeight="1">
      <c r="A43" s="244" t="str">
        <f t="shared" si="0"/>
        <v>INTRA</v>
      </c>
      <c r="B43" s="226"/>
      <c r="C43" s="157"/>
      <c r="D43" s="157"/>
      <c r="E43" s="158"/>
      <c r="F43" s="157"/>
      <c r="G43" s="157"/>
      <c r="H43" s="157"/>
      <c r="I43" s="157"/>
      <c r="J43" s="157"/>
      <c r="K43" s="157"/>
      <c r="L43" s="157"/>
      <c r="M43" s="157"/>
      <c r="N43" s="159"/>
      <c r="O43" s="157"/>
      <c r="P43" s="157">
        <v>1</v>
      </c>
      <c r="Q43" s="157">
        <v>2</v>
      </c>
      <c r="R43" s="157">
        <v>3</v>
      </c>
      <c r="S43" s="157">
        <v>4</v>
      </c>
      <c r="T43" s="157"/>
      <c r="U43" s="157">
        <v>5</v>
      </c>
      <c r="V43" s="157">
        <v>6</v>
      </c>
      <c r="W43" s="157">
        <v>7</v>
      </c>
      <c r="X43" s="157">
        <v>8</v>
      </c>
      <c r="Y43" s="157"/>
      <c r="Z43" s="157">
        <v>9</v>
      </c>
      <c r="AA43" s="157">
        <v>10</v>
      </c>
      <c r="AB43" s="157">
        <v>11</v>
      </c>
      <c r="AC43" s="157">
        <v>12</v>
      </c>
      <c r="AD43" s="157"/>
      <c r="AE43" s="157">
        <v>13</v>
      </c>
      <c r="AF43" s="157">
        <v>14</v>
      </c>
      <c r="AG43" s="157">
        <v>15</v>
      </c>
      <c r="AH43" s="157">
        <v>16</v>
      </c>
      <c r="AI43" s="157"/>
      <c r="AJ43" s="157">
        <v>17</v>
      </c>
      <c r="AK43" s="157">
        <v>18</v>
      </c>
      <c r="AL43" s="157">
        <v>19</v>
      </c>
      <c r="AM43" s="157">
        <v>20</v>
      </c>
      <c r="AN43" s="157"/>
      <c r="AO43" s="157">
        <v>21</v>
      </c>
      <c r="AP43" s="157">
        <v>22</v>
      </c>
      <c r="AQ43" s="157">
        <v>23</v>
      </c>
      <c r="AR43" s="157">
        <v>24</v>
      </c>
      <c r="AS43" s="160"/>
      <c r="AV43" s="326">
        <f t="shared" si="2"/>
        <v>0</v>
      </c>
      <c r="AW43" s="326">
        <f t="shared" si="3"/>
        <v>0</v>
      </c>
      <c r="AX43" s="326">
        <f t="shared" si="4"/>
        <v>0</v>
      </c>
      <c r="AY43" s="327" t="e">
        <f t="shared" si="6"/>
        <v>#DIV/0!</v>
      </c>
    </row>
    <row r="44" spans="1:51" ht="12" customHeight="1" thickBot="1">
      <c r="A44" s="244" t="str">
        <f t="shared" si="0"/>
        <v>INTRA</v>
      </c>
      <c r="B44" s="296" t="s">
        <v>119</v>
      </c>
      <c r="C44" s="162" t="s">
        <v>147</v>
      </c>
      <c r="D44" s="163" t="s">
        <v>276</v>
      </c>
      <c r="E44" s="162">
        <v>28</v>
      </c>
      <c r="F44" s="162">
        <v>12</v>
      </c>
      <c r="G44" s="162">
        <v>24</v>
      </c>
      <c r="H44" s="162" t="s">
        <v>12</v>
      </c>
      <c r="I44" s="162" t="s">
        <v>119</v>
      </c>
      <c r="J44" s="162" t="s">
        <v>166</v>
      </c>
      <c r="K44" s="162"/>
      <c r="L44" s="162">
        <f>COUNTIF(P45:AC45,"x")</f>
        <v>11</v>
      </c>
      <c r="M44" s="162">
        <f>F44-L44</f>
        <v>1</v>
      </c>
      <c r="N44" s="164"/>
      <c r="O44" s="165"/>
      <c r="P44" s="169"/>
      <c r="Q44" s="169"/>
      <c r="R44" s="169"/>
      <c r="S44" s="169"/>
      <c r="T44" s="169"/>
      <c r="U44" s="169"/>
      <c r="V44" s="169"/>
      <c r="W44" s="169"/>
      <c r="X44" s="169"/>
      <c r="Y44" s="169"/>
      <c r="Z44" s="169"/>
      <c r="AA44" s="169"/>
      <c r="AB44" s="169"/>
      <c r="AC44" s="169"/>
      <c r="AD44" s="169"/>
      <c r="AE44" s="169"/>
      <c r="AF44" s="169"/>
      <c r="AG44" s="169"/>
      <c r="AH44" s="169"/>
      <c r="AI44" s="169"/>
      <c r="AJ44" s="169"/>
      <c r="AK44" s="169"/>
      <c r="AL44" s="169"/>
      <c r="AM44" s="169"/>
      <c r="AN44" s="169"/>
      <c r="AO44" s="169"/>
      <c r="AP44" s="169"/>
      <c r="AQ44" s="169"/>
      <c r="AR44" s="169"/>
      <c r="AS44" s="172"/>
      <c r="AV44" s="326">
        <f t="shared" si="2"/>
        <v>12</v>
      </c>
      <c r="AW44" s="326">
        <f t="shared" si="3"/>
        <v>11</v>
      </c>
      <c r="AX44" s="326">
        <f t="shared" si="4"/>
        <v>1</v>
      </c>
      <c r="AY44" s="327">
        <f t="shared" si="6"/>
        <v>0.91666666666666663</v>
      </c>
    </row>
    <row r="45" spans="1:51" ht="12" customHeight="1" thickBot="1">
      <c r="A45" s="244" t="str">
        <f t="shared" si="0"/>
        <v>INTRA</v>
      </c>
      <c r="B45" s="296" t="s">
        <v>119</v>
      </c>
      <c r="C45" s="162" t="s">
        <v>147</v>
      </c>
      <c r="D45" s="163" t="s">
        <v>276</v>
      </c>
      <c r="E45" s="162">
        <v>28</v>
      </c>
      <c r="F45" s="162">
        <v>12</v>
      </c>
      <c r="G45" s="162">
        <v>24</v>
      </c>
      <c r="H45" s="162" t="s">
        <v>12</v>
      </c>
      <c r="I45" s="162" t="s">
        <v>119</v>
      </c>
      <c r="J45" s="162" t="s">
        <v>167</v>
      </c>
      <c r="K45" s="162"/>
      <c r="L45" s="162">
        <f>COUNTIF(AE45:AR45,"x")</f>
        <v>10</v>
      </c>
      <c r="M45" s="162">
        <f>F45-L45</f>
        <v>2</v>
      </c>
      <c r="N45" s="164"/>
      <c r="O45" s="177"/>
      <c r="P45" s="162" t="s">
        <v>277</v>
      </c>
      <c r="Q45" s="162" t="s">
        <v>277</v>
      </c>
      <c r="R45" s="231" t="s">
        <v>278</v>
      </c>
      <c r="S45" s="231"/>
      <c r="T45" s="165"/>
      <c r="U45" s="162" t="s">
        <v>277</v>
      </c>
      <c r="V45" s="162" t="s">
        <v>277</v>
      </c>
      <c r="W45" s="162" t="s">
        <v>277</v>
      </c>
      <c r="X45" s="162" t="s">
        <v>277</v>
      </c>
      <c r="Y45" s="165"/>
      <c r="Z45" s="162" t="s">
        <v>277</v>
      </c>
      <c r="AA45" s="162" t="s">
        <v>277</v>
      </c>
      <c r="AB45" s="162" t="s">
        <v>277</v>
      </c>
      <c r="AC45" s="162" t="s">
        <v>277</v>
      </c>
      <c r="AD45" s="165"/>
      <c r="AE45" s="162" t="s">
        <v>277</v>
      </c>
      <c r="AF45" s="162" t="s">
        <v>277</v>
      </c>
      <c r="AG45" s="162" t="s">
        <v>277</v>
      </c>
      <c r="AH45" s="162" t="s">
        <v>277</v>
      </c>
      <c r="AI45" s="165"/>
      <c r="AJ45" s="162" t="s">
        <v>277</v>
      </c>
      <c r="AK45" s="162" t="s">
        <v>277</v>
      </c>
      <c r="AL45" s="162" t="s">
        <v>277</v>
      </c>
      <c r="AM45" s="162" t="s">
        <v>277</v>
      </c>
      <c r="AN45" s="165"/>
      <c r="AO45" s="162" t="s">
        <v>277</v>
      </c>
      <c r="AP45" s="162"/>
      <c r="AQ45" s="162" t="s">
        <v>277</v>
      </c>
      <c r="AR45" s="231"/>
      <c r="AS45" s="166"/>
      <c r="AV45" s="326">
        <f t="shared" si="2"/>
        <v>12</v>
      </c>
      <c r="AW45" s="326">
        <f t="shared" si="3"/>
        <v>10</v>
      </c>
      <c r="AX45" s="326">
        <f t="shared" si="4"/>
        <v>2</v>
      </c>
      <c r="AY45" s="327">
        <f t="shared" si="6"/>
        <v>0.83333333333333337</v>
      </c>
    </row>
    <row r="46" spans="1:51" ht="12" customHeight="1">
      <c r="A46" s="244" t="str">
        <f t="shared" si="0"/>
        <v>INTRA</v>
      </c>
      <c r="B46" s="226"/>
      <c r="C46" s="157"/>
      <c r="D46" s="157"/>
      <c r="E46" s="158"/>
      <c r="F46" s="157"/>
      <c r="G46" s="157"/>
      <c r="H46" s="157"/>
      <c r="I46" s="157"/>
      <c r="J46" s="157"/>
      <c r="K46" s="157"/>
      <c r="L46" s="157"/>
      <c r="M46" s="157"/>
      <c r="N46" s="159"/>
      <c r="O46" s="157"/>
      <c r="P46" s="157">
        <v>1</v>
      </c>
      <c r="Q46" s="157">
        <v>2</v>
      </c>
      <c r="R46" s="157">
        <v>3</v>
      </c>
      <c r="S46" s="157">
        <v>4</v>
      </c>
      <c r="T46" s="157"/>
      <c r="U46" s="157">
        <v>5</v>
      </c>
      <c r="V46" s="157">
        <v>6</v>
      </c>
      <c r="W46" s="157">
        <v>7</v>
      </c>
      <c r="X46" s="157">
        <v>8</v>
      </c>
      <c r="Y46" s="157"/>
      <c r="Z46" s="157">
        <v>9</v>
      </c>
      <c r="AA46" s="157">
        <v>10</v>
      </c>
      <c r="AB46" s="157">
        <v>11</v>
      </c>
      <c r="AC46" s="157">
        <v>12</v>
      </c>
      <c r="AD46" s="157"/>
      <c r="AE46" s="157">
        <v>13</v>
      </c>
      <c r="AF46" s="157">
        <v>14</v>
      </c>
      <c r="AG46" s="157">
        <v>15</v>
      </c>
      <c r="AH46" s="157">
        <v>16</v>
      </c>
      <c r="AI46" s="157"/>
      <c r="AJ46" s="157">
        <v>17</v>
      </c>
      <c r="AK46" s="157">
        <v>18</v>
      </c>
      <c r="AL46" s="157">
        <v>19</v>
      </c>
      <c r="AM46" s="157">
        <v>20</v>
      </c>
      <c r="AN46" s="157"/>
      <c r="AO46" s="157">
        <v>21</v>
      </c>
      <c r="AP46" s="157">
        <v>22</v>
      </c>
      <c r="AQ46" s="157">
        <v>23</v>
      </c>
      <c r="AR46" s="157">
        <v>24</v>
      </c>
      <c r="AS46" s="160"/>
      <c r="AV46" s="326">
        <f t="shared" si="2"/>
        <v>0</v>
      </c>
      <c r="AW46" s="326">
        <f t="shared" si="3"/>
        <v>0</v>
      </c>
      <c r="AX46" s="326">
        <f t="shared" si="4"/>
        <v>0</v>
      </c>
      <c r="AY46" s="327" t="e">
        <f t="shared" si="6"/>
        <v>#DIV/0!</v>
      </c>
    </row>
    <row r="47" spans="1:51" ht="12" customHeight="1" thickBot="1">
      <c r="A47" s="244" t="str">
        <f t="shared" si="0"/>
        <v>INTRA</v>
      </c>
      <c r="B47" s="296" t="s">
        <v>119</v>
      </c>
      <c r="C47" s="162" t="s">
        <v>147</v>
      </c>
      <c r="D47" s="163" t="s">
        <v>276</v>
      </c>
      <c r="E47" s="162">
        <v>26</v>
      </c>
      <c r="F47" s="162">
        <v>12</v>
      </c>
      <c r="G47" s="162">
        <v>24</v>
      </c>
      <c r="H47" s="162" t="s">
        <v>12</v>
      </c>
      <c r="I47" s="162" t="s">
        <v>119</v>
      </c>
      <c r="J47" s="162" t="s">
        <v>168</v>
      </c>
      <c r="K47" s="162"/>
      <c r="L47" s="162">
        <f>COUNTIF(P48:AC48,"x")</f>
        <v>11</v>
      </c>
      <c r="M47" s="162">
        <f>F47-L47</f>
        <v>1</v>
      </c>
      <c r="N47" s="164"/>
      <c r="O47" s="165"/>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72"/>
      <c r="AV47" s="326">
        <f t="shared" si="2"/>
        <v>12</v>
      </c>
      <c r="AW47" s="326">
        <f t="shared" si="3"/>
        <v>11</v>
      </c>
      <c r="AX47" s="326">
        <f t="shared" si="4"/>
        <v>1</v>
      </c>
      <c r="AY47" s="327">
        <f t="shared" si="6"/>
        <v>0.91666666666666663</v>
      </c>
    </row>
    <row r="48" spans="1:51" ht="12" customHeight="1" thickBot="1">
      <c r="A48" s="244" t="str">
        <f t="shared" si="0"/>
        <v>INTRA</v>
      </c>
      <c r="B48" s="296" t="s">
        <v>119</v>
      </c>
      <c r="C48" s="162" t="s">
        <v>147</v>
      </c>
      <c r="D48" s="163" t="s">
        <v>276</v>
      </c>
      <c r="E48" s="162">
        <v>26</v>
      </c>
      <c r="F48" s="162">
        <v>12</v>
      </c>
      <c r="G48" s="162">
        <v>24</v>
      </c>
      <c r="H48" s="162" t="s">
        <v>12</v>
      </c>
      <c r="I48" s="162" t="s">
        <v>119</v>
      </c>
      <c r="J48" s="162" t="s">
        <v>169</v>
      </c>
      <c r="K48" s="162"/>
      <c r="L48" s="162">
        <f>COUNTIF(AE48:AR48,"x")</f>
        <v>11</v>
      </c>
      <c r="M48" s="162">
        <f>F48-L48</f>
        <v>1</v>
      </c>
      <c r="N48" s="164"/>
      <c r="O48" s="177"/>
      <c r="P48" s="162" t="s">
        <v>277</v>
      </c>
      <c r="Q48" s="162" t="s">
        <v>277</v>
      </c>
      <c r="R48" s="162" t="s">
        <v>277</v>
      </c>
      <c r="S48" s="162" t="s">
        <v>277</v>
      </c>
      <c r="T48" s="165"/>
      <c r="U48" s="162" t="s">
        <v>277</v>
      </c>
      <c r="V48" s="162" t="s">
        <v>277</v>
      </c>
      <c r="W48" s="162" t="s">
        <v>277</v>
      </c>
      <c r="X48" s="162"/>
      <c r="Y48" s="165"/>
      <c r="Z48" s="162" t="s">
        <v>277</v>
      </c>
      <c r="AA48" s="162" t="s">
        <v>277</v>
      </c>
      <c r="AB48" s="162" t="s">
        <v>277</v>
      </c>
      <c r="AC48" s="162" t="s">
        <v>277</v>
      </c>
      <c r="AD48" s="165"/>
      <c r="AE48" s="162" t="s">
        <v>277</v>
      </c>
      <c r="AF48" s="162" t="s">
        <v>277</v>
      </c>
      <c r="AG48" s="162" t="s">
        <v>277</v>
      </c>
      <c r="AH48" s="162" t="s">
        <v>277</v>
      </c>
      <c r="AI48" s="165"/>
      <c r="AJ48" s="162" t="s">
        <v>277</v>
      </c>
      <c r="AK48" s="162" t="s">
        <v>277</v>
      </c>
      <c r="AL48" s="162" t="s">
        <v>277</v>
      </c>
      <c r="AM48" s="162" t="s">
        <v>277</v>
      </c>
      <c r="AN48" s="165"/>
      <c r="AO48" s="162"/>
      <c r="AP48" s="162" t="s">
        <v>277</v>
      </c>
      <c r="AQ48" s="162" t="s">
        <v>277</v>
      </c>
      <c r="AR48" s="162" t="s">
        <v>277</v>
      </c>
      <c r="AS48" s="166"/>
      <c r="AV48" s="326">
        <f t="shared" si="2"/>
        <v>12</v>
      </c>
      <c r="AW48" s="326">
        <f t="shared" si="3"/>
        <v>11</v>
      </c>
      <c r="AX48" s="326">
        <f t="shared" si="4"/>
        <v>1</v>
      </c>
      <c r="AY48" s="327">
        <f t="shared" si="6"/>
        <v>0.91666666666666663</v>
      </c>
    </row>
    <row r="49" spans="1:51" ht="12" customHeight="1">
      <c r="A49" s="244" t="str">
        <f t="shared" si="0"/>
        <v>INTRA</v>
      </c>
      <c r="B49" s="226"/>
      <c r="C49" s="157"/>
      <c r="D49" s="157"/>
      <c r="E49" s="158"/>
      <c r="F49" s="157"/>
      <c r="G49" s="157"/>
      <c r="H49" s="157"/>
      <c r="I49" s="157"/>
      <c r="J49" s="157"/>
      <c r="K49" s="157"/>
      <c r="L49" s="157"/>
      <c r="M49" s="157"/>
      <c r="N49" s="159"/>
      <c r="O49" s="157"/>
      <c r="P49" s="157">
        <v>1</v>
      </c>
      <c r="Q49" s="157">
        <v>2</v>
      </c>
      <c r="R49" s="157">
        <v>3</v>
      </c>
      <c r="S49" s="157">
        <v>4</v>
      </c>
      <c r="T49" s="157"/>
      <c r="U49" s="157">
        <v>5</v>
      </c>
      <c r="V49" s="157">
        <v>6</v>
      </c>
      <c r="W49" s="157">
        <v>7</v>
      </c>
      <c r="X49" s="157">
        <v>8</v>
      </c>
      <c r="Y49" s="157"/>
      <c r="Z49" s="157">
        <v>9</v>
      </c>
      <c r="AA49" s="157">
        <v>10</v>
      </c>
      <c r="AB49" s="157">
        <v>11</v>
      </c>
      <c r="AC49" s="157">
        <v>12</v>
      </c>
      <c r="AD49" s="157"/>
      <c r="AE49" s="157">
        <v>13</v>
      </c>
      <c r="AF49" s="157">
        <v>14</v>
      </c>
      <c r="AG49" s="157">
        <v>15</v>
      </c>
      <c r="AH49" s="157">
        <v>16</v>
      </c>
      <c r="AI49" s="157"/>
      <c r="AJ49" s="157">
        <v>17</v>
      </c>
      <c r="AK49" s="157">
        <v>18</v>
      </c>
      <c r="AL49" s="157">
        <v>19</v>
      </c>
      <c r="AM49" s="157">
        <v>20</v>
      </c>
      <c r="AN49" s="157"/>
      <c r="AO49" s="157">
        <v>21</v>
      </c>
      <c r="AP49" s="157">
        <v>22</v>
      </c>
      <c r="AQ49" s="157">
        <v>23</v>
      </c>
      <c r="AR49" s="157">
        <v>24</v>
      </c>
      <c r="AS49" s="160"/>
      <c r="AV49" s="326">
        <f t="shared" si="2"/>
        <v>0</v>
      </c>
      <c r="AW49" s="326">
        <f t="shared" si="3"/>
        <v>0</v>
      </c>
      <c r="AX49" s="326">
        <f t="shared" si="4"/>
        <v>0</v>
      </c>
      <c r="AY49" s="327" t="e">
        <f t="shared" si="6"/>
        <v>#DIV/0!</v>
      </c>
    </row>
    <row r="50" spans="1:51" ht="12" customHeight="1" thickBot="1">
      <c r="A50" s="244" t="str">
        <f t="shared" si="0"/>
        <v>INTRA</v>
      </c>
      <c r="B50" s="296" t="s">
        <v>119</v>
      </c>
      <c r="C50" s="162" t="s">
        <v>147</v>
      </c>
      <c r="D50" s="163" t="s">
        <v>276</v>
      </c>
      <c r="E50" s="162">
        <v>24</v>
      </c>
      <c r="F50" s="162">
        <v>24</v>
      </c>
      <c r="G50" s="162">
        <v>24</v>
      </c>
      <c r="H50" s="162" t="s">
        <v>12</v>
      </c>
      <c r="I50" s="161" t="s">
        <v>119</v>
      </c>
      <c r="J50" s="162" t="s">
        <v>170</v>
      </c>
      <c r="K50" s="162"/>
      <c r="L50" s="162">
        <f>COUNTIF(P50:AR50,"x")</f>
        <v>11</v>
      </c>
      <c r="M50" s="162">
        <f>F50-L50</f>
        <v>13</v>
      </c>
      <c r="N50" s="164"/>
      <c r="O50" s="165"/>
      <c r="P50" s="162" t="s">
        <v>277</v>
      </c>
      <c r="Q50" s="162" t="s">
        <v>277</v>
      </c>
      <c r="R50" s="162" t="s">
        <v>278</v>
      </c>
      <c r="S50" s="162" t="s">
        <v>278</v>
      </c>
      <c r="T50" s="165"/>
      <c r="U50" s="162" t="s">
        <v>277</v>
      </c>
      <c r="V50" s="162" t="s">
        <v>278</v>
      </c>
      <c r="W50" s="162"/>
      <c r="X50" s="162" t="s">
        <v>277</v>
      </c>
      <c r="Y50" s="165"/>
      <c r="Z50" s="162" t="s">
        <v>277</v>
      </c>
      <c r="AA50" s="162" t="s">
        <v>277</v>
      </c>
      <c r="AB50" s="162" t="s">
        <v>277</v>
      </c>
      <c r="AC50" s="162" t="s">
        <v>278</v>
      </c>
      <c r="AD50" s="165"/>
      <c r="AE50" s="162"/>
      <c r="AF50" s="162"/>
      <c r="AG50" s="162"/>
      <c r="AH50" s="162"/>
      <c r="AI50" s="165"/>
      <c r="AJ50" s="162"/>
      <c r="AK50" s="162"/>
      <c r="AL50" s="162"/>
      <c r="AM50" s="162"/>
      <c r="AN50" s="165"/>
      <c r="AO50" s="162"/>
      <c r="AP50" s="162"/>
      <c r="AQ50" s="162"/>
      <c r="AR50" s="162"/>
      <c r="AS50" s="166"/>
      <c r="AV50" s="326">
        <f t="shared" si="2"/>
        <v>24</v>
      </c>
      <c r="AW50" s="326">
        <f t="shared" si="3"/>
        <v>11</v>
      </c>
      <c r="AX50" s="326">
        <f t="shared" si="4"/>
        <v>13</v>
      </c>
      <c r="AY50" s="327">
        <f t="shared" si="6"/>
        <v>0.45833333333333331</v>
      </c>
    </row>
    <row r="51" spans="1:51" ht="12" customHeight="1">
      <c r="A51" s="244" t="str">
        <f t="shared" si="0"/>
        <v>INTRA</v>
      </c>
      <c r="B51" s="226"/>
      <c r="C51" s="157"/>
      <c r="D51" s="157"/>
      <c r="E51" s="158"/>
      <c r="F51" s="157"/>
      <c r="G51" s="157"/>
      <c r="H51" s="157"/>
      <c r="I51" s="157"/>
      <c r="J51" s="157"/>
      <c r="K51" s="157"/>
      <c r="L51" s="157"/>
      <c r="M51" s="157"/>
      <c r="N51" s="159"/>
      <c r="O51" s="157"/>
      <c r="P51" s="157">
        <v>1</v>
      </c>
      <c r="Q51" s="157">
        <v>2</v>
      </c>
      <c r="R51" s="157">
        <v>3</v>
      </c>
      <c r="S51" s="157">
        <v>4</v>
      </c>
      <c r="T51" s="157"/>
      <c r="U51" s="157">
        <v>5</v>
      </c>
      <c r="V51" s="157">
        <v>6</v>
      </c>
      <c r="W51" s="157">
        <v>7</v>
      </c>
      <c r="X51" s="157">
        <v>8</v>
      </c>
      <c r="Y51" s="157"/>
      <c r="Z51" s="157">
        <v>9</v>
      </c>
      <c r="AA51" s="157">
        <v>10</v>
      </c>
      <c r="AB51" s="157">
        <v>11</v>
      </c>
      <c r="AC51" s="157">
        <v>12</v>
      </c>
      <c r="AD51" s="157"/>
      <c r="AE51" s="157">
        <v>13</v>
      </c>
      <c r="AF51" s="157">
        <v>14</v>
      </c>
      <c r="AG51" s="157">
        <v>15</v>
      </c>
      <c r="AH51" s="157">
        <v>16</v>
      </c>
      <c r="AI51" s="157"/>
      <c r="AJ51" s="157">
        <v>17</v>
      </c>
      <c r="AK51" s="157">
        <v>18</v>
      </c>
      <c r="AL51" s="157">
        <v>19</v>
      </c>
      <c r="AM51" s="157">
        <v>20</v>
      </c>
      <c r="AN51" s="157"/>
      <c r="AO51" s="157">
        <v>21</v>
      </c>
      <c r="AP51" s="157">
        <v>22</v>
      </c>
      <c r="AQ51" s="157">
        <v>23</v>
      </c>
      <c r="AR51" s="157">
        <v>24</v>
      </c>
      <c r="AS51" s="160"/>
      <c r="AV51" s="326">
        <f t="shared" si="2"/>
        <v>0</v>
      </c>
      <c r="AW51" s="326">
        <f t="shared" si="3"/>
        <v>0</v>
      </c>
      <c r="AX51" s="326">
        <f t="shared" si="4"/>
        <v>0</v>
      </c>
      <c r="AY51" s="327" t="e">
        <f t="shared" si="6"/>
        <v>#DIV/0!</v>
      </c>
    </row>
    <row r="52" spans="1:51" ht="12" customHeight="1" thickBot="1">
      <c r="A52" s="244" t="str">
        <f t="shared" si="0"/>
        <v>INTRA</v>
      </c>
      <c r="B52" s="296" t="s">
        <v>119</v>
      </c>
      <c r="C52" s="162" t="s">
        <v>147</v>
      </c>
      <c r="D52" s="163" t="s">
        <v>276</v>
      </c>
      <c r="E52" s="162">
        <v>21</v>
      </c>
      <c r="F52" s="162">
        <v>24</v>
      </c>
      <c r="G52" s="162">
        <v>24</v>
      </c>
      <c r="H52" s="162" t="s">
        <v>12</v>
      </c>
      <c r="I52" s="161" t="s">
        <v>119</v>
      </c>
      <c r="J52" s="162" t="s">
        <v>171</v>
      </c>
      <c r="K52" s="162"/>
      <c r="L52" s="162">
        <f>COUNTIF(P52:AR52,"x")</f>
        <v>12</v>
      </c>
      <c r="M52" s="162">
        <f>F52-L52</f>
        <v>12</v>
      </c>
      <c r="N52" s="164"/>
      <c r="O52" s="165"/>
      <c r="P52" s="162" t="s">
        <v>277</v>
      </c>
      <c r="Q52" s="162" t="s">
        <v>277</v>
      </c>
      <c r="R52" s="162" t="s">
        <v>277</v>
      </c>
      <c r="S52" s="162" t="s">
        <v>277</v>
      </c>
      <c r="T52" s="165"/>
      <c r="U52" s="162" t="s">
        <v>277</v>
      </c>
      <c r="V52" s="162" t="s">
        <v>277</v>
      </c>
      <c r="W52" s="162" t="s">
        <v>277</v>
      </c>
      <c r="X52" s="162" t="s">
        <v>277</v>
      </c>
      <c r="Y52" s="165"/>
      <c r="Z52" s="162" t="s">
        <v>277</v>
      </c>
      <c r="AA52" s="162" t="s">
        <v>278</v>
      </c>
      <c r="AB52" s="162" t="s">
        <v>278</v>
      </c>
      <c r="AC52" s="162" t="s">
        <v>278</v>
      </c>
      <c r="AD52" s="165"/>
      <c r="AE52" s="162"/>
      <c r="AF52" s="162"/>
      <c r="AG52" s="162"/>
      <c r="AH52" s="162"/>
      <c r="AI52" s="165"/>
      <c r="AJ52" s="162"/>
      <c r="AK52" s="162"/>
      <c r="AL52" s="162"/>
      <c r="AM52" s="162"/>
      <c r="AN52" s="165"/>
      <c r="AO52" s="162"/>
      <c r="AP52" s="162"/>
      <c r="AQ52" s="162"/>
      <c r="AR52" s="162"/>
      <c r="AS52" s="166"/>
      <c r="AV52" s="326">
        <f t="shared" si="2"/>
        <v>24</v>
      </c>
      <c r="AW52" s="326">
        <f t="shared" si="3"/>
        <v>12</v>
      </c>
      <c r="AX52" s="326">
        <f t="shared" si="4"/>
        <v>12</v>
      </c>
      <c r="AY52" s="327">
        <f t="shared" si="6"/>
        <v>0.5</v>
      </c>
    </row>
    <row r="53" spans="1:51" ht="12" customHeight="1">
      <c r="A53" s="244" t="str">
        <f t="shared" si="0"/>
        <v>INTRA</v>
      </c>
      <c r="B53" s="226"/>
      <c r="C53" s="157"/>
      <c r="D53" s="157"/>
      <c r="E53" s="158"/>
      <c r="F53" s="157"/>
      <c r="G53" s="157"/>
      <c r="H53" s="157"/>
      <c r="I53" s="157"/>
      <c r="J53" s="157"/>
      <c r="K53" s="157"/>
      <c r="L53" s="157"/>
      <c r="M53" s="157"/>
      <c r="N53" s="159"/>
      <c r="O53" s="157"/>
      <c r="P53" s="157">
        <v>1</v>
      </c>
      <c r="Q53" s="157">
        <v>2</v>
      </c>
      <c r="R53" s="157">
        <v>3</v>
      </c>
      <c r="S53" s="157">
        <v>4</v>
      </c>
      <c r="T53" s="157"/>
      <c r="U53" s="157">
        <v>5</v>
      </c>
      <c r="V53" s="157">
        <v>6</v>
      </c>
      <c r="W53" s="157">
        <v>7</v>
      </c>
      <c r="X53" s="157">
        <v>8</v>
      </c>
      <c r="Y53" s="157"/>
      <c r="Z53" s="157">
        <v>9</v>
      </c>
      <c r="AA53" s="157">
        <v>10</v>
      </c>
      <c r="AB53" s="157">
        <v>11</v>
      </c>
      <c r="AC53" s="157">
        <v>12</v>
      </c>
      <c r="AD53" s="157"/>
      <c r="AE53" s="157">
        <v>13</v>
      </c>
      <c r="AF53" s="157">
        <v>14</v>
      </c>
      <c r="AG53" s="157">
        <v>15</v>
      </c>
      <c r="AH53" s="157">
        <v>16</v>
      </c>
      <c r="AI53" s="157"/>
      <c r="AJ53" s="157">
        <v>17</v>
      </c>
      <c r="AK53" s="157">
        <v>18</v>
      </c>
      <c r="AL53" s="157">
        <v>19</v>
      </c>
      <c r="AM53" s="157">
        <v>20</v>
      </c>
      <c r="AN53" s="157"/>
      <c r="AO53" s="157">
        <v>21</v>
      </c>
      <c r="AP53" s="157">
        <v>22</v>
      </c>
      <c r="AQ53" s="157">
        <v>23</v>
      </c>
      <c r="AR53" s="157">
        <v>24</v>
      </c>
      <c r="AS53" s="160"/>
      <c r="AV53" s="326">
        <f t="shared" si="2"/>
        <v>0</v>
      </c>
      <c r="AW53" s="326">
        <f t="shared" si="3"/>
        <v>0</v>
      </c>
      <c r="AX53" s="326">
        <f t="shared" si="4"/>
        <v>0</v>
      </c>
      <c r="AY53" s="327" t="e">
        <f t="shared" si="6"/>
        <v>#DIV/0!</v>
      </c>
    </row>
    <row r="54" spans="1:51" ht="12" customHeight="1" thickBot="1">
      <c r="A54" s="244" t="str">
        <f t="shared" si="0"/>
        <v>INTRA</v>
      </c>
      <c r="B54" s="296" t="s">
        <v>119</v>
      </c>
      <c r="C54" s="162" t="s">
        <v>147</v>
      </c>
      <c r="D54" s="163" t="s">
        <v>276</v>
      </c>
      <c r="E54" s="162">
        <v>19</v>
      </c>
      <c r="F54" s="162">
        <v>24</v>
      </c>
      <c r="G54" s="162">
        <v>24</v>
      </c>
      <c r="H54" s="162" t="s">
        <v>12</v>
      </c>
      <c r="I54" s="161" t="s">
        <v>119</v>
      </c>
      <c r="J54" s="162" t="s">
        <v>172</v>
      </c>
      <c r="K54" s="162"/>
      <c r="L54" s="162">
        <f>COUNTIF(P54:AR54,"x")</f>
        <v>9</v>
      </c>
      <c r="M54" s="162">
        <f>F54-L54</f>
        <v>15</v>
      </c>
      <c r="N54" s="164"/>
      <c r="O54" s="165"/>
      <c r="P54" s="162"/>
      <c r="Q54" s="162" t="s">
        <v>277</v>
      </c>
      <c r="R54" s="162" t="s">
        <v>278</v>
      </c>
      <c r="S54" s="162" t="s">
        <v>277</v>
      </c>
      <c r="T54" s="165"/>
      <c r="U54" s="162" t="s">
        <v>277</v>
      </c>
      <c r="V54" s="162" t="s">
        <v>278</v>
      </c>
      <c r="W54" s="162" t="s">
        <v>278</v>
      </c>
      <c r="X54" s="162" t="s">
        <v>277</v>
      </c>
      <c r="Y54" s="165"/>
      <c r="Z54" s="162" t="s">
        <v>277</v>
      </c>
      <c r="AA54" s="162" t="s">
        <v>277</v>
      </c>
      <c r="AB54" s="162"/>
      <c r="AC54" s="162"/>
      <c r="AD54" s="165"/>
      <c r="AE54" s="162"/>
      <c r="AF54" s="162"/>
      <c r="AG54" s="162"/>
      <c r="AH54" s="162"/>
      <c r="AI54" s="165"/>
      <c r="AJ54" s="162"/>
      <c r="AK54" s="162"/>
      <c r="AL54" s="162"/>
      <c r="AM54" s="162"/>
      <c r="AN54" s="165"/>
      <c r="AO54" s="162"/>
      <c r="AP54" s="162"/>
      <c r="AQ54" s="162"/>
      <c r="AR54" s="162"/>
      <c r="AS54" s="166"/>
      <c r="AV54" s="326">
        <f t="shared" si="2"/>
        <v>24</v>
      </c>
      <c r="AW54" s="326">
        <f t="shared" si="3"/>
        <v>9</v>
      </c>
      <c r="AX54" s="326">
        <f t="shared" si="4"/>
        <v>15</v>
      </c>
      <c r="AY54" s="327">
        <f t="shared" si="6"/>
        <v>0.375</v>
      </c>
    </row>
    <row r="55" spans="1:51" ht="12" customHeight="1">
      <c r="A55" s="244" t="str">
        <f t="shared" si="0"/>
        <v>INTRA</v>
      </c>
      <c r="B55" s="226"/>
      <c r="C55" s="157"/>
      <c r="D55" s="157"/>
      <c r="E55" s="158"/>
      <c r="F55" s="157"/>
      <c r="G55" s="157"/>
      <c r="H55" s="157"/>
      <c r="I55" s="157"/>
      <c r="J55" s="157"/>
      <c r="K55" s="157"/>
      <c r="L55" s="157"/>
      <c r="M55" s="157"/>
      <c r="N55" s="159"/>
      <c r="O55" s="157"/>
      <c r="P55" s="157">
        <v>1</v>
      </c>
      <c r="Q55" s="157">
        <v>2</v>
      </c>
      <c r="R55" s="157">
        <v>3</v>
      </c>
      <c r="S55" s="157">
        <v>4</v>
      </c>
      <c r="T55" s="157"/>
      <c r="U55" s="157">
        <v>5</v>
      </c>
      <c r="V55" s="157">
        <v>6</v>
      </c>
      <c r="W55" s="157">
        <v>7</v>
      </c>
      <c r="X55" s="157">
        <v>8</v>
      </c>
      <c r="Y55" s="157"/>
      <c r="Z55" s="157">
        <v>9</v>
      </c>
      <c r="AA55" s="157">
        <v>10</v>
      </c>
      <c r="AB55" s="157">
        <v>11</v>
      </c>
      <c r="AC55" s="157">
        <v>12</v>
      </c>
      <c r="AD55" s="157"/>
      <c r="AE55" s="157">
        <v>13</v>
      </c>
      <c r="AF55" s="157">
        <v>14</v>
      </c>
      <c r="AG55" s="157">
        <v>15</v>
      </c>
      <c r="AH55" s="157">
        <v>16</v>
      </c>
      <c r="AI55" s="157"/>
      <c r="AJ55" s="157">
        <v>17</v>
      </c>
      <c r="AK55" s="157">
        <v>18</v>
      </c>
      <c r="AL55" s="157">
        <v>19</v>
      </c>
      <c r="AM55" s="157">
        <v>20</v>
      </c>
      <c r="AN55" s="157"/>
      <c r="AO55" s="157">
        <v>21</v>
      </c>
      <c r="AP55" s="157">
        <v>22</v>
      </c>
      <c r="AQ55" s="157">
        <v>23</v>
      </c>
      <c r="AR55" s="157">
        <v>24</v>
      </c>
      <c r="AS55" s="160"/>
      <c r="AV55" s="326">
        <f t="shared" si="2"/>
        <v>0</v>
      </c>
      <c r="AW55" s="326">
        <f t="shared" si="3"/>
        <v>0</v>
      </c>
      <c r="AX55" s="326">
        <f t="shared" si="4"/>
        <v>0</v>
      </c>
      <c r="AY55" s="327" t="e">
        <f t="shared" si="6"/>
        <v>#DIV/0!</v>
      </c>
    </row>
    <row r="56" spans="1:51" ht="12" customHeight="1" thickBot="1">
      <c r="A56" s="244" t="str">
        <f t="shared" si="0"/>
        <v>INTRA</v>
      </c>
      <c r="B56" s="296" t="s">
        <v>119</v>
      </c>
      <c r="C56" s="162" t="s">
        <v>147</v>
      </c>
      <c r="D56" s="163" t="s">
        <v>276</v>
      </c>
      <c r="E56" s="162">
        <v>17</v>
      </c>
      <c r="F56" s="162">
        <v>24</v>
      </c>
      <c r="G56" s="162">
        <v>24</v>
      </c>
      <c r="H56" s="162" t="s">
        <v>12</v>
      </c>
      <c r="I56" s="161" t="s">
        <v>119</v>
      </c>
      <c r="J56" s="162" t="s">
        <v>173</v>
      </c>
      <c r="K56" s="162"/>
      <c r="L56" s="162">
        <f>COUNTIF(P56:AR56,"x")</f>
        <v>15</v>
      </c>
      <c r="M56" s="162">
        <f>F56-L56</f>
        <v>9</v>
      </c>
      <c r="N56" s="164"/>
      <c r="O56" s="165"/>
      <c r="P56" s="162" t="s">
        <v>277</v>
      </c>
      <c r="Q56" s="162" t="s">
        <v>277</v>
      </c>
      <c r="R56" s="162" t="s">
        <v>278</v>
      </c>
      <c r="S56" s="162" t="s">
        <v>278</v>
      </c>
      <c r="T56" s="165"/>
      <c r="U56" s="162" t="s">
        <v>277</v>
      </c>
      <c r="V56" s="162" t="s">
        <v>278</v>
      </c>
      <c r="W56" s="162" t="s">
        <v>278</v>
      </c>
      <c r="X56" s="162" t="s">
        <v>277</v>
      </c>
      <c r="Y56" s="165"/>
      <c r="Z56" s="162" t="s">
        <v>277</v>
      </c>
      <c r="AA56" s="162" t="s">
        <v>277</v>
      </c>
      <c r="AB56" s="162" t="s">
        <v>277</v>
      </c>
      <c r="AC56" s="162" t="s">
        <v>278</v>
      </c>
      <c r="AD56" s="165"/>
      <c r="AE56" s="162" t="s">
        <v>278</v>
      </c>
      <c r="AF56" s="162" t="s">
        <v>278</v>
      </c>
      <c r="AG56" s="162" t="s">
        <v>278</v>
      </c>
      <c r="AH56" s="162"/>
      <c r="AI56" s="165"/>
      <c r="AJ56" s="162"/>
      <c r="AK56" s="162"/>
      <c r="AL56" s="162"/>
      <c r="AM56" s="162"/>
      <c r="AN56" s="165"/>
      <c r="AO56" s="162"/>
      <c r="AP56" s="162"/>
      <c r="AQ56" s="162"/>
      <c r="AR56" s="162"/>
      <c r="AS56" s="166"/>
      <c r="AV56" s="326">
        <f t="shared" si="2"/>
        <v>24</v>
      </c>
      <c r="AW56" s="326">
        <f t="shared" si="3"/>
        <v>15</v>
      </c>
      <c r="AX56" s="326">
        <f t="shared" si="4"/>
        <v>9</v>
      </c>
      <c r="AY56" s="327">
        <f t="shared" si="6"/>
        <v>0.625</v>
      </c>
    </row>
    <row r="57" spans="1:51" ht="12" customHeight="1">
      <c r="A57" s="244" t="str">
        <f t="shared" si="0"/>
        <v>INTRA</v>
      </c>
      <c r="B57" s="226"/>
      <c r="C57" s="157"/>
      <c r="D57" s="157"/>
      <c r="E57" s="158"/>
      <c r="F57" s="157"/>
      <c r="G57" s="157"/>
      <c r="H57" s="157"/>
      <c r="I57" s="157"/>
      <c r="J57" s="157"/>
      <c r="K57" s="157"/>
      <c r="L57" s="157"/>
      <c r="M57" s="157"/>
      <c r="N57" s="159"/>
      <c r="O57" s="157"/>
      <c r="P57" s="157">
        <v>1</v>
      </c>
      <c r="Q57" s="157">
        <v>2</v>
      </c>
      <c r="R57" s="157">
        <v>3</v>
      </c>
      <c r="S57" s="157">
        <v>4</v>
      </c>
      <c r="T57" s="157"/>
      <c r="U57" s="157">
        <v>5</v>
      </c>
      <c r="V57" s="157">
        <v>6</v>
      </c>
      <c r="W57" s="157">
        <v>7</v>
      </c>
      <c r="X57" s="157">
        <v>8</v>
      </c>
      <c r="Y57" s="157"/>
      <c r="Z57" s="157">
        <v>9</v>
      </c>
      <c r="AA57" s="157">
        <v>10</v>
      </c>
      <c r="AB57" s="157">
        <v>11</v>
      </c>
      <c r="AC57" s="157">
        <v>12</v>
      </c>
      <c r="AD57" s="157"/>
      <c r="AE57" s="157">
        <v>13</v>
      </c>
      <c r="AF57" s="157">
        <v>14</v>
      </c>
      <c r="AG57" s="157">
        <v>15</v>
      </c>
      <c r="AH57" s="157">
        <v>16</v>
      </c>
      <c r="AI57" s="157"/>
      <c r="AJ57" s="157">
        <v>17</v>
      </c>
      <c r="AK57" s="157">
        <v>18</v>
      </c>
      <c r="AL57" s="157">
        <v>19</v>
      </c>
      <c r="AM57" s="157">
        <v>20</v>
      </c>
      <c r="AN57" s="157"/>
      <c r="AO57" s="157">
        <v>21</v>
      </c>
      <c r="AP57" s="157">
        <v>22</v>
      </c>
      <c r="AQ57" s="157">
        <v>23</v>
      </c>
      <c r="AR57" s="157">
        <v>24</v>
      </c>
      <c r="AS57" s="160"/>
      <c r="AV57" s="326">
        <f t="shared" si="2"/>
        <v>0</v>
      </c>
      <c r="AW57" s="326">
        <f t="shared" si="3"/>
        <v>0</v>
      </c>
      <c r="AX57" s="326">
        <f t="shared" si="4"/>
        <v>0</v>
      </c>
      <c r="AY57" s="327" t="e">
        <f t="shared" si="6"/>
        <v>#DIV/0!</v>
      </c>
    </row>
    <row r="58" spans="1:51" ht="12" customHeight="1" thickBot="1">
      <c r="A58" s="244" t="str">
        <f t="shared" si="0"/>
        <v>INTRA</v>
      </c>
      <c r="B58" s="289" t="s">
        <v>119</v>
      </c>
      <c r="C58" s="162" t="s">
        <v>147</v>
      </c>
      <c r="D58" s="179" t="s">
        <v>276</v>
      </c>
      <c r="E58" s="178">
        <v>15</v>
      </c>
      <c r="F58" s="178">
        <v>12</v>
      </c>
      <c r="G58" s="178">
        <v>24</v>
      </c>
      <c r="H58" s="178" t="s">
        <v>12</v>
      </c>
      <c r="I58" s="178" t="s">
        <v>119</v>
      </c>
      <c r="J58" s="178" t="s">
        <v>164</v>
      </c>
      <c r="K58" s="178"/>
      <c r="L58" s="178">
        <f>COUNTIF(P59:AC59,"x")</f>
        <v>11</v>
      </c>
      <c r="M58" s="178">
        <f>F58-L58</f>
        <v>1</v>
      </c>
      <c r="N58" s="164"/>
      <c r="O58" s="165"/>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72"/>
      <c r="AV58" s="326">
        <f t="shared" si="2"/>
        <v>12</v>
      </c>
      <c r="AW58" s="326">
        <f t="shared" si="3"/>
        <v>11</v>
      </c>
      <c r="AX58" s="326">
        <f t="shared" si="4"/>
        <v>1</v>
      </c>
      <c r="AY58" s="327">
        <f t="shared" si="6"/>
        <v>0.91666666666666663</v>
      </c>
    </row>
    <row r="59" spans="1:51" ht="12" customHeight="1" thickBot="1">
      <c r="A59" s="244" t="str">
        <f t="shared" si="0"/>
        <v>INTRA</v>
      </c>
      <c r="B59" s="329" t="s">
        <v>119</v>
      </c>
      <c r="C59" s="162" t="s">
        <v>147</v>
      </c>
      <c r="D59" s="61" t="s">
        <v>276</v>
      </c>
      <c r="E59" s="60">
        <v>15</v>
      </c>
      <c r="F59" s="60">
        <v>12</v>
      </c>
      <c r="G59" s="60">
        <v>24</v>
      </c>
      <c r="H59" s="60" t="s">
        <v>12</v>
      </c>
      <c r="I59" s="60" t="s">
        <v>119</v>
      </c>
      <c r="J59" s="60" t="s">
        <v>153</v>
      </c>
      <c r="K59" s="60"/>
      <c r="L59" s="60">
        <f>COUNTIF(AE59:AR59,"x")</f>
        <v>11</v>
      </c>
      <c r="M59" s="60">
        <f>F59-L59</f>
        <v>1</v>
      </c>
      <c r="N59" s="164"/>
      <c r="O59" s="177"/>
      <c r="P59" s="162" t="s">
        <v>277</v>
      </c>
      <c r="Q59" s="162" t="s">
        <v>277</v>
      </c>
      <c r="R59" s="162" t="s">
        <v>277</v>
      </c>
      <c r="S59" s="162" t="s">
        <v>277</v>
      </c>
      <c r="T59" s="165"/>
      <c r="U59" s="162" t="s">
        <v>277</v>
      </c>
      <c r="V59" s="162" t="s">
        <v>277</v>
      </c>
      <c r="W59" s="162" t="s">
        <v>277</v>
      </c>
      <c r="X59" s="162" t="s">
        <v>277</v>
      </c>
      <c r="Y59" s="165"/>
      <c r="Z59" s="162" t="s">
        <v>277</v>
      </c>
      <c r="AA59" s="162"/>
      <c r="AB59" s="162" t="s">
        <v>277</v>
      </c>
      <c r="AC59" s="162" t="s">
        <v>277</v>
      </c>
      <c r="AD59" s="165"/>
      <c r="AE59" s="162"/>
      <c r="AF59" s="162" t="s">
        <v>277</v>
      </c>
      <c r="AG59" s="162" t="s">
        <v>277</v>
      </c>
      <c r="AH59" s="162" t="s">
        <v>277</v>
      </c>
      <c r="AI59" s="165"/>
      <c r="AJ59" s="162" t="s">
        <v>277</v>
      </c>
      <c r="AK59" s="162" t="s">
        <v>277</v>
      </c>
      <c r="AL59" s="162" t="s">
        <v>277</v>
      </c>
      <c r="AM59" s="162" t="s">
        <v>277</v>
      </c>
      <c r="AN59" s="165"/>
      <c r="AO59" s="162" t="s">
        <v>277</v>
      </c>
      <c r="AP59" s="162" t="s">
        <v>277</v>
      </c>
      <c r="AQ59" s="162" t="s">
        <v>277</v>
      </c>
      <c r="AR59" s="162" t="s">
        <v>277</v>
      </c>
      <c r="AS59" s="166"/>
      <c r="AV59" s="326">
        <f t="shared" si="2"/>
        <v>12</v>
      </c>
      <c r="AW59" s="326">
        <f t="shared" si="3"/>
        <v>11</v>
      </c>
      <c r="AX59" s="326">
        <f t="shared" si="4"/>
        <v>1</v>
      </c>
      <c r="AY59" s="327">
        <f t="shared" si="6"/>
        <v>0.91666666666666663</v>
      </c>
    </row>
    <row r="60" spans="1:51" ht="12" customHeight="1">
      <c r="A60" s="244" t="str">
        <f t="shared" si="0"/>
        <v>INTRA</v>
      </c>
      <c r="B60" s="226"/>
      <c r="C60" s="157"/>
      <c r="D60" s="157"/>
      <c r="E60" s="158"/>
      <c r="F60" s="157"/>
      <c r="G60" s="157"/>
      <c r="H60" s="157"/>
      <c r="I60" s="157"/>
      <c r="J60" s="157"/>
      <c r="K60" s="157"/>
      <c r="L60" s="157"/>
      <c r="M60" s="157"/>
      <c r="N60" s="159"/>
      <c r="O60" s="157"/>
      <c r="P60" s="157">
        <v>1</v>
      </c>
      <c r="Q60" s="157">
        <v>2</v>
      </c>
      <c r="R60" s="157">
        <v>3</v>
      </c>
      <c r="S60" s="157">
        <v>4</v>
      </c>
      <c r="T60" s="157"/>
      <c r="U60" s="157">
        <v>5</v>
      </c>
      <c r="V60" s="157">
        <v>6</v>
      </c>
      <c r="W60" s="157">
        <v>7</v>
      </c>
      <c r="X60" s="157">
        <v>8</v>
      </c>
      <c r="Y60" s="157"/>
      <c r="Z60" s="157">
        <v>9</v>
      </c>
      <c r="AA60" s="157">
        <v>10</v>
      </c>
      <c r="AB60" s="157">
        <v>11</v>
      </c>
      <c r="AC60" s="157">
        <v>12</v>
      </c>
      <c r="AD60" s="157"/>
      <c r="AE60" s="157">
        <v>13</v>
      </c>
      <c r="AF60" s="157">
        <v>14</v>
      </c>
      <c r="AG60" s="157">
        <v>15</v>
      </c>
      <c r="AH60" s="157">
        <v>16</v>
      </c>
      <c r="AI60" s="157"/>
      <c r="AJ60" s="157">
        <v>17</v>
      </c>
      <c r="AK60" s="157">
        <v>18</v>
      </c>
      <c r="AL60" s="157">
        <v>19</v>
      </c>
      <c r="AM60" s="157">
        <v>20</v>
      </c>
      <c r="AN60" s="157"/>
      <c r="AO60" s="157">
        <v>21</v>
      </c>
      <c r="AP60" s="157">
        <v>22</v>
      </c>
      <c r="AQ60" s="157">
        <v>23</v>
      </c>
      <c r="AR60" s="157">
        <v>24</v>
      </c>
      <c r="AS60" s="160"/>
      <c r="AV60" s="326">
        <f t="shared" si="2"/>
        <v>0</v>
      </c>
      <c r="AW60" s="326">
        <f t="shared" si="3"/>
        <v>0</v>
      </c>
      <c r="AX60" s="326">
        <f t="shared" si="4"/>
        <v>0</v>
      </c>
      <c r="AY60" s="327" t="e">
        <f t="shared" si="6"/>
        <v>#DIV/0!</v>
      </c>
    </row>
    <row r="61" spans="1:51" ht="12" customHeight="1" thickBot="1">
      <c r="A61" s="244" t="str">
        <f t="shared" si="0"/>
        <v>INTRA</v>
      </c>
      <c r="B61" s="296" t="s">
        <v>119</v>
      </c>
      <c r="C61" s="162" t="s">
        <v>147</v>
      </c>
      <c r="D61" s="163" t="s">
        <v>276</v>
      </c>
      <c r="E61" s="162">
        <v>13</v>
      </c>
      <c r="F61" s="162">
        <v>12</v>
      </c>
      <c r="G61" s="162">
        <v>24</v>
      </c>
      <c r="H61" s="162" t="s">
        <v>12</v>
      </c>
      <c r="I61" s="162" t="s">
        <v>119</v>
      </c>
      <c r="J61" s="162" t="s">
        <v>166</v>
      </c>
      <c r="K61" s="162"/>
      <c r="L61" s="162">
        <f>COUNTIF(P62:AC62,"x")</f>
        <v>12</v>
      </c>
      <c r="M61" s="162">
        <f>F61-L61</f>
        <v>0</v>
      </c>
      <c r="N61" s="164"/>
      <c r="O61" s="165"/>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72"/>
      <c r="AV61" s="326">
        <f t="shared" si="2"/>
        <v>12</v>
      </c>
      <c r="AW61" s="326">
        <f t="shared" si="3"/>
        <v>12</v>
      </c>
      <c r="AX61" s="326">
        <f t="shared" si="4"/>
        <v>0</v>
      </c>
      <c r="AY61" s="327">
        <f t="shared" si="6"/>
        <v>1</v>
      </c>
    </row>
    <row r="62" spans="1:51" ht="12" customHeight="1" thickBot="1">
      <c r="A62" s="244" t="str">
        <f t="shared" si="0"/>
        <v>INTRA</v>
      </c>
      <c r="B62" s="296" t="s">
        <v>119</v>
      </c>
      <c r="C62" s="162" t="s">
        <v>147</v>
      </c>
      <c r="D62" s="163" t="s">
        <v>276</v>
      </c>
      <c r="E62" s="162">
        <v>13</v>
      </c>
      <c r="F62" s="162">
        <v>12</v>
      </c>
      <c r="G62" s="162">
        <v>24</v>
      </c>
      <c r="H62" s="162" t="s">
        <v>12</v>
      </c>
      <c r="I62" s="162" t="s">
        <v>119</v>
      </c>
      <c r="J62" s="162" t="s">
        <v>162</v>
      </c>
      <c r="K62" s="162"/>
      <c r="L62" s="162">
        <f>COUNTIF(AE62:AR62,"x")</f>
        <v>6</v>
      </c>
      <c r="M62" s="162">
        <f>F62-L62</f>
        <v>6</v>
      </c>
      <c r="N62" s="164"/>
      <c r="O62" s="177"/>
      <c r="P62" s="162" t="s">
        <v>277</v>
      </c>
      <c r="Q62" s="162" t="s">
        <v>277</v>
      </c>
      <c r="R62" s="162" t="s">
        <v>277</v>
      </c>
      <c r="S62" s="162" t="s">
        <v>277</v>
      </c>
      <c r="T62" s="165"/>
      <c r="U62" s="162" t="s">
        <v>277</v>
      </c>
      <c r="V62" s="162" t="s">
        <v>277</v>
      </c>
      <c r="W62" s="162" t="s">
        <v>277</v>
      </c>
      <c r="X62" s="162" t="s">
        <v>277</v>
      </c>
      <c r="Y62" s="165"/>
      <c r="Z62" s="162" t="s">
        <v>277</v>
      </c>
      <c r="AA62" s="162" t="s">
        <v>277</v>
      </c>
      <c r="AB62" s="162" t="s">
        <v>277</v>
      </c>
      <c r="AC62" s="162" t="s">
        <v>277</v>
      </c>
      <c r="AD62" s="165"/>
      <c r="AE62" s="162" t="s">
        <v>277</v>
      </c>
      <c r="AF62" s="162" t="s">
        <v>277</v>
      </c>
      <c r="AG62" s="162" t="s">
        <v>277</v>
      </c>
      <c r="AH62" s="162" t="s">
        <v>277</v>
      </c>
      <c r="AI62" s="165"/>
      <c r="AJ62" s="162" t="s">
        <v>277</v>
      </c>
      <c r="AK62" s="162"/>
      <c r="AL62" s="162"/>
      <c r="AM62" s="162"/>
      <c r="AN62" s="165"/>
      <c r="AO62" s="162"/>
      <c r="AP62" s="162"/>
      <c r="AQ62" s="162"/>
      <c r="AR62" s="162" t="s">
        <v>277</v>
      </c>
      <c r="AS62" s="166"/>
      <c r="AV62" s="326">
        <f t="shared" si="2"/>
        <v>12</v>
      </c>
      <c r="AW62" s="326">
        <f t="shared" si="3"/>
        <v>6</v>
      </c>
      <c r="AX62" s="326">
        <f t="shared" si="4"/>
        <v>6</v>
      </c>
      <c r="AY62" s="327">
        <f t="shared" si="6"/>
        <v>0.5</v>
      </c>
    </row>
    <row r="63" spans="1:51" ht="12.75" customHeight="1">
      <c r="A63" s="244" t="str">
        <f t="shared" si="0"/>
        <v>INTRA</v>
      </c>
      <c r="B63" s="226"/>
      <c r="C63" s="157"/>
      <c r="D63" s="157"/>
      <c r="E63" s="158"/>
      <c r="F63" s="157"/>
      <c r="G63" s="157"/>
      <c r="H63" s="157"/>
      <c r="I63" s="157"/>
      <c r="J63" s="157"/>
      <c r="K63" s="157"/>
      <c r="L63" s="157"/>
      <c r="M63" s="157"/>
      <c r="N63" s="159"/>
      <c r="O63" s="157"/>
      <c r="P63" s="157">
        <v>1</v>
      </c>
      <c r="Q63" s="157">
        <v>2</v>
      </c>
      <c r="R63" s="157">
        <v>3</v>
      </c>
      <c r="S63" s="157">
        <v>4</v>
      </c>
      <c r="T63" s="157"/>
      <c r="U63" s="157">
        <v>5</v>
      </c>
      <c r="V63" s="157">
        <v>6</v>
      </c>
      <c r="W63" s="157">
        <v>7</v>
      </c>
      <c r="X63" s="157">
        <v>8</v>
      </c>
      <c r="Y63" s="157"/>
      <c r="Z63" s="157">
        <v>9</v>
      </c>
      <c r="AA63" s="157">
        <v>10</v>
      </c>
      <c r="AB63" s="157">
        <v>11</v>
      </c>
      <c r="AC63" s="157">
        <v>12</v>
      </c>
      <c r="AD63" s="157"/>
      <c r="AE63" s="157">
        <v>13</v>
      </c>
      <c r="AF63" s="157">
        <v>14</v>
      </c>
      <c r="AG63" s="157">
        <v>15</v>
      </c>
      <c r="AH63" s="157">
        <v>16</v>
      </c>
      <c r="AI63" s="157"/>
      <c r="AJ63" s="157">
        <v>17</v>
      </c>
      <c r="AK63" s="157">
        <v>18</v>
      </c>
      <c r="AL63" s="157">
        <v>19</v>
      </c>
      <c r="AM63" s="157">
        <v>20</v>
      </c>
      <c r="AN63" s="157"/>
      <c r="AO63" s="157">
        <v>21</v>
      </c>
      <c r="AP63" s="157">
        <v>22</v>
      </c>
      <c r="AQ63" s="157">
        <v>23</v>
      </c>
      <c r="AR63" s="157">
        <v>24</v>
      </c>
      <c r="AS63" s="160"/>
      <c r="AV63" s="326">
        <f t="shared" si="2"/>
        <v>0</v>
      </c>
      <c r="AW63" s="326">
        <f t="shared" si="3"/>
        <v>0</v>
      </c>
      <c r="AX63" s="326">
        <f t="shared" si="4"/>
        <v>0</v>
      </c>
      <c r="AY63" s="327" t="e">
        <f t="shared" si="6"/>
        <v>#DIV/0!</v>
      </c>
    </row>
    <row r="64" spans="1:51" ht="12" customHeight="1" thickBot="1">
      <c r="A64" s="244" t="str">
        <f t="shared" si="0"/>
        <v>INTRA</v>
      </c>
      <c r="B64" s="296" t="s">
        <v>119</v>
      </c>
      <c r="C64" s="162" t="s">
        <v>147</v>
      </c>
      <c r="D64" s="163" t="s">
        <v>276</v>
      </c>
      <c r="E64" s="162">
        <v>11</v>
      </c>
      <c r="F64" s="162">
        <v>12</v>
      </c>
      <c r="G64" s="162">
        <v>24</v>
      </c>
      <c r="H64" s="162" t="s">
        <v>12</v>
      </c>
      <c r="I64" s="162" t="s">
        <v>119</v>
      </c>
      <c r="J64" s="162" t="s">
        <v>161</v>
      </c>
      <c r="K64" s="162"/>
      <c r="L64" s="162">
        <f>COUNTIF(P65:AC65,"x")</f>
        <v>3</v>
      </c>
      <c r="M64" s="162">
        <f>F64-L64</f>
        <v>9</v>
      </c>
      <c r="N64" s="164"/>
      <c r="O64" s="165"/>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72"/>
      <c r="AV64" s="326">
        <f t="shared" si="2"/>
        <v>12</v>
      </c>
      <c r="AW64" s="326">
        <f t="shared" si="3"/>
        <v>3</v>
      </c>
      <c r="AX64" s="326">
        <f t="shared" si="4"/>
        <v>9</v>
      </c>
      <c r="AY64" s="327">
        <f t="shared" si="6"/>
        <v>0.25</v>
      </c>
    </row>
    <row r="65" spans="1:51" ht="12" customHeight="1" thickBot="1">
      <c r="A65" s="244" t="str">
        <f t="shared" si="0"/>
        <v>INTRA</v>
      </c>
      <c r="B65" s="296" t="s">
        <v>119</v>
      </c>
      <c r="C65" s="162" t="s">
        <v>147</v>
      </c>
      <c r="D65" s="163" t="s">
        <v>276</v>
      </c>
      <c r="E65" s="162">
        <v>11</v>
      </c>
      <c r="F65" s="162">
        <v>12</v>
      </c>
      <c r="G65" s="162">
        <v>24</v>
      </c>
      <c r="H65" s="162" t="s">
        <v>12</v>
      </c>
      <c r="I65" s="162" t="s">
        <v>119</v>
      </c>
      <c r="J65" s="162" t="s">
        <v>159</v>
      </c>
      <c r="K65" s="162"/>
      <c r="L65" s="162">
        <f>COUNTIF(AE65:AR65,"x")</f>
        <v>0</v>
      </c>
      <c r="M65" s="162">
        <f>F65-L65</f>
        <v>12</v>
      </c>
      <c r="N65" s="164"/>
      <c r="O65" s="177"/>
      <c r="P65" s="162" t="s">
        <v>277</v>
      </c>
      <c r="Q65" s="162" t="s">
        <v>277</v>
      </c>
      <c r="R65" s="162" t="s">
        <v>277</v>
      </c>
      <c r="S65" s="162"/>
      <c r="T65" s="165"/>
      <c r="U65" s="162"/>
      <c r="V65" s="162"/>
      <c r="W65" s="162"/>
      <c r="X65" s="162"/>
      <c r="Y65" s="165"/>
      <c r="Z65" s="162"/>
      <c r="AA65" s="162"/>
      <c r="AB65" s="162"/>
      <c r="AC65" s="162"/>
      <c r="AD65" s="165"/>
      <c r="AE65" s="162"/>
      <c r="AF65" s="162"/>
      <c r="AG65" s="162"/>
      <c r="AH65" s="162"/>
      <c r="AI65" s="165"/>
      <c r="AJ65" s="162"/>
      <c r="AK65" s="162"/>
      <c r="AL65" s="162"/>
      <c r="AM65" s="162"/>
      <c r="AN65" s="165"/>
      <c r="AO65" s="162"/>
      <c r="AP65" s="162"/>
      <c r="AQ65" s="162"/>
      <c r="AR65" s="162"/>
      <c r="AS65" s="166"/>
      <c r="AV65" s="326">
        <f t="shared" si="2"/>
        <v>12</v>
      </c>
      <c r="AW65" s="326">
        <f t="shared" si="3"/>
        <v>0</v>
      </c>
      <c r="AX65" s="326">
        <f t="shared" si="4"/>
        <v>12</v>
      </c>
      <c r="AY65" s="327">
        <f t="shared" si="6"/>
        <v>0</v>
      </c>
    </row>
    <row r="66" spans="1:51" ht="12.75" customHeight="1">
      <c r="A66" s="244" t="str">
        <f t="shared" si="0"/>
        <v>INTRA</v>
      </c>
      <c r="B66" s="226"/>
      <c r="C66" s="226"/>
      <c r="D66" s="226"/>
      <c r="E66" s="227"/>
      <c r="F66" s="226"/>
      <c r="G66" s="226"/>
      <c r="H66" s="226"/>
      <c r="I66" s="226"/>
      <c r="J66" s="226"/>
      <c r="K66" s="226"/>
      <c r="L66" s="226"/>
      <c r="M66" s="226"/>
      <c r="N66" s="228"/>
      <c r="O66" s="226"/>
      <c r="P66" s="226">
        <v>1</v>
      </c>
      <c r="Q66" s="226">
        <v>2</v>
      </c>
      <c r="R66" s="226">
        <v>3</v>
      </c>
      <c r="S66" s="226">
        <v>4</v>
      </c>
      <c r="T66" s="226"/>
      <c r="U66" s="226">
        <v>5</v>
      </c>
      <c r="V66" s="226">
        <v>6</v>
      </c>
      <c r="W66" s="226">
        <v>7</v>
      </c>
      <c r="X66" s="226">
        <v>8</v>
      </c>
      <c r="Y66" s="226"/>
      <c r="Z66" s="226">
        <v>9</v>
      </c>
      <c r="AA66" s="226">
        <v>10</v>
      </c>
      <c r="AB66" s="226">
        <v>11</v>
      </c>
      <c r="AC66" s="226">
        <v>12</v>
      </c>
      <c r="AD66" s="226"/>
      <c r="AE66" s="226">
        <v>13</v>
      </c>
      <c r="AF66" s="226">
        <v>14</v>
      </c>
      <c r="AG66" s="226">
        <v>15</v>
      </c>
      <c r="AH66" s="226">
        <v>16</v>
      </c>
      <c r="AI66" s="226"/>
      <c r="AJ66" s="226">
        <v>17</v>
      </c>
      <c r="AK66" s="226">
        <v>18</v>
      </c>
      <c r="AL66" s="226">
        <v>19</v>
      </c>
      <c r="AM66" s="226">
        <v>20</v>
      </c>
      <c r="AN66" s="226"/>
      <c r="AO66" s="226">
        <v>21</v>
      </c>
      <c r="AP66" s="226">
        <v>22</v>
      </c>
      <c r="AQ66" s="226">
        <v>23</v>
      </c>
      <c r="AR66" s="226">
        <v>24</v>
      </c>
      <c r="AS66" s="229"/>
      <c r="AV66" s="326">
        <f t="shared" si="2"/>
        <v>0</v>
      </c>
      <c r="AW66" s="326">
        <f t="shared" si="3"/>
        <v>0</v>
      </c>
      <c r="AX66" s="326">
        <f t="shared" si="4"/>
        <v>0</v>
      </c>
      <c r="AY66" s="327" t="e">
        <f t="shared" si="6"/>
        <v>#DIV/0!</v>
      </c>
    </row>
    <row r="67" spans="1:51" ht="12" customHeight="1" thickBot="1">
      <c r="A67" s="244" t="str">
        <f t="shared" si="0"/>
        <v>INTRA</v>
      </c>
      <c r="B67" s="296" t="s">
        <v>119</v>
      </c>
      <c r="C67" s="231" t="s">
        <v>147</v>
      </c>
      <c r="D67" s="232" t="s">
        <v>276</v>
      </c>
      <c r="E67" s="231">
        <v>9</v>
      </c>
      <c r="F67" s="231">
        <v>12</v>
      </c>
      <c r="G67" s="231">
        <v>24</v>
      </c>
      <c r="H67" s="231" t="s">
        <v>12</v>
      </c>
      <c r="I67" s="231" t="s">
        <v>119</v>
      </c>
      <c r="J67" s="231" t="s">
        <v>175</v>
      </c>
      <c r="K67" s="231"/>
      <c r="L67" s="231">
        <f>COUNTIF(P67:AR67,"x")</f>
        <v>0</v>
      </c>
      <c r="M67" s="231">
        <f>F67-L67</f>
        <v>12</v>
      </c>
      <c r="N67" s="233"/>
      <c r="O67" s="234"/>
      <c r="P67" s="231"/>
      <c r="Q67" s="231"/>
      <c r="R67" s="231"/>
      <c r="S67" s="231"/>
      <c r="T67" s="234"/>
      <c r="U67" s="231"/>
      <c r="V67" s="231"/>
      <c r="W67" s="231"/>
      <c r="X67" s="231"/>
      <c r="Y67" s="234"/>
      <c r="Z67" s="231"/>
      <c r="AA67" s="231"/>
      <c r="AB67" s="231"/>
      <c r="AC67" s="231"/>
      <c r="AD67" s="234"/>
      <c r="AE67" s="231"/>
      <c r="AF67" s="231"/>
      <c r="AG67" s="231"/>
      <c r="AH67" s="231"/>
      <c r="AI67" s="234"/>
      <c r="AJ67" s="231"/>
      <c r="AK67" s="231"/>
      <c r="AL67" s="231"/>
      <c r="AM67" s="231"/>
      <c r="AN67" s="234"/>
      <c r="AO67" s="231"/>
      <c r="AP67" s="231"/>
      <c r="AQ67" s="231"/>
      <c r="AR67" s="231"/>
      <c r="AS67" s="235"/>
      <c r="AV67" s="326">
        <f t="shared" si="2"/>
        <v>12</v>
      </c>
      <c r="AW67" s="326">
        <f t="shared" si="3"/>
        <v>0</v>
      </c>
      <c r="AX67" s="326">
        <f t="shared" si="4"/>
        <v>12</v>
      </c>
      <c r="AY67" s="327">
        <f t="shared" si="6"/>
        <v>0</v>
      </c>
    </row>
    <row r="68" spans="1:51" ht="12" customHeight="1">
      <c r="A68" s="244" t="str">
        <f t="shared" si="0"/>
        <v>INTRA</v>
      </c>
      <c r="B68" s="226"/>
      <c r="C68" s="226"/>
      <c r="D68" s="226"/>
      <c r="E68" s="227"/>
      <c r="F68" s="226"/>
      <c r="G68" s="226"/>
      <c r="H68" s="226"/>
      <c r="I68" s="226"/>
      <c r="J68" s="226"/>
      <c r="K68" s="226"/>
      <c r="L68" s="226"/>
      <c r="M68" s="226"/>
      <c r="N68" s="228"/>
      <c r="O68" s="226"/>
      <c r="P68" s="226">
        <v>1</v>
      </c>
      <c r="Q68" s="226">
        <v>2</v>
      </c>
      <c r="R68" s="226">
        <v>3</v>
      </c>
      <c r="S68" s="226">
        <v>4</v>
      </c>
      <c r="T68" s="226"/>
      <c r="U68" s="226">
        <v>5</v>
      </c>
      <c r="V68" s="226">
        <v>6</v>
      </c>
      <c r="W68" s="226">
        <v>7</v>
      </c>
      <c r="X68" s="226">
        <v>8</v>
      </c>
      <c r="Y68" s="226"/>
      <c r="Z68" s="226">
        <v>9</v>
      </c>
      <c r="AA68" s="226">
        <v>10</v>
      </c>
      <c r="AB68" s="226">
        <v>11</v>
      </c>
      <c r="AC68" s="226">
        <v>12</v>
      </c>
      <c r="AD68" s="226"/>
      <c r="AE68" s="226">
        <v>13</v>
      </c>
      <c r="AF68" s="226">
        <v>14</v>
      </c>
      <c r="AG68" s="226">
        <v>15</v>
      </c>
      <c r="AH68" s="226">
        <v>16</v>
      </c>
      <c r="AI68" s="226"/>
      <c r="AJ68" s="226">
        <v>17</v>
      </c>
      <c r="AK68" s="226">
        <v>18</v>
      </c>
      <c r="AL68" s="226">
        <v>19</v>
      </c>
      <c r="AM68" s="226">
        <v>20</v>
      </c>
      <c r="AN68" s="226"/>
      <c r="AO68" s="226">
        <v>21</v>
      </c>
      <c r="AP68" s="226">
        <v>22</v>
      </c>
      <c r="AQ68" s="226">
        <v>23</v>
      </c>
      <c r="AR68" s="226">
        <v>24</v>
      </c>
      <c r="AS68" s="229"/>
      <c r="AV68" s="326">
        <f t="shared" si="2"/>
        <v>0</v>
      </c>
      <c r="AW68" s="326">
        <f t="shared" si="3"/>
        <v>0</v>
      </c>
      <c r="AX68" s="326">
        <f t="shared" si="4"/>
        <v>0</v>
      </c>
      <c r="AY68" s="327" t="e">
        <f t="shared" si="6"/>
        <v>#DIV/0!</v>
      </c>
    </row>
    <row r="69" spans="1:51" ht="12" customHeight="1" thickBot="1">
      <c r="A69" s="244" t="str">
        <f t="shared" si="0"/>
        <v>INTRA</v>
      </c>
      <c r="B69" s="296" t="s">
        <v>119</v>
      </c>
      <c r="C69" s="231" t="s">
        <v>147</v>
      </c>
      <c r="D69" s="232" t="s">
        <v>276</v>
      </c>
      <c r="E69" s="231">
        <v>8</v>
      </c>
      <c r="F69" s="231">
        <v>12</v>
      </c>
      <c r="G69" s="231">
        <v>24</v>
      </c>
      <c r="H69" s="231" t="s">
        <v>12</v>
      </c>
      <c r="I69" s="231" t="s">
        <v>119</v>
      </c>
      <c r="J69" s="231" t="s">
        <v>125</v>
      </c>
      <c r="K69" s="231"/>
      <c r="L69" s="231">
        <f>COUNTIF(P69:AR69,"x")</f>
        <v>0</v>
      </c>
      <c r="M69" s="231">
        <f>F69-L69</f>
        <v>12</v>
      </c>
      <c r="N69" s="233"/>
      <c r="O69" s="234"/>
      <c r="P69" s="231"/>
      <c r="Q69" s="231"/>
      <c r="R69" s="231"/>
      <c r="S69" s="231"/>
      <c r="T69" s="234"/>
      <c r="U69" s="231"/>
      <c r="V69" s="231"/>
      <c r="W69" s="231"/>
      <c r="X69" s="231"/>
      <c r="Y69" s="234"/>
      <c r="Z69" s="231"/>
      <c r="AA69" s="231"/>
      <c r="AB69" s="231"/>
      <c r="AC69" s="231"/>
      <c r="AD69" s="234"/>
      <c r="AE69" s="231"/>
      <c r="AF69" s="231"/>
      <c r="AG69" s="231"/>
      <c r="AH69" s="231"/>
      <c r="AI69" s="234"/>
      <c r="AJ69" s="231"/>
      <c r="AK69" s="231"/>
      <c r="AL69" s="231"/>
      <c r="AM69" s="231"/>
      <c r="AN69" s="234"/>
      <c r="AO69" s="231"/>
      <c r="AP69" s="231"/>
      <c r="AQ69" s="231"/>
      <c r="AR69" s="231"/>
      <c r="AS69" s="235"/>
      <c r="AV69" s="326">
        <f t="shared" si="2"/>
        <v>12</v>
      </c>
      <c r="AW69" s="326">
        <f t="shared" si="3"/>
        <v>0</v>
      </c>
      <c r="AX69" s="326">
        <f t="shared" si="4"/>
        <v>12</v>
      </c>
      <c r="AY69" s="327">
        <f t="shared" si="6"/>
        <v>0</v>
      </c>
    </row>
    <row r="70" spans="1:51" ht="12" customHeight="1">
      <c r="A70" s="244" t="str">
        <f t="shared" si="0"/>
        <v>INTRA</v>
      </c>
      <c r="B70" s="226"/>
      <c r="C70" s="226"/>
      <c r="D70" s="226"/>
      <c r="E70" s="227"/>
      <c r="F70" s="226"/>
      <c r="G70" s="226"/>
      <c r="H70" s="226"/>
      <c r="I70" s="226"/>
      <c r="J70" s="226"/>
      <c r="K70" s="226"/>
      <c r="L70" s="226"/>
      <c r="M70" s="226"/>
      <c r="N70" s="228"/>
      <c r="O70" s="226"/>
      <c r="P70" s="226">
        <v>1</v>
      </c>
      <c r="Q70" s="226">
        <v>2</v>
      </c>
      <c r="R70" s="226">
        <v>3</v>
      </c>
      <c r="S70" s="226">
        <v>4</v>
      </c>
      <c r="T70" s="226"/>
      <c r="U70" s="226">
        <v>5</v>
      </c>
      <c r="V70" s="226">
        <v>6</v>
      </c>
      <c r="W70" s="226">
        <v>7</v>
      </c>
      <c r="X70" s="226">
        <v>8</v>
      </c>
      <c r="Y70" s="226"/>
      <c r="Z70" s="226">
        <v>9</v>
      </c>
      <c r="AA70" s="226">
        <v>10</v>
      </c>
      <c r="AB70" s="226">
        <v>11</v>
      </c>
      <c r="AC70" s="226">
        <v>12</v>
      </c>
      <c r="AD70" s="226"/>
      <c r="AE70" s="226">
        <v>13</v>
      </c>
      <c r="AF70" s="226">
        <v>14</v>
      </c>
      <c r="AG70" s="226">
        <v>15</v>
      </c>
      <c r="AH70" s="226">
        <v>16</v>
      </c>
      <c r="AI70" s="226"/>
      <c r="AJ70" s="226">
        <v>17</v>
      </c>
      <c r="AK70" s="226">
        <v>18</v>
      </c>
      <c r="AL70" s="226">
        <v>19</v>
      </c>
      <c r="AM70" s="226">
        <v>20</v>
      </c>
      <c r="AN70" s="226"/>
      <c r="AO70" s="226">
        <v>21</v>
      </c>
      <c r="AP70" s="226">
        <v>22</v>
      </c>
      <c r="AQ70" s="226">
        <v>23</v>
      </c>
      <c r="AR70" s="226">
        <v>24</v>
      </c>
      <c r="AS70" s="229"/>
      <c r="AV70" s="326">
        <f t="shared" si="2"/>
        <v>0</v>
      </c>
      <c r="AW70" s="326">
        <f t="shared" si="3"/>
        <v>0</v>
      </c>
      <c r="AX70" s="326">
        <f t="shared" si="4"/>
        <v>0</v>
      </c>
      <c r="AY70" s="327" t="e">
        <f t="shared" si="6"/>
        <v>#DIV/0!</v>
      </c>
    </row>
    <row r="71" spans="1:51" ht="12" customHeight="1" thickBot="1">
      <c r="A71" s="244" t="str">
        <f t="shared" ref="A71:A134" si="7">IF(B71=I71,"INTRA","INTER")</f>
        <v>INTRA</v>
      </c>
      <c r="B71" s="296" t="s">
        <v>119</v>
      </c>
      <c r="C71" s="231" t="s">
        <v>147</v>
      </c>
      <c r="D71" s="232" t="s">
        <v>276</v>
      </c>
      <c r="E71" s="231">
        <v>7</v>
      </c>
      <c r="F71" s="231">
        <v>12</v>
      </c>
      <c r="G71" s="231">
        <v>24</v>
      </c>
      <c r="H71" s="231" t="s">
        <v>12</v>
      </c>
      <c r="I71" s="231" t="s">
        <v>119</v>
      </c>
      <c r="J71" s="231" t="s">
        <v>135</v>
      </c>
      <c r="K71" s="231"/>
      <c r="L71" s="231">
        <f>COUNTIF(P71:AR71,"x")</f>
        <v>2</v>
      </c>
      <c r="M71" s="231">
        <f>F71-L71</f>
        <v>10</v>
      </c>
      <c r="N71" s="233"/>
      <c r="O71" s="234"/>
      <c r="P71" s="231"/>
      <c r="Q71" s="231"/>
      <c r="R71" s="231"/>
      <c r="S71" s="231"/>
      <c r="T71" s="234"/>
      <c r="U71" s="231"/>
      <c r="V71" s="231"/>
      <c r="W71" s="231"/>
      <c r="X71" s="231"/>
      <c r="Y71" s="234"/>
      <c r="Z71" s="231"/>
      <c r="AA71" s="231"/>
      <c r="AB71" s="231"/>
      <c r="AC71" s="231"/>
      <c r="AD71" s="234"/>
      <c r="AE71" s="231" t="s">
        <v>278</v>
      </c>
      <c r="AF71" s="231" t="s">
        <v>278</v>
      </c>
      <c r="AG71" s="231"/>
      <c r="AH71" s="231"/>
      <c r="AI71" s="234"/>
      <c r="AJ71" s="231"/>
      <c r="AK71" s="231"/>
      <c r="AL71" s="231"/>
      <c r="AM71" s="231"/>
      <c r="AN71" s="234"/>
      <c r="AO71" s="231"/>
      <c r="AP71" s="231"/>
      <c r="AQ71" s="231"/>
      <c r="AR71" s="231"/>
      <c r="AS71" s="235"/>
      <c r="AV71" s="326">
        <f t="shared" si="2"/>
        <v>12</v>
      </c>
      <c r="AW71" s="326">
        <f t="shared" si="3"/>
        <v>2</v>
      </c>
      <c r="AX71" s="326">
        <f t="shared" si="4"/>
        <v>10</v>
      </c>
      <c r="AY71" s="327">
        <f t="shared" si="6"/>
        <v>0.16666666666666666</v>
      </c>
    </row>
    <row r="72" spans="1:51" ht="12" customHeight="1">
      <c r="A72" s="244" t="str">
        <f t="shared" si="7"/>
        <v>INTRA</v>
      </c>
      <c r="B72" s="226"/>
      <c r="C72" s="226"/>
      <c r="D72" s="226"/>
      <c r="E72" s="227"/>
      <c r="F72" s="226"/>
      <c r="G72" s="226"/>
      <c r="H72" s="226"/>
      <c r="I72" s="226"/>
      <c r="J72" s="226"/>
      <c r="K72" s="226"/>
      <c r="L72" s="226"/>
      <c r="M72" s="226"/>
      <c r="N72" s="228"/>
      <c r="O72" s="226"/>
      <c r="P72" s="226">
        <v>1</v>
      </c>
      <c r="Q72" s="226">
        <v>2</v>
      </c>
      <c r="R72" s="226">
        <v>3</v>
      </c>
      <c r="S72" s="226">
        <v>4</v>
      </c>
      <c r="T72" s="226"/>
      <c r="U72" s="226">
        <v>5</v>
      </c>
      <c r="V72" s="226">
        <v>6</v>
      </c>
      <c r="W72" s="226">
        <v>7</v>
      </c>
      <c r="X72" s="226">
        <v>8</v>
      </c>
      <c r="Y72" s="226"/>
      <c r="Z72" s="226">
        <v>9</v>
      </c>
      <c r="AA72" s="226">
        <v>10</v>
      </c>
      <c r="AB72" s="226">
        <v>11</v>
      </c>
      <c r="AC72" s="226">
        <v>12</v>
      </c>
      <c r="AD72" s="226"/>
      <c r="AE72" s="226">
        <v>13</v>
      </c>
      <c r="AF72" s="226">
        <v>14</v>
      </c>
      <c r="AG72" s="226">
        <v>15</v>
      </c>
      <c r="AH72" s="226">
        <v>16</v>
      </c>
      <c r="AI72" s="226"/>
      <c r="AJ72" s="226">
        <v>17</v>
      </c>
      <c r="AK72" s="226">
        <v>18</v>
      </c>
      <c r="AL72" s="226">
        <v>19</v>
      </c>
      <c r="AM72" s="226">
        <v>20</v>
      </c>
      <c r="AN72" s="226"/>
      <c r="AO72" s="226">
        <v>21</v>
      </c>
      <c r="AP72" s="226">
        <v>22</v>
      </c>
      <c r="AQ72" s="226">
        <v>23</v>
      </c>
      <c r="AR72" s="226">
        <v>24</v>
      </c>
      <c r="AS72" s="229"/>
      <c r="AV72" s="326">
        <f t="shared" ref="AV72:AV135" si="8">F72</f>
        <v>0</v>
      </c>
      <c r="AW72" s="326">
        <f t="shared" ref="AW72:AW135" si="9">L72</f>
        <v>0</v>
      </c>
      <c r="AX72" s="326">
        <f t="shared" ref="AX72:AX135" si="10">M72</f>
        <v>0</v>
      </c>
      <c r="AY72" s="327" t="e">
        <f t="shared" si="6"/>
        <v>#DIV/0!</v>
      </c>
    </row>
    <row r="73" spans="1:51" ht="12" customHeight="1" thickBot="1">
      <c r="A73" s="244" t="str">
        <f t="shared" si="7"/>
        <v>INTRA</v>
      </c>
      <c r="B73" s="296" t="s">
        <v>119</v>
      </c>
      <c r="C73" s="231" t="s">
        <v>147</v>
      </c>
      <c r="D73" s="232" t="s">
        <v>276</v>
      </c>
      <c r="E73" s="231">
        <v>6</v>
      </c>
      <c r="F73" s="231">
        <v>12</v>
      </c>
      <c r="G73" s="231">
        <v>24</v>
      </c>
      <c r="H73" s="231" t="s">
        <v>12</v>
      </c>
      <c r="I73" s="231" t="s">
        <v>119</v>
      </c>
      <c r="J73" s="231" t="s">
        <v>144</v>
      </c>
      <c r="K73" s="231"/>
      <c r="L73" s="231">
        <f>COUNTIF(P73:AR73,"x")</f>
        <v>2</v>
      </c>
      <c r="M73" s="231">
        <f>F73-L73</f>
        <v>10</v>
      </c>
      <c r="N73" s="233"/>
      <c r="O73" s="234"/>
      <c r="P73" s="231"/>
      <c r="Q73" s="231"/>
      <c r="R73" s="231"/>
      <c r="S73" s="231"/>
      <c r="T73" s="234"/>
      <c r="U73" s="231"/>
      <c r="V73" s="231"/>
      <c r="W73" s="231"/>
      <c r="X73" s="231"/>
      <c r="Y73" s="234"/>
      <c r="Z73" s="231"/>
      <c r="AA73" s="231"/>
      <c r="AB73" s="231"/>
      <c r="AC73" s="231"/>
      <c r="AD73" s="234"/>
      <c r="AE73" s="231" t="s">
        <v>278</v>
      </c>
      <c r="AF73" s="231" t="s">
        <v>278</v>
      </c>
      <c r="AG73" s="231"/>
      <c r="AH73" s="231"/>
      <c r="AI73" s="234"/>
      <c r="AJ73" s="231"/>
      <c r="AK73" s="231"/>
      <c r="AL73" s="231"/>
      <c r="AM73" s="231"/>
      <c r="AN73" s="234"/>
      <c r="AO73" s="231"/>
      <c r="AP73" s="231"/>
      <c r="AQ73" s="231"/>
      <c r="AR73" s="231"/>
      <c r="AS73" s="235"/>
      <c r="AV73" s="326">
        <f t="shared" si="8"/>
        <v>12</v>
      </c>
      <c r="AW73" s="326">
        <f t="shared" si="9"/>
        <v>2</v>
      </c>
      <c r="AX73" s="326">
        <f t="shared" si="10"/>
        <v>10</v>
      </c>
      <c r="AY73" s="327">
        <f t="shared" si="6"/>
        <v>0.16666666666666666</v>
      </c>
    </row>
    <row r="74" spans="1:51" ht="12" customHeight="1">
      <c r="A74" s="244" t="str">
        <f t="shared" si="7"/>
        <v>INTRA</v>
      </c>
      <c r="B74" s="226"/>
      <c r="C74" s="226"/>
      <c r="D74" s="226"/>
      <c r="E74" s="227"/>
      <c r="F74" s="226"/>
      <c r="G74" s="226"/>
      <c r="H74" s="226"/>
      <c r="I74" s="226"/>
      <c r="J74" s="226"/>
      <c r="K74" s="226"/>
      <c r="L74" s="226"/>
      <c r="M74" s="226"/>
      <c r="N74" s="228"/>
      <c r="O74" s="226"/>
      <c r="P74" s="226">
        <v>1</v>
      </c>
      <c r="Q74" s="226">
        <v>2</v>
      </c>
      <c r="R74" s="226">
        <v>3</v>
      </c>
      <c r="S74" s="226">
        <v>4</v>
      </c>
      <c r="T74" s="226"/>
      <c r="U74" s="226">
        <v>5</v>
      </c>
      <c r="V74" s="226">
        <v>6</v>
      </c>
      <c r="W74" s="226">
        <v>7</v>
      </c>
      <c r="X74" s="226">
        <v>8</v>
      </c>
      <c r="Y74" s="226"/>
      <c r="Z74" s="226">
        <v>9</v>
      </c>
      <c r="AA74" s="226">
        <v>10</v>
      </c>
      <c r="AB74" s="226">
        <v>11</v>
      </c>
      <c r="AC74" s="226">
        <v>12</v>
      </c>
      <c r="AD74" s="226"/>
      <c r="AE74" s="226">
        <v>13</v>
      </c>
      <c r="AF74" s="226">
        <v>14</v>
      </c>
      <c r="AG74" s="226">
        <v>15</v>
      </c>
      <c r="AH74" s="226">
        <v>16</v>
      </c>
      <c r="AI74" s="226"/>
      <c r="AJ74" s="226">
        <v>17</v>
      </c>
      <c r="AK74" s="226">
        <v>18</v>
      </c>
      <c r="AL74" s="226">
        <v>19</v>
      </c>
      <c r="AM74" s="226">
        <v>20</v>
      </c>
      <c r="AN74" s="226"/>
      <c r="AO74" s="226">
        <v>21</v>
      </c>
      <c r="AP74" s="226">
        <v>22</v>
      </c>
      <c r="AQ74" s="226">
        <v>23</v>
      </c>
      <c r="AR74" s="226">
        <v>24</v>
      </c>
      <c r="AS74" s="229"/>
      <c r="AV74" s="326">
        <f t="shared" si="8"/>
        <v>0</v>
      </c>
      <c r="AW74" s="326">
        <f t="shared" si="9"/>
        <v>0</v>
      </c>
      <c r="AX74" s="326">
        <f t="shared" si="10"/>
        <v>0</v>
      </c>
      <c r="AY74" s="327" t="e">
        <f t="shared" si="6"/>
        <v>#DIV/0!</v>
      </c>
    </row>
    <row r="75" spans="1:51" ht="12" customHeight="1" thickBot="1">
      <c r="A75" s="244" t="str">
        <f t="shared" si="7"/>
        <v>INTRA</v>
      </c>
      <c r="B75" s="296" t="s">
        <v>119</v>
      </c>
      <c r="C75" s="231" t="s">
        <v>147</v>
      </c>
      <c r="D75" s="232" t="s">
        <v>276</v>
      </c>
      <c r="E75" s="231">
        <v>5</v>
      </c>
      <c r="F75" s="231">
        <v>12</v>
      </c>
      <c r="G75" s="231">
        <v>24</v>
      </c>
      <c r="H75" s="231" t="s">
        <v>12</v>
      </c>
      <c r="I75" s="231" t="s">
        <v>119</v>
      </c>
      <c r="J75" s="231" t="s">
        <v>399</v>
      </c>
      <c r="K75" s="231"/>
      <c r="L75" s="231">
        <f>COUNTIF(P75:AR75,"x")</f>
        <v>0</v>
      </c>
      <c r="M75" s="231">
        <f>F75-L75</f>
        <v>12</v>
      </c>
      <c r="N75" s="233"/>
      <c r="O75" s="234"/>
      <c r="P75" s="231"/>
      <c r="Q75" s="231"/>
      <c r="R75" s="231"/>
      <c r="S75" s="231"/>
      <c r="T75" s="234"/>
      <c r="U75" s="231"/>
      <c r="V75" s="231"/>
      <c r="W75" s="231"/>
      <c r="X75" s="231"/>
      <c r="Y75" s="234"/>
      <c r="Z75" s="231"/>
      <c r="AA75" s="231"/>
      <c r="AB75" s="231"/>
      <c r="AC75" s="231"/>
      <c r="AD75" s="234"/>
      <c r="AE75" s="231"/>
      <c r="AF75" s="231"/>
      <c r="AG75" s="231"/>
      <c r="AH75" s="231"/>
      <c r="AI75" s="234"/>
      <c r="AJ75" s="231"/>
      <c r="AK75" s="231"/>
      <c r="AL75" s="231"/>
      <c r="AM75" s="231"/>
      <c r="AN75" s="234"/>
      <c r="AO75" s="231"/>
      <c r="AP75" s="231"/>
      <c r="AQ75" s="231"/>
      <c r="AR75" s="231"/>
      <c r="AS75" s="235"/>
      <c r="AV75" s="326">
        <f t="shared" si="8"/>
        <v>12</v>
      </c>
      <c r="AW75" s="326">
        <f t="shared" si="9"/>
        <v>0</v>
      </c>
      <c r="AX75" s="326">
        <f t="shared" si="10"/>
        <v>12</v>
      </c>
      <c r="AY75" s="327">
        <f t="shared" si="6"/>
        <v>0</v>
      </c>
    </row>
    <row r="76" spans="1:51" ht="12" customHeight="1">
      <c r="A76" s="244" t="str">
        <f t="shared" si="7"/>
        <v>INTRA</v>
      </c>
      <c r="B76" s="226"/>
      <c r="C76" s="226"/>
      <c r="D76" s="226"/>
      <c r="E76" s="227"/>
      <c r="F76" s="226"/>
      <c r="G76" s="226"/>
      <c r="H76" s="226"/>
      <c r="I76" s="226"/>
      <c r="J76" s="226"/>
      <c r="K76" s="226"/>
      <c r="L76" s="226"/>
      <c r="M76" s="226"/>
      <c r="N76" s="228"/>
      <c r="O76" s="226"/>
      <c r="P76" s="226">
        <v>1</v>
      </c>
      <c r="Q76" s="226">
        <v>2</v>
      </c>
      <c r="R76" s="226">
        <v>3</v>
      </c>
      <c r="S76" s="226">
        <v>4</v>
      </c>
      <c r="T76" s="226"/>
      <c r="U76" s="226">
        <v>5</v>
      </c>
      <c r="V76" s="226">
        <v>6</v>
      </c>
      <c r="W76" s="226">
        <v>7</v>
      </c>
      <c r="X76" s="226">
        <v>8</v>
      </c>
      <c r="Y76" s="226"/>
      <c r="Z76" s="226">
        <v>9</v>
      </c>
      <c r="AA76" s="226">
        <v>10</v>
      </c>
      <c r="AB76" s="226">
        <v>11</v>
      </c>
      <c r="AC76" s="226">
        <v>12</v>
      </c>
      <c r="AD76" s="226"/>
      <c r="AE76" s="226">
        <v>13</v>
      </c>
      <c r="AF76" s="226">
        <v>14</v>
      </c>
      <c r="AG76" s="226">
        <v>15</v>
      </c>
      <c r="AH76" s="226">
        <v>16</v>
      </c>
      <c r="AI76" s="226"/>
      <c r="AJ76" s="226">
        <v>17</v>
      </c>
      <c r="AK76" s="226">
        <v>18</v>
      </c>
      <c r="AL76" s="226">
        <v>19</v>
      </c>
      <c r="AM76" s="226">
        <v>20</v>
      </c>
      <c r="AN76" s="226"/>
      <c r="AO76" s="226">
        <v>21</v>
      </c>
      <c r="AP76" s="226">
        <v>22</v>
      </c>
      <c r="AQ76" s="226">
        <v>23</v>
      </c>
      <c r="AR76" s="226">
        <v>24</v>
      </c>
      <c r="AS76" s="229"/>
      <c r="AV76" s="326">
        <f t="shared" si="8"/>
        <v>0</v>
      </c>
      <c r="AW76" s="326">
        <f t="shared" si="9"/>
        <v>0</v>
      </c>
      <c r="AX76" s="326">
        <f t="shared" si="10"/>
        <v>0</v>
      </c>
      <c r="AY76" s="327" t="e">
        <f t="shared" si="6"/>
        <v>#DIV/0!</v>
      </c>
    </row>
    <row r="77" spans="1:51" ht="12" customHeight="1" thickBot="1">
      <c r="A77" s="244" t="str">
        <f t="shared" si="7"/>
        <v>INTRA</v>
      </c>
      <c r="B77" s="296" t="s">
        <v>119</v>
      </c>
      <c r="C77" s="231" t="s">
        <v>147</v>
      </c>
      <c r="D77" s="232" t="s">
        <v>276</v>
      </c>
      <c r="E77" s="231">
        <v>4</v>
      </c>
      <c r="F77" s="231">
        <v>12</v>
      </c>
      <c r="G77" s="231">
        <v>24</v>
      </c>
      <c r="H77" s="231" t="s">
        <v>12</v>
      </c>
      <c r="I77" s="231" t="s">
        <v>119</v>
      </c>
      <c r="J77" s="231" t="s">
        <v>399</v>
      </c>
      <c r="K77" s="231"/>
      <c r="L77" s="231">
        <f>COUNTIF(P77:AR77,"x")</f>
        <v>0</v>
      </c>
      <c r="M77" s="231">
        <f>F77-L77</f>
        <v>12</v>
      </c>
      <c r="N77" s="233"/>
      <c r="O77" s="234"/>
      <c r="P77" s="231"/>
      <c r="Q77" s="231"/>
      <c r="R77" s="231"/>
      <c r="S77" s="231"/>
      <c r="T77" s="234"/>
      <c r="U77" s="231"/>
      <c r="V77" s="231"/>
      <c r="W77" s="231"/>
      <c r="X77" s="231"/>
      <c r="Y77" s="234"/>
      <c r="Z77" s="231"/>
      <c r="AA77" s="231"/>
      <c r="AB77" s="231"/>
      <c r="AC77" s="231"/>
      <c r="AD77" s="234"/>
      <c r="AE77" s="231"/>
      <c r="AF77" s="231"/>
      <c r="AG77" s="231"/>
      <c r="AH77" s="231"/>
      <c r="AI77" s="234"/>
      <c r="AJ77" s="231"/>
      <c r="AK77" s="231"/>
      <c r="AL77" s="231"/>
      <c r="AM77" s="231"/>
      <c r="AN77" s="234"/>
      <c r="AO77" s="231"/>
      <c r="AP77" s="231"/>
      <c r="AQ77" s="231"/>
      <c r="AR77" s="231"/>
      <c r="AS77" s="235"/>
      <c r="AV77" s="326">
        <f t="shared" si="8"/>
        <v>12</v>
      </c>
      <c r="AW77" s="326">
        <f t="shared" si="9"/>
        <v>0</v>
      </c>
      <c r="AX77" s="326">
        <f t="shared" si="10"/>
        <v>12</v>
      </c>
      <c r="AY77" s="327">
        <f t="shared" si="6"/>
        <v>0</v>
      </c>
    </row>
    <row r="78" spans="1:51" ht="12" customHeight="1">
      <c r="A78" s="244" t="str">
        <f t="shared" si="7"/>
        <v>INTRA</v>
      </c>
      <c r="B78" s="226"/>
      <c r="C78" s="226"/>
      <c r="D78" s="226"/>
      <c r="E78" s="227"/>
      <c r="F78" s="226"/>
      <c r="G78" s="226"/>
      <c r="H78" s="226"/>
      <c r="I78" s="226"/>
      <c r="J78" s="226"/>
      <c r="K78" s="226"/>
      <c r="L78" s="226"/>
      <c r="M78" s="226"/>
      <c r="N78" s="228"/>
      <c r="O78" s="226"/>
      <c r="P78" s="226">
        <v>1</v>
      </c>
      <c r="Q78" s="226">
        <v>2</v>
      </c>
      <c r="R78" s="226">
        <v>3</v>
      </c>
      <c r="S78" s="226">
        <v>4</v>
      </c>
      <c r="T78" s="226"/>
      <c r="U78" s="226">
        <v>5</v>
      </c>
      <c r="V78" s="226">
        <v>6</v>
      </c>
      <c r="W78" s="226">
        <v>7</v>
      </c>
      <c r="X78" s="226">
        <v>8</v>
      </c>
      <c r="Y78" s="226"/>
      <c r="Z78" s="226">
        <v>9</v>
      </c>
      <c r="AA78" s="226">
        <v>10</v>
      </c>
      <c r="AB78" s="226">
        <v>11</v>
      </c>
      <c r="AC78" s="226">
        <v>12</v>
      </c>
      <c r="AD78" s="226"/>
      <c r="AE78" s="226">
        <v>13</v>
      </c>
      <c r="AF78" s="226">
        <v>14</v>
      </c>
      <c r="AG78" s="226">
        <v>15</v>
      </c>
      <c r="AH78" s="226">
        <v>16</v>
      </c>
      <c r="AI78" s="226"/>
      <c r="AJ78" s="226">
        <v>17</v>
      </c>
      <c r="AK78" s="226">
        <v>18</v>
      </c>
      <c r="AL78" s="226">
        <v>19</v>
      </c>
      <c r="AM78" s="226">
        <v>20</v>
      </c>
      <c r="AN78" s="226"/>
      <c r="AO78" s="226">
        <v>21</v>
      </c>
      <c r="AP78" s="226">
        <v>22</v>
      </c>
      <c r="AQ78" s="226">
        <v>23</v>
      </c>
      <c r="AR78" s="226">
        <v>24</v>
      </c>
      <c r="AS78" s="229"/>
      <c r="AV78" s="326">
        <f t="shared" si="8"/>
        <v>0</v>
      </c>
      <c r="AW78" s="326">
        <f t="shared" si="9"/>
        <v>0</v>
      </c>
      <c r="AX78" s="326">
        <f t="shared" si="10"/>
        <v>0</v>
      </c>
      <c r="AY78" s="327" t="e">
        <f t="shared" si="6"/>
        <v>#DIV/0!</v>
      </c>
    </row>
    <row r="79" spans="1:51" ht="12" customHeight="1" thickBot="1">
      <c r="A79" s="244" t="str">
        <f t="shared" si="7"/>
        <v>INTRA</v>
      </c>
      <c r="B79" s="296" t="s">
        <v>119</v>
      </c>
      <c r="C79" s="231" t="s">
        <v>147</v>
      </c>
      <c r="D79" s="232" t="s">
        <v>276</v>
      </c>
      <c r="E79" s="231">
        <v>3</v>
      </c>
      <c r="F79" s="231">
        <v>12</v>
      </c>
      <c r="G79" s="231">
        <v>24</v>
      </c>
      <c r="H79" s="231" t="s">
        <v>12</v>
      </c>
      <c r="I79" s="231" t="s">
        <v>119</v>
      </c>
      <c r="J79" s="231" t="s">
        <v>382</v>
      </c>
      <c r="K79" s="231"/>
      <c r="L79" s="231">
        <f>COUNTIF(P79:AR79,"x")</f>
        <v>0</v>
      </c>
      <c r="M79" s="231">
        <f>F79-L79</f>
        <v>12</v>
      </c>
      <c r="N79" s="233"/>
      <c r="O79" s="234"/>
      <c r="P79" s="231"/>
      <c r="Q79" s="231"/>
      <c r="R79" s="231"/>
      <c r="S79" s="231"/>
      <c r="T79" s="234"/>
      <c r="U79" s="231"/>
      <c r="V79" s="231"/>
      <c r="W79" s="231"/>
      <c r="X79" s="231"/>
      <c r="Y79" s="234"/>
      <c r="Z79" s="231"/>
      <c r="AA79" s="231"/>
      <c r="AB79" s="231"/>
      <c r="AC79" s="231"/>
      <c r="AD79" s="234"/>
      <c r="AE79" s="231"/>
      <c r="AF79" s="231"/>
      <c r="AG79" s="231"/>
      <c r="AH79" s="231"/>
      <c r="AI79" s="234"/>
      <c r="AJ79" s="231"/>
      <c r="AK79" s="231"/>
      <c r="AL79" s="231"/>
      <c r="AM79" s="231"/>
      <c r="AN79" s="234"/>
      <c r="AO79" s="231"/>
      <c r="AP79" s="231"/>
      <c r="AQ79" s="231"/>
      <c r="AR79" s="231"/>
      <c r="AS79" s="235"/>
      <c r="AV79" s="326">
        <f t="shared" si="8"/>
        <v>12</v>
      </c>
      <c r="AW79" s="326">
        <f t="shared" si="9"/>
        <v>0</v>
      </c>
      <c r="AX79" s="326">
        <f t="shared" si="10"/>
        <v>12</v>
      </c>
      <c r="AY79" s="327">
        <f t="shared" si="6"/>
        <v>0</v>
      </c>
    </row>
    <row r="80" spans="1:51" ht="12" customHeight="1">
      <c r="A80" s="244" t="str">
        <f t="shared" si="7"/>
        <v>INTRA</v>
      </c>
      <c r="B80" s="226"/>
      <c r="C80" s="226"/>
      <c r="D80" s="226"/>
      <c r="E80" s="227"/>
      <c r="F80" s="226"/>
      <c r="G80" s="226"/>
      <c r="H80" s="226"/>
      <c r="I80" s="226"/>
      <c r="J80" s="226"/>
      <c r="K80" s="226"/>
      <c r="L80" s="226"/>
      <c r="M80" s="226"/>
      <c r="N80" s="228"/>
      <c r="O80" s="226"/>
      <c r="P80" s="226">
        <v>1</v>
      </c>
      <c r="Q80" s="226">
        <v>2</v>
      </c>
      <c r="R80" s="226">
        <v>3</v>
      </c>
      <c r="S80" s="226">
        <v>4</v>
      </c>
      <c r="T80" s="226"/>
      <c r="U80" s="226">
        <v>5</v>
      </c>
      <c r="V80" s="226">
        <v>6</v>
      </c>
      <c r="W80" s="226">
        <v>7</v>
      </c>
      <c r="X80" s="226">
        <v>8</v>
      </c>
      <c r="Y80" s="226"/>
      <c r="Z80" s="226">
        <v>9</v>
      </c>
      <c r="AA80" s="226">
        <v>10</v>
      </c>
      <c r="AB80" s="226">
        <v>11</v>
      </c>
      <c r="AC80" s="226">
        <v>12</v>
      </c>
      <c r="AD80" s="226"/>
      <c r="AE80" s="226">
        <v>13</v>
      </c>
      <c r="AF80" s="226">
        <v>14</v>
      </c>
      <c r="AG80" s="226">
        <v>15</v>
      </c>
      <c r="AH80" s="226">
        <v>16</v>
      </c>
      <c r="AI80" s="226"/>
      <c r="AJ80" s="226">
        <v>17</v>
      </c>
      <c r="AK80" s="226">
        <v>18</v>
      </c>
      <c r="AL80" s="226">
        <v>19</v>
      </c>
      <c r="AM80" s="226">
        <v>20</v>
      </c>
      <c r="AN80" s="226"/>
      <c r="AO80" s="226">
        <v>21</v>
      </c>
      <c r="AP80" s="226">
        <v>22</v>
      </c>
      <c r="AQ80" s="226">
        <v>23</v>
      </c>
      <c r="AR80" s="226">
        <v>24</v>
      </c>
      <c r="AS80" s="229"/>
      <c r="AV80" s="326">
        <f t="shared" si="8"/>
        <v>0</v>
      </c>
      <c r="AW80" s="326">
        <f t="shared" si="9"/>
        <v>0</v>
      </c>
      <c r="AX80" s="326">
        <f t="shared" si="10"/>
        <v>0</v>
      </c>
      <c r="AY80" s="327" t="e">
        <f t="shared" si="6"/>
        <v>#DIV/0!</v>
      </c>
    </row>
    <row r="81" spans="1:51" ht="12" customHeight="1" thickBot="1">
      <c r="A81" s="244" t="str">
        <f t="shared" si="7"/>
        <v>INTRA</v>
      </c>
      <c r="B81" s="296" t="s">
        <v>119</v>
      </c>
      <c r="C81" s="231" t="s">
        <v>147</v>
      </c>
      <c r="D81" s="232" t="s">
        <v>276</v>
      </c>
      <c r="E81" s="231">
        <v>2</v>
      </c>
      <c r="F81" s="231">
        <v>12</v>
      </c>
      <c r="G81" s="231">
        <v>24</v>
      </c>
      <c r="H81" s="231" t="s">
        <v>12</v>
      </c>
      <c r="I81" s="231" t="s">
        <v>119</v>
      </c>
      <c r="J81" s="231" t="s">
        <v>383</v>
      </c>
      <c r="K81" s="231"/>
      <c r="L81" s="231">
        <f>COUNTIF(P81:AR81,"x")</f>
        <v>0</v>
      </c>
      <c r="M81" s="231">
        <f>F81-L81</f>
        <v>12</v>
      </c>
      <c r="N81" s="233"/>
      <c r="O81" s="234"/>
      <c r="P81" s="231"/>
      <c r="Q81" s="231"/>
      <c r="R81" s="231"/>
      <c r="S81" s="231"/>
      <c r="T81" s="234"/>
      <c r="U81" s="231"/>
      <c r="V81" s="231"/>
      <c r="W81" s="231"/>
      <c r="X81" s="231"/>
      <c r="Y81" s="234"/>
      <c r="Z81" s="231"/>
      <c r="AA81" s="231"/>
      <c r="AB81" s="231"/>
      <c r="AC81" s="231"/>
      <c r="AD81" s="234"/>
      <c r="AE81" s="231"/>
      <c r="AF81" s="231"/>
      <c r="AG81" s="231"/>
      <c r="AH81" s="231"/>
      <c r="AI81" s="234"/>
      <c r="AJ81" s="231"/>
      <c r="AK81" s="231"/>
      <c r="AL81" s="231"/>
      <c r="AM81" s="231"/>
      <c r="AN81" s="234"/>
      <c r="AO81" s="231"/>
      <c r="AP81" s="231"/>
      <c r="AQ81" s="231"/>
      <c r="AR81" s="231"/>
      <c r="AS81" s="235"/>
      <c r="AV81" s="326">
        <f t="shared" si="8"/>
        <v>12</v>
      </c>
      <c r="AW81" s="326">
        <f t="shared" si="9"/>
        <v>0</v>
      </c>
      <c r="AX81" s="326">
        <f t="shared" si="10"/>
        <v>12</v>
      </c>
      <c r="AY81" s="327">
        <f t="shared" si="6"/>
        <v>0</v>
      </c>
    </row>
    <row r="82" spans="1:51" ht="12" customHeight="1" thickBot="1">
      <c r="A82" s="244" t="str">
        <f t="shared" si="7"/>
        <v>INTRA</v>
      </c>
      <c r="B82" s="226"/>
      <c r="C82" s="226"/>
      <c r="D82" s="226"/>
      <c r="E82" s="227"/>
      <c r="F82" s="226"/>
      <c r="G82" s="226"/>
      <c r="H82" s="226"/>
      <c r="I82" s="226"/>
      <c r="J82" s="226"/>
      <c r="K82" s="226"/>
      <c r="L82" s="226"/>
      <c r="M82" s="226"/>
      <c r="N82" s="228"/>
      <c r="O82" s="226"/>
      <c r="P82" s="226">
        <v>1</v>
      </c>
      <c r="Q82" s="226">
        <v>2</v>
      </c>
      <c r="R82" s="226">
        <v>3</v>
      </c>
      <c r="S82" s="226">
        <v>4</v>
      </c>
      <c r="T82" s="226"/>
      <c r="U82" s="226">
        <v>5</v>
      </c>
      <c r="V82" s="226">
        <v>6</v>
      </c>
      <c r="W82" s="226">
        <v>7</v>
      </c>
      <c r="X82" s="226">
        <v>8</v>
      </c>
      <c r="Y82" s="226"/>
      <c r="Z82" s="226">
        <v>9</v>
      </c>
      <c r="AA82" s="226">
        <v>10</v>
      </c>
      <c r="AB82" s="226">
        <v>11</v>
      </c>
      <c r="AC82" s="226">
        <v>12</v>
      </c>
      <c r="AD82" s="226"/>
      <c r="AE82" s="226">
        <v>13</v>
      </c>
      <c r="AF82" s="226">
        <v>14</v>
      </c>
      <c r="AG82" s="226">
        <v>15</v>
      </c>
      <c r="AH82" s="226">
        <v>16</v>
      </c>
      <c r="AI82" s="226"/>
      <c r="AJ82" s="226">
        <v>17</v>
      </c>
      <c r="AK82" s="226">
        <v>18</v>
      </c>
      <c r="AL82" s="226">
        <v>19</v>
      </c>
      <c r="AM82" s="226">
        <v>20</v>
      </c>
      <c r="AN82" s="226"/>
      <c r="AO82" s="226">
        <v>21</v>
      </c>
      <c r="AP82" s="226">
        <v>22</v>
      </c>
      <c r="AQ82" s="226">
        <v>23</v>
      </c>
      <c r="AR82" s="226">
        <v>24</v>
      </c>
      <c r="AS82" s="229"/>
      <c r="AV82" s="326">
        <f t="shared" si="8"/>
        <v>0</v>
      </c>
      <c r="AW82" s="326">
        <f t="shared" si="9"/>
        <v>0</v>
      </c>
      <c r="AX82" s="326">
        <f t="shared" si="10"/>
        <v>0</v>
      </c>
      <c r="AY82" s="327" t="e">
        <f t="shared" si="6"/>
        <v>#DIV/0!</v>
      </c>
    </row>
    <row r="83" spans="1:51" ht="12" customHeight="1">
      <c r="A83" s="244" t="str">
        <f t="shared" si="7"/>
        <v>INTRA</v>
      </c>
      <c r="B83" s="226"/>
      <c r="C83" s="157"/>
      <c r="D83" s="157"/>
      <c r="E83" s="158"/>
      <c r="F83" s="157"/>
      <c r="G83" s="157"/>
      <c r="H83" s="157"/>
      <c r="I83" s="157"/>
      <c r="J83" s="157"/>
      <c r="K83" s="157"/>
      <c r="L83" s="157"/>
      <c r="M83" s="157"/>
      <c r="N83" s="159"/>
      <c r="O83" s="157"/>
      <c r="P83" s="157">
        <v>1</v>
      </c>
      <c r="Q83" s="157">
        <v>2</v>
      </c>
      <c r="R83" s="157">
        <v>3</v>
      </c>
      <c r="S83" s="157">
        <v>4</v>
      </c>
      <c r="T83" s="157"/>
      <c r="U83" s="157">
        <v>5</v>
      </c>
      <c r="V83" s="157">
        <v>6</v>
      </c>
      <c r="W83" s="157">
        <v>7</v>
      </c>
      <c r="X83" s="157">
        <v>8</v>
      </c>
      <c r="Y83" s="157"/>
      <c r="Z83" s="157">
        <v>9</v>
      </c>
      <c r="AA83" s="157">
        <v>10</v>
      </c>
      <c r="AB83" s="157">
        <v>11</v>
      </c>
      <c r="AC83" s="157">
        <v>12</v>
      </c>
      <c r="AD83" s="157"/>
      <c r="AE83" s="157">
        <v>13</v>
      </c>
      <c r="AF83" s="157">
        <v>14</v>
      </c>
      <c r="AG83" s="157">
        <v>15</v>
      </c>
      <c r="AH83" s="157">
        <v>16</v>
      </c>
      <c r="AI83" s="157"/>
      <c r="AJ83" s="157">
        <v>17</v>
      </c>
      <c r="AK83" s="157">
        <v>18</v>
      </c>
      <c r="AL83" s="157">
        <v>19</v>
      </c>
      <c r="AM83" s="157">
        <v>20</v>
      </c>
      <c r="AN83" s="157"/>
      <c r="AO83" s="157">
        <v>21</v>
      </c>
      <c r="AP83" s="157">
        <v>22</v>
      </c>
      <c r="AQ83" s="157">
        <v>23</v>
      </c>
      <c r="AR83" s="157">
        <v>24</v>
      </c>
      <c r="AS83" s="160"/>
      <c r="AV83" s="326">
        <f t="shared" si="8"/>
        <v>0</v>
      </c>
      <c r="AW83" s="326">
        <f t="shared" si="9"/>
        <v>0</v>
      </c>
      <c r="AX83" s="326">
        <f t="shared" si="10"/>
        <v>0</v>
      </c>
      <c r="AY83" s="327" t="e">
        <f t="shared" si="6"/>
        <v>#DIV/0!</v>
      </c>
    </row>
    <row r="84" spans="1:51" ht="12" customHeight="1" thickBot="1">
      <c r="A84" s="244" t="str">
        <f t="shared" si="7"/>
        <v>INTRA</v>
      </c>
      <c r="B84" s="296" t="s">
        <v>119</v>
      </c>
      <c r="C84" s="162" t="s">
        <v>181</v>
      </c>
      <c r="D84" s="163" t="s">
        <v>280</v>
      </c>
      <c r="E84" s="162"/>
      <c r="F84" s="162">
        <v>24</v>
      </c>
      <c r="G84" s="162">
        <v>24</v>
      </c>
      <c r="H84" s="162" t="s">
        <v>12</v>
      </c>
      <c r="I84" s="161" t="s">
        <v>119</v>
      </c>
      <c r="J84" s="162" t="s">
        <v>124</v>
      </c>
      <c r="K84" s="162"/>
      <c r="L84" s="162">
        <f>COUNTIF(P84:AR84,"x")</f>
        <v>12</v>
      </c>
      <c r="M84" s="162">
        <f>F84-L84</f>
        <v>12</v>
      </c>
      <c r="N84" s="164"/>
      <c r="O84" s="165"/>
      <c r="P84" s="162" t="s">
        <v>277</v>
      </c>
      <c r="Q84" s="162" t="s">
        <v>277</v>
      </c>
      <c r="R84" s="162" t="s">
        <v>277</v>
      </c>
      <c r="S84" s="162" t="s">
        <v>277</v>
      </c>
      <c r="T84" s="165"/>
      <c r="U84" s="162"/>
      <c r="V84" s="162"/>
      <c r="W84" s="162"/>
      <c r="X84" s="162" t="s">
        <v>277</v>
      </c>
      <c r="Y84" s="165"/>
      <c r="Z84" s="162" t="s">
        <v>277</v>
      </c>
      <c r="AA84" s="162"/>
      <c r="AB84" s="162"/>
      <c r="AC84" s="162"/>
      <c r="AD84" s="165"/>
      <c r="AE84" s="162"/>
      <c r="AF84" s="162"/>
      <c r="AG84" s="162"/>
      <c r="AH84" s="162"/>
      <c r="AI84" s="165"/>
      <c r="AJ84" s="162"/>
      <c r="AK84" s="162" t="s">
        <v>277</v>
      </c>
      <c r="AL84" s="162" t="s">
        <v>278</v>
      </c>
      <c r="AM84" s="162" t="s">
        <v>277</v>
      </c>
      <c r="AN84" s="165"/>
      <c r="AO84" s="162"/>
      <c r="AP84" s="162" t="s">
        <v>277</v>
      </c>
      <c r="AQ84" s="162" t="s">
        <v>278</v>
      </c>
      <c r="AR84" s="162" t="s">
        <v>278</v>
      </c>
      <c r="AS84" s="166"/>
      <c r="AV84" s="326">
        <f t="shared" si="8"/>
        <v>24</v>
      </c>
      <c r="AW84" s="326">
        <f t="shared" si="9"/>
        <v>12</v>
      </c>
      <c r="AX84" s="326">
        <f t="shared" si="10"/>
        <v>12</v>
      </c>
      <c r="AY84" s="327">
        <f t="shared" si="6"/>
        <v>0.5</v>
      </c>
    </row>
    <row r="85" spans="1:51" ht="12" customHeight="1">
      <c r="A85" s="244" t="str">
        <f t="shared" si="7"/>
        <v>INTRA</v>
      </c>
      <c r="B85" s="226"/>
      <c r="C85" s="157"/>
      <c r="D85" s="157"/>
      <c r="E85" s="158"/>
      <c r="F85" s="157"/>
      <c r="G85" s="157"/>
      <c r="H85" s="157"/>
      <c r="I85" s="157"/>
      <c r="J85" s="157"/>
      <c r="K85" s="157"/>
      <c r="L85" s="157"/>
      <c r="M85" s="157"/>
      <c r="N85" s="159"/>
      <c r="O85" s="157"/>
      <c r="P85" s="157">
        <v>1</v>
      </c>
      <c r="Q85" s="157">
        <v>2</v>
      </c>
      <c r="R85" s="157">
        <v>3</v>
      </c>
      <c r="S85" s="157">
        <v>4</v>
      </c>
      <c r="T85" s="157"/>
      <c r="U85" s="157">
        <v>5</v>
      </c>
      <c r="V85" s="157">
        <v>6</v>
      </c>
      <c r="W85" s="157">
        <v>7</v>
      </c>
      <c r="X85" s="157">
        <v>8</v>
      </c>
      <c r="Y85" s="157"/>
      <c r="Z85" s="157">
        <v>9</v>
      </c>
      <c r="AA85" s="157">
        <v>10</v>
      </c>
      <c r="AB85" s="157">
        <v>11</v>
      </c>
      <c r="AC85" s="157">
        <v>12</v>
      </c>
      <c r="AD85" s="157"/>
      <c r="AE85" s="157">
        <v>13</v>
      </c>
      <c r="AF85" s="157">
        <v>14</v>
      </c>
      <c r="AG85" s="157">
        <v>15</v>
      </c>
      <c r="AH85" s="157">
        <v>16</v>
      </c>
      <c r="AI85" s="157"/>
      <c r="AJ85" s="157">
        <v>17</v>
      </c>
      <c r="AK85" s="157">
        <v>18</v>
      </c>
      <c r="AL85" s="157">
        <v>19</v>
      </c>
      <c r="AM85" s="157">
        <v>20</v>
      </c>
      <c r="AN85" s="157"/>
      <c r="AO85" s="157">
        <v>21</v>
      </c>
      <c r="AP85" s="157">
        <v>22</v>
      </c>
      <c r="AQ85" s="157">
        <v>23</v>
      </c>
      <c r="AR85" s="157">
        <v>24</v>
      </c>
      <c r="AS85" s="160"/>
      <c r="AV85" s="326">
        <f t="shared" si="8"/>
        <v>0</v>
      </c>
      <c r="AW85" s="326">
        <f t="shared" si="9"/>
        <v>0</v>
      </c>
      <c r="AX85" s="326">
        <f t="shared" si="10"/>
        <v>0</v>
      </c>
      <c r="AY85" s="327" t="e">
        <f t="shared" si="6"/>
        <v>#DIV/0!</v>
      </c>
    </row>
    <row r="86" spans="1:51" ht="12" customHeight="1" thickBot="1">
      <c r="A86" s="244" t="str">
        <f t="shared" si="7"/>
        <v>INTRA</v>
      </c>
      <c r="B86" s="296" t="s">
        <v>119</v>
      </c>
      <c r="C86" s="162" t="s">
        <v>181</v>
      </c>
      <c r="D86" s="163" t="s">
        <v>280</v>
      </c>
      <c r="E86" s="162"/>
      <c r="F86" s="162">
        <v>24</v>
      </c>
      <c r="G86" s="162">
        <v>24</v>
      </c>
      <c r="H86" s="162" t="s">
        <v>12</v>
      </c>
      <c r="I86" s="161" t="s">
        <v>119</v>
      </c>
      <c r="J86" s="162" t="s">
        <v>124</v>
      </c>
      <c r="K86" s="162"/>
      <c r="L86" s="162">
        <f>COUNTIF(P86:AR86,"x")</f>
        <v>19</v>
      </c>
      <c r="M86" s="162">
        <f>F86-L86</f>
        <v>5</v>
      </c>
      <c r="N86" s="164"/>
      <c r="O86" s="165"/>
      <c r="P86" s="162" t="s">
        <v>277</v>
      </c>
      <c r="Q86" s="162" t="s">
        <v>277</v>
      </c>
      <c r="R86" s="162" t="s">
        <v>277</v>
      </c>
      <c r="S86" s="162" t="s">
        <v>278</v>
      </c>
      <c r="T86" s="165"/>
      <c r="U86" s="162" t="s">
        <v>277</v>
      </c>
      <c r="V86" s="162"/>
      <c r="W86" s="162" t="s">
        <v>278</v>
      </c>
      <c r="X86" s="162" t="s">
        <v>278</v>
      </c>
      <c r="Y86" s="165"/>
      <c r="Z86" s="162" t="s">
        <v>277</v>
      </c>
      <c r="AA86" s="162" t="s">
        <v>277</v>
      </c>
      <c r="AB86" s="162" t="s">
        <v>277</v>
      </c>
      <c r="AC86" s="162" t="s">
        <v>277</v>
      </c>
      <c r="AD86" s="165"/>
      <c r="AE86" s="162" t="s">
        <v>278</v>
      </c>
      <c r="AF86" s="162"/>
      <c r="AG86" s="162"/>
      <c r="AH86" s="162" t="s">
        <v>278</v>
      </c>
      <c r="AI86" s="165"/>
      <c r="AJ86" s="162" t="s">
        <v>277</v>
      </c>
      <c r="AK86" s="162" t="s">
        <v>278</v>
      </c>
      <c r="AL86" s="162" t="s">
        <v>277</v>
      </c>
      <c r="AM86" s="162"/>
      <c r="AN86" s="165"/>
      <c r="AO86" s="162" t="s">
        <v>277</v>
      </c>
      <c r="AP86" s="162"/>
      <c r="AQ86" s="162" t="s">
        <v>278</v>
      </c>
      <c r="AR86" s="162" t="s">
        <v>278</v>
      </c>
      <c r="AS86" s="166"/>
      <c r="AV86" s="326">
        <f t="shared" si="8"/>
        <v>24</v>
      </c>
      <c r="AW86" s="326">
        <f t="shared" si="9"/>
        <v>19</v>
      </c>
      <c r="AX86" s="326">
        <f t="shared" si="10"/>
        <v>5</v>
      </c>
      <c r="AY86" s="327">
        <f t="shared" si="6"/>
        <v>0.79166666666666663</v>
      </c>
    </row>
    <row r="87" spans="1:51" ht="12" customHeight="1">
      <c r="A87" s="244" t="str">
        <f t="shared" si="7"/>
        <v>INTRA</v>
      </c>
      <c r="B87" s="226"/>
      <c r="C87" s="157"/>
      <c r="D87" s="157"/>
      <c r="E87" s="158"/>
      <c r="F87" s="157"/>
      <c r="G87" s="157"/>
      <c r="H87" s="157"/>
      <c r="I87" s="157"/>
      <c r="J87" s="157"/>
      <c r="K87" s="157"/>
      <c r="L87" s="157"/>
      <c r="M87" s="157"/>
      <c r="N87" s="159"/>
      <c r="O87" s="157"/>
      <c r="P87" s="157">
        <v>1</v>
      </c>
      <c r="Q87" s="157">
        <v>2</v>
      </c>
      <c r="R87" s="157">
        <v>3</v>
      </c>
      <c r="S87" s="157">
        <v>4</v>
      </c>
      <c r="T87" s="157"/>
      <c r="U87" s="157">
        <v>5</v>
      </c>
      <c r="V87" s="157">
        <v>6</v>
      </c>
      <c r="W87" s="157">
        <v>7</v>
      </c>
      <c r="X87" s="157">
        <v>8</v>
      </c>
      <c r="Y87" s="157"/>
      <c r="Z87" s="157">
        <v>9</v>
      </c>
      <c r="AA87" s="157">
        <v>10</v>
      </c>
      <c r="AB87" s="157">
        <v>11</v>
      </c>
      <c r="AC87" s="157">
        <v>12</v>
      </c>
      <c r="AD87" s="157"/>
      <c r="AE87" s="157">
        <v>13</v>
      </c>
      <c r="AF87" s="157">
        <v>14</v>
      </c>
      <c r="AG87" s="157">
        <v>15</v>
      </c>
      <c r="AH87" s="157">
        <v>16</v>
      </c>
      <c r="AI87" s="157"/>
      <c r="AJ87" s="157">
        <v>17</v>
      </c>
      <c r="AK87" s="157">
        <v>18</v>
      </c>
      <c r="AL87" s="157">
        <v>19</v>
      </c>
      <c r="AM87" s="157">
        <v>20</v>
      </c>
      <c r="AN87" s="157"/>
      <c r="AO87" s="157">
        <v>21</v>
      </c>
      <c r="AP87" s="157">
        <v>22</v>
      </c>
      <c r="AQ87" s="157">
        <v>23</v>
      </c>
      <c r="AR87" s="157">
        <v>24</v>
      </c>
      <c r="AS87" s="160"/>
      <c r="AV87" s="326">
        <f t="shared" si="8"/>
        <v>0</v>
      </c>
      <c r="AW87" s="326">
        <f t="shared" si="9"/>
        <v>0</v>
      </c>
      <c r="AX87" s="326">
        <f t="shared" si="10"/>
        <v>0</v>
      </c>
      <c r="AY87" s="327" t="e">
        <f t="shared" si="6"/>
        <v>#DIV/0!</v>
      </c>
    </row>
    <row r="88" spans="1:51" ht="12" customHeight="1" thickBot="1">
      <c r="A88" s="244" t="str">
        <f t="shared" si="7"/>
        <v>INTRA</v>
      </c>
      <c r="B88" s="296" t="s">
        <v>119</v>
      </c>
      <c r="C88" s="162" t="s">
        <v>181</v>
      </c>
      <c r="D88" s="163" t="s">
        <v>280</v>
      </c>
      <c r="E88" s="162"/>
      <c r="F88" s="162">
        <v>24</v>
      </c>
      <c r="G88" s="162">
        <v>24</v>
      </c>
      <c r="H88" s="162" t="s">
        <v>12</v>
      </c>
      <c r="I88" s="161" t="s">
        <v>119</v>
      </c>
      <c r="J88" s="162" t="s">
        <v>182</v>
      </c>
      <c r="K88" s="162"/>
      <c r="L88" s="162">
        <f>COUNTIF(P88:AR88,"x")</f>
        <v>11</v>
      </c>
      <c r="M88" s="162">
        <f>F88-L88</f>
        <v>13</v>
      </c>
      <c r="N88" s="164"/>
      <c r="O88" s="165"/>
      <c r="P88" s="162"/>
      <c r="Q88" s="162" t="s">
        <v>277</v>
      </c>
      <c r="R88" s="162" t="s">
        <v>278</v>
      </c>
      <c r="S88" s="162"/>
      <c r="T88" s="165"/>
      <c r="U88" s="162" t="s">
        <v>277</v>
      </c>
      <c r="V88" s="162"/>
      <c r="W88" s="162"/>
      <c r="X88" s="162" t="s">
        <v>277</v>
      </c>
      <c r="Y88" s="165"/>
      <c r="Z88" s="162"/>
      <c r="AA88" s="162"/>
      <c r="AB88" s="162"/>
      <c r="AC88" s="162" t="s">
        <v>277</v>
      </c>
      <c r="AD88" s="165"/>
      <c r="AE88" s="162"/>
      <c r="AF88" s="162"/>
      <c r="AG88" s="162" t="s">
        <v>277</v>
      </c>
      <c r="AH88" s="162"/>
      <c r="AI88" s="165"/>
      <c r="AJ88" s="162" t="s">
        <v>277</v>
      </c>
      <c r="AK88" s="162"/>
      <c r="AL88" s="162"/>
      <c r="AM88" s="162"/>
      <c r="AN88" s="165"/>
      <c r="AO88" s="162" t="s">
        <v>277</v>
      </c>
      <c r="AP88" s="162" t="s">
        <v>277</v>
      </c>
      <c r="AQ88" s="162" t="s">
        <v>277</v>
      </c>
      <c r="AR88" s="162" t="s">
        <v>277</v>
      </c>
      <c r="AS88" s="166"/>
      <c r="AV88" s="326">
        <f t="shared" si="8"/>
        <v>24</v>
      </c>
      <c r="AW88" s="326">
        <f t="shared" si="9"/>
        <v>11</v>
      </c>
      <c r="AX88" s="326">
        <f t="shared" si="10"/>
        <v>13</v>
      </c>
      <c r="AY88" s="327">
        <f t="shared" si="6"/>
        <v>0.45833333333333331</v>
      </c>
    </row>
    <row r="89" spans="1:51" ht="12" customHeight="1">
      <c r="A89" s="244" t="str">
        <f t="shared" si="7"/>
        <v>INTRA</v>
      </c>
      <c r="B89" s="226"/>
      <c r="C89" s="157"/>
      <c r="D89" s="157"/>
      <c r="E89" s="158"/>
      <c r="F89" s="157"/>
      <c r="G89" s="157"/>
      <c r="H89" s="157"/>
      <c r="I89" s="157"/>
      <c r="J89" s="157"/>
      <c r="K89" s="157"/>
      <c r="L89" s="157"/>
      <c r="M89" s="157"/>
      <c r="N89" s="159"/>
      <c r="O89" s="157"/>
      <c r="P89" s="157">
        <v>1</v>
      </c>
      <c r="Q89" s="157">
        <v>2</v>
      </c>
      <c r="R89" s="157">
        <v>3</v>
      </c>
      <c r="S89" s="157">
        <v>4</v>
      </c>
      <c r="T89" s="157"/>
      <c r="U89" s="157">
        <v>5</v>
      </c>
      <c r="V89" s="157">
        <v>6</v>
      </c>
      <c r="W89" s="157">
        <v>7</v>
      </c>
      <c r="X89" s="157">
        <v>8</v>
      </c>
      <c r="Y89" s="157"/>
      <c r="Z89" s="157">
        <v>9</v>
      </c>
      <c r="AA89" s="157">
        <v>10</v>
      </c>
      <c r="AB89" s="157">
        <v>11</v>
      </c>
      <c r="AC89" s="157">
        <v>12</v>
      </c>
      <c r="AD89" s="157"/>
      <c r="AE89" s="157">
        <v>13</v>
      </c>
      <c r="AF89" s="157">
        <v>14</v>
      </c>
      <c r="AG89" s="157">
        <v>15</v>
      </c>
      <c r="AH89" s="157">
        <v>16</v>
      </c>
      <c r="AI89" s="157"/>
      <c r="AJ89" s="157">
        <v>17</v>
      </c>
      <c r="AK89" s="157">
        <v>18</v>
      </c>
      <c r="AL89" s="157">
        <v>19</v>
      </c>
      <c r="AM89" s="157">
        <v>20</v>
      </c>
      <c r="AN89" s="157"/>
      <c r="AO89" s="157">
        <v>21</v>
      </c>
      <c r="AP89" s="157">
        <v>22</v>
      </c>
      <c r="AQ89" s="157">
        <v>23</v>
      </c>
      <c r="AR89" s="157">
        <v>24</v>
      </c>
      <c r="AS89" s="160"/>
      <c r="AV89" s="326">
        <f t="shared" si="8"/>
        <v>0</v>
      </c>
      <c r="AW89" s="326">
        <f t="shared" si="9"/>
        <v>0</v>
      </c>
      <c r="AX89" s="326">
        <f t="shared" si="10"/>
        <v>0</v>
      </c>
      <c r="AY89" s="327" t="e">
        <f t="shared" si="6"/>
        <v>#DIV/0!</v>
      </c>
    </row>
    <row r="90" spans="1:51" ht="12" customHeight="1" thickBot="1">
      <c r="A90" s="244" t="str">
        <f t="shared" si="7"/>
        <v>INTRA</v>
      </c>
      <c r="B90" s="296" t="s">
        <v>119</v>
      </c>
      <c r="C90" s="162" t="s">
        <v>181</v>
      </c>
      <c r="D90" s="163" t="s">
        <v>280</v>
      </c>
      <c r="E90" s="162"/>
      <c r="F90" s="162">
        <v>24</v>
      </c>
      <c r="G90" s="162">
        <v>24</v>
      </c>
      <c r="H90" s="162" t="s">
        <v>12</v>
      </c>
      <c r="I90" s="161" t="s">
        <v>119</v>
      </c>
      <c r="J90" s="162" t="s">
        <v>182</v>
      </c>
      <c r="K90" s="162"/>
      <c r="L90" s="162">
        <f>COUNTIF(P90:AR90,"x")</f>
        <v>12</v>
      </c>
      <c r="M90" s="162">
        <f>F90-L90</f>
        <v>12</v>
      </c>
      <c r="N90" s="164"/>
      <c r="O90" s="165"/>
      <c r="P90" s="162" t="s">
        <v>277</v>
      </c>
      <c r="Q90" s="162" t="s">
        <v>277</v>
      </c>
      <c r="R90" s="162" t="s">
        <v>278</v>
      </c>
      <c r="S90" s="162" t="s">
        <v>277</v>
      </c>
      <c r="T90" s="165"/>
      <c r="U90" s="162" t="s">
        <v>277</v>
      </c>
      <c r="V90" s="162" t="s">
        <v>277</v>
      </c>
      <c r="W90" s="162" t="s">
        <v>278</v>
      </c>
      <c r="X90" s="162" t="s">
        <v>277</v>
      </c>
      <c r="Y90" s="165"/>
      <c r="Z90" s="162" t="s">
        <v>277</v>
      </c>
      <c r="AA90" s="162" t="s">
        <v>277</v>
      </c>
      <c r="AB90" s="162" t="s">
        <v>277</v>
      </c>
      <c r="AC90" s="162"/>
      <c r="AD90" s="165"/>
      <c r="AE90" s="162"/>
      <c r="AF90" s="162"/>
      <c r="AG90" s="162"/>
      <c r="AH90" s="162"/>
      <c r="AI90" s="165"/>
      <c r="AJ90" s="162"/>
      <c r="AK90" s="162"/>
      <c r="AL90" s="162"/>
      <c r="AM90" s="162"/>
      <c r="AN90" s="165"/>
      <c r="AO90" s="162"/>
      <c r="AP90" s="162"/>
      <c r="AQ90" s="162"/>
      <c r="AR90" s="162" t="s">
        <v>277</v>
      </c>
      <c r="AS90" s="166"/>
      <c r="AV90" s="326">
        <f t="shared" si="8"/>
        <v>24</v>
      </c>
      <c r="AW90" s="326">
        <f t="shared" si="9"/>
        <v>12</v>
      </c>
      <c r="AX90" s="326">
        <f t="shared" si="10"/>
        <v>12</v>
      </c>
      <c r="AY90" s="327">
        <f t="shared" si="6"/>
        <v>0.5</v>
      </c>
    </row>
    <row r="91" spans="1:51" ht="12" customHeight="1">
      <c r="A91" s="244" t="str">
        <f t="shared" si="7"/>
        <v>INTRA</v>
      </c>
      <c r="B91" s="226"/>
      <c r="C91" s="157"/>
      <c r="D91" s="157"/>
      <c r="E91" s="158"/>
      <c r="F91" s="157"/>
      <c r="G91" s="157"/>
      <c r="H91" s="157"/>
      <c r="I91" s="157"/>
      <c r="J91" s="157"/>
      <c r="K91" s="157"/>
      <c r="L91" s="157"/>
      <c r="M91" s="157"/>
      <c r="N91" s="159"/>
      <c r="O91" s="157"/>
      <c r="P91" s="157">
        <v>1</v>
      </c>
      <c r="Q91" s="157">
        <v>2</v>
      </c>
      <c r="R91" s="157">
        <v>3</v>
      </c>
      <c r="S91" s="157">
        <v>4</v>
      </c>
      <c r="T91" s="157"/>
      <c r="U91" s="157">
        <v>5</v>
      </c>
      <c r="V91" s="157">
        <v>6</v>
      </c>
      <c r="W91" s="157">
        <v>7</v>
      </c>
      <c r="X91" s="157">
        <v>8</v>
      </c>
      <c r="Y91" s="157"/>
      <c r="Z91" s="157">
        <v>9</v>
      </c>
      <c r="AA91" s="157">
        <v>10</v>
      </c>
      <c r="AB91" s="157">
        <v>11</v>
      </c>
      <c r="AC91" s="157">
        <v>12</v>
      </c>
      <c r="AD91" s="157"/>
      <c r="AE91" s="157">
        <v>13</v>
      </c>
      <c r="AF91" s="157">
        <v>14</v>
      </c>
      <c r="AG91" s="157">
        <v>15</v>
      </c>
      <c r="AH91" s="157">
        <v>16</v>
      </c>
      <c r="AI91" s="157"/>
      <c r="AJ91" s="157">
        <v>17</v>
      </c>
      <c r="AK91" s="157">
        <v>18</v>
      </c>
      <c r="AL91" s="157">
        <v>19</v>
      </c>
      <c r="AM91" s="157">
        <v>20</v>
      </c>
      <c r="AN91" s="157"/>
      <c r="AO91" s="157">
        <v>21</v>
      </c>
      <c r="AP91" s="157">
        <v>22</v>
      </c>
      <c r="AQ91" s="157">
        <v>23</v>
      </c>
      <c r="AR91" s="157">
        <v>24</v>
      </c>
      <c r="AS91" s="160"/>
      <c r="AV91" s="326">
        <f t="shared" si="8"/>
        <v>0</v>
      </c>
      <c r="AW91" s="326">
        <f t="shared" si="9"/>
        <v>0</v>
      </c>
      <c r="AX91" s="326">
        <f t="shared" si="10"/>
        <v>0</v>
      </c>
      <c r="AY91" s="327" t="e">
        <f t="shared" si="6"/>
        <v>#DIV/0!</v>
      </c>
    </row>
    <row r="92" spans="1:51" ht="12" customHeight="1" thickBot="1">
      <c r="A92" s="244" t="str">
        <f t="shared" si="7"/>
        <v>INTRA</v>
      </c>
      <c r="B92" s="296" t="s">
        <v>119</v>
      </c>
      <c r="C92" s="162" t="s">
        <v>183</v>
      </c>
      <c r="D92" s="163" t="s">
        <v>280</v>
      </c>
      <c r="E92" s="162"/>
      <c r="F92" s="162">
        <v>24</v>
      </c>
      <c r="G92" s="162">
        <v>24</v>
      </c>
      <c r="H92" s="162" t="s">
        <v>12</v>
      </c>
      <c r="I92" s="161" t="s">
        <v>119</v>
      </c>
      <c r="J92" s="162" t="s">
        <v>178</v>
      </c>
      <c r="K92" s="162"/>
      <c r="L92" s="162">
        <f>COUNTIF(P92:AR92,"x")</f>
        <v>20</v>
      </c>
      <c r="M92" s="162">
        <f>F92-L92</f>
        <v>4</v>
      </c>
      <c r="N92" s="164"/>
      <c r="O92" s="165"/>
      <c r="P92" s="162" t="s">
        <v>277</v>
      </c>
      <c r="Q92" s="162" t="s">
        <v>277</v>
      </c>
      <c r="R92" s="162" t="s">
        <v>277</v>
      </c>
      <c r="S92" s="162" t="s">
        <v>277</v>
      </c>
      <c r="T92" s="165"/>
      <c r="U92" s="162" t="s">
        <v>277</v>
      </c>
      <c r="V92" s="162" t="s">
        <v>277</v>
      </c>
      <c r="W92" s="162"/>
      <c r="X92" s="162" t="s">
        <v>277</v>
      </c>
      <c r="Y92" s="165"/>
      <c r="Z92" s="162" t="s">
        <v>277</v>
      </c>
      <c r="AA92" s="162" t="s">
        <v>277</v>
      </c>
      <c r="AB92" s="162"/>
      <c r="AC92" s="162" t="s">
        <v>277</v>
      </c>
      <c r="AD92" s="165"/>
      <c r="AE92" s="162" t="s">
        <v>278</v>
      </c>
      <c r="AF92" s="162" t="s">
        <v>277</v>
      </c>
      <c r="AG92" s="162"/>
      <c r="AH92" s="162" t="s">
        <v>277</v>
      </c>
      <c r="AI92" s="165"/>
      <c r="AJ92" s="162" t="s">
        <v>278</v>
      </c>
      <c r="AK92" s="162" t="s">
        <v>277</v>
      </c>
      <c r="AL92" s="162"/>
      <c r="AM92" s="162" t="s">
        <v>277</v>
      </c>
      <c r="AN92" s="165"/>
      <c r="AO92" s="162" t="s">
        <v>277</v>
      </c>
      <c r="AP92" s="162" t="s">
        <v>277</v>
      </c>
      <c r="AQ92" s="162" t="s">
        <v>278</v>
      </c>
      <c r="AR92" s="162" t="s">
        <v>278</v>
      </c>
      <c r="AS92" s="166"/>
      <c r="AV92" s="326">
        <f t="shared" si="8"/>
        <v>24</v>
      </c>
      <c r="AW92" s="326">
        <f t="shared" si="9"/>
        <v>20</v>
      </c>
      <c r="AX92" s="326">
        <f t="shared" si="10"/>
        <v>4</v>
      </c>
      <c r="AY92" s="327">
        <f t="shared" ref="AY92:AY155" si="11">AW92/AV92</f>
        <v>0.83333333333333337</v>
      </c>
    </row>
    <row r="93" spans="1:51" ht="12" customHeight="1">
      <c r="A93" s="244" t="str">
        <f t="shared" si="7"/>
        <v>INTRA</v>
      </c>
      <c r="B93" s="226"/>
      <c r="C93" s="157"/>
      <c r="D93" s="157"/>
      <c r="E93" s="158"/>
      <c r="F93" s="157"/>
      <c r="G93" s="157"/>
      <c r="H93" s="157"/>
      <c r="I93" s="157"/>
      <c r="J93" s="157"/>
      <c r="K93" s="157"/>
      <c r="L93" s="157"/>
      <c r="M93" s="157"/>
      <c r="N93" s="159"/>
      <c r="O93" s="157"/>
      <c r="P93" s="157">
        <v>1</v>
      </c>
      <c r="Q93" s="157">
        <v>2</v>
      </c>
      <c r="R93" s="157">
        <v>3</v>
      </c>
      <c r="S93" s="157">
        <v>4</v>
      </c>
      <c r="T93" s="157"/>
      <c r="U93" s="157">
        <v>5</v>
      </c>
      <c r="V93" s="157">
        <v>6</v>
      </c>
      <c r="W93" s="157">
        <v>7</v>
      </c>
      <c r="X93" s="157">
        <v>8</v>
      </c>
      <c r="Y93" s="157"/>
      <c r="Z93" s="157">
        <v>9</v>
      </c>
      <c r="AA93" s="157">
        <v>10</v>
      </c>
      <c r="AB93" s="157">
        <v>11</v>
      </c>
      <c r="AC93" s="157">
        <v>12</v>
      </c>
      <c r="AD93" s="157"/>
      <c r="AE93" s="157">
        <v>13</v>
      </c>
      <c r="AF93" s="157">
        <v>14</v>
      </c>
      <c r="AG93" s="157">
        <v>15</v>
      </c>
      <c r="AH93" s="157">
        <v>16</v>
      </c>
      <c r="AI93" s="157"/>
      <c r="AJ93" s="157">
        <v>17</v>
      </c>
      <c r="AK93" s="157">
        <v>18</v>
      </c>
      <c r="AL93" s="157">
        <v>19</v>
      </c>
      <c r="AM93" s="157">
        <v>20</v>
      </c>
      <c r="AN93" s="157"/>
      <c r="AO93" s="157">
        <v>21</v>
      </c>
      <c r="AP93" s="157">
        <v>22</v>
      </c>
      <c r="AQ93" s="157">
        <v>23</v>
      </c>
      <c r="AR93" s="157">
        <v>24</v>
      </c>
      <c r="AS93" s="160"/>
      <c r="AV93" s="326">
        <f t="shared" si="8"/>
        <v>0</v>
      </c>
      <c r="AW93" s="326">
        <f t="shared" si="9"/>
        <v>0</v>
      </c>
      <c r="AX93" s="326">
        <f t="shared" si="10"/>
        <v>0</v>
      </c>
      <c r="AY93" s="327" t="e">
        <f t="shared" si="11"/>
        <v>#DIV/0!</v>
      </c>
    </row>
    <row r="94" spans="1:51" ht="12" customHeight="1" thickBot="1">
      <c r="A94" s="244" t="str">
        <f t="shared" si="7"/>
        <v>INTRA</v>
      </c>
      <c r="B94" s="296" t="s">
        <v>119</v>
      </c>
      <c r="C94" s="162" t="s">
        <v>183</v>
      </c>
      <c r="D94" s="163" t="s">
        <v>280</v>
      </c>
      <c r="E94" s="162"/>
      <c r="F94" s="162">
        <v>24</v>
      </c>
      <c r="G94" s="162">
        <v>24</v>
      </c>
      <c r="H94" s="162" t="s">
        <v>12</v>
      </c>
      <c r="I94" s="161" t="s">
        <v>119</v>
      </c>
      <c r="J94" s="162" t="s">
        <v>184</v>
      </c>
      <c r="K94" s="162"/>
      <c r="L94" s="162">
        <f>COUNTIF(P94:AR94,"x")</f>
        <v>11</v>
      </c>
      <c r="M94" s="162">
        <f>F94-L94</f>
        <v>13</v>
      </c>
      <c r="N94" s="164"/>
      <c r="O94" s="165"/>
      <c r="P94" s="162" t="s">
        <v>277</v>
      </c>
      <c r="Q94" s="162" t="s">
        <v>277</v>
      </c>
      <c r="R94" s="162" t="s">
        <v>277</v>
      </c>
      <c r="S94" s="162" t="s">
        <v>278</v>
      </c>
      <c r="T94" s="165"/>
      <c r="U94" s="162" t="s">
        <v>277</v>
      </c>
      <c r="V94" s="162" t="s">
        <v>278</v>
      </c>
      <c r="W94" s="162" t="s">
        <v>278</v>
      </c>
      <c r="X94" s="162" t="s">
        <v>278</v>
      </c>
      <c r="Y94" s="165"/>
      <c r="Z94" s="162" t="s">
        <v>277</v>
      </c>
      <c r="AA94" s="162" t="s">
        <v>277</v>
      </c>
      <c r="AB94" s="162" t="s">
        <v>278</v>
      </c>
      <c r="AC94" s="162"/>
      <c r="AD94" s="165"/>
      <c r="AE94" s="162"/>
      <c r="AF94" s="162"/>
      <c r="AG94" s="162"/>
      <c r="AH94" s="162"/>
      <c r="AI94" s="165"/>
      <c r="AJ94" s="162"/>
      <c r="AK94" s="162"/>
      <c r="AL94" s="162"/>
      <c r="AM94" s="162"/>
      <c r="AN94" s="165"/>
      <c r="AO94" s="162"/>
      <c r="AP94" s="162"/>
      <c r="AQ94" s="162"/>
      <c r="AR94" s="162"/>
      <c r="AS94" s="166"/>
      <c r="AV94" s="326">
        <f t="shared" si="8"/>
        <v>24</v>
      </c>
      <c r="AW94" s="326">
        <f t="shared" si="9"/>
        <v>11</v>
      </c>
      <c r="AX94" s="326">
        <f t="shared" si="10"/>
        <v>13</v>
      </c>
      <c r="AY94" s="327">
        <f t="shared" si="11"/>
        <v>0.45833333333333331</v>
      </c>
    </row>
    <row r="95" spans="1:51" ht="12" customHeight="1">
      <c r="A95" s="244" t="str">
        <f t="shared" si="7"/>
        <v>INTRA</v>
      </c>
      <c r="B95" s="226"/>
      <c r="C95" s="157"/>
      <c r="D95" s="157"/>
      <c r="E95" s="158"/>
      <c r="F95" s="157"/>
      <c r="G95" s="157"/>
      <c r="H95" s="157"/>
      <c r="I95" s="157"/>
      <c r="J95" s="157"/>
      <c r="K95" s="157"/>
      <c r="L95" s="157"/>
      <c r="M95" s="157"/>
      <c r="N95" s="159"/>
      <c r="O95" s="157"/>
      <c r="P95" s="157">
        <v>1</v>
      </c>
      <c r="Q95" s="157">
        <v>2</v>
      </c>
      <c r="R95" s="157">
        <v>3</v>
      </c>
      <c r="S95" s="157">
        <v>4</v>
      </c>
      <c r="T95" s="157"/>
      <c r="U95" s="157">
        <v>5</v>
      </c>
      <c r="V95" s="157">
        <v>6</v>
      </c>
      <c r="W95" s="157">
        <v>7</v>
      </c>
      <c r="X95" s="157">
        <v>8</v>
      </c>
      <c r="Y95" s="157"/>
      <c r="Z95" s="157">
        <v>9</v>
      </c>
      <c r="AA95" s="157">
        <v>10</v>
      </c>
      <c r="AB95" s="157">
        <v>11</v>
      </c>
      <c r="AC95" s="157">
        <v>12</v>
      </c>
      <c r="AD95" s="157"/>
      <c r="AE95" s="157">
        <v>13</v>
      </c>
      <c r="AF95" s="157">
        <v>14</v>
      </c>
      <c r="AG95" s="157">
        <v>15</v>
      </c>
      <c r="AH95" s="157">
        <v>16</v>
      </c>
      <c r="AI95" s="157"/>
      <c r="AJ95" s="157">
        <v>17</v>
      </c>
      <c r="AK95" s="157">
        <v>18</v>
      </c>
      <c r="AL95" s="157">
        <v>19</v>
      </c>
      <c r="AM95" s="157">
        <v>20</v>
      </c>
      <c r="AN95" s="157"/>
      <c r="AO95" s="157">
        <v>21</v>
      </c>
      <c r="AP95" s="157">
        <v>22</v>
      </c>
      <c r="AQ95" s="157">
        <v>23</v>
      </c>
      <c r="AR95" s="157">
        <v>24</v>
      </c>
      <c r="AS95" s="160"/>
      <c r="AV95" s="326">
        <f t="shared" si="8"/>
        <v>0</v>
      </c>
      <c r="AW95" s="326">
        <f t="shared" si="9"/>
        <v>0</v>
      </c>
      <c r="AX95" s="326">
        <f t="shared" si="10"/>
        <v>0</v>
      </c>
      <c r="AY95" s="327" t="e">
        <f t="shared" si="11"/>
        <v>#DIV/0!</v>
      </c>
    </row>
    <row r="96" spans="1:51" ht="12" customHeight="1" thickBot="1">
      <c r="A96" s="244" t="str">
        <f t="shared" si="7"/>
        <v>INTRA</v>
      </c>
      <c r="B96" s="296" t="s">
        <v>119</v>
      </c>
      <c r="C96" s="162" t="s">
        <v>185</v>
      </c>
      <c r="D96" s="163" t="s">
        <v>280</v>
      </c>
      <c r="E96" s="162"/>
      <c r="F96" s="162">
        <v>24</v>
      </c>
      <c r="G96" s="162">
        <v>24</v>
      </c>
      <c r="H96" s="162" t="s">
        <v>12</v>
      </c>
      <c r="I96" s="161" t="s">
        <v>119</v>
      </c>
      <c r="J96" s="162" t="s">
        <v>177</v>
      </c>
      <c r="K96" s="162"/>
      <c r="L96" s="162">
        <f>COUNTIF(P96:AR96,"x")</f>
        <v>6</v>
      </c>
      <c r="M96" s="162">
        <f>F96-L96</f>
        <v>18</v>
      </c>
      <c r="N96" s="164"/>
      <c r="O96" s="165"/>
      <c r="P96" s="162"/>
      <c r="Q96" s="162" t="s">
        <v>277</v>
      </c>
      <c r="R96" s="162"/>
      <c r="S96" s="162" t="s">
        <v>277</v>
      </c>
      <c r="T96" s="165"/>
      <c r="U96" s="162" t="s">
        <v>277</v>
      </c>
      <c r="V96" s="162"/>
      <c r="W96" s="162"/>
      <c r="X96" s="162" t="s">
        <v>277</v>
      </c>
      <c r="Y96" s="165"/>
      <c r="Z96" s="162"/>
      <c r="AA96" s="162"/>
      <c r="AB96" s="162" t="s">
        <v>277</v>
      </c>
      <c r="AC96" s="162" t="s">
        <v>277</v>
      </c>
      <c r="AD96" s="165"/>
      <c r="AE96" s="162"/>
      <c r="AF96" s="162"/>
      <c r="AG96" s="162"/>
      <c r="AH96" s="162"/>
      <c r="AI96" s="165"/>
      <c r="AJ96" s="162"/>
      <c r="AK96" s="162"/>
      <c r="AL96" s="162"/>
      <c r="AM96" s="162"/>
      <c r="AN96" s="165"/>
      <c r="AO96" s="162"/>
      <c r="AP96" s="162"/>
      <c r="AQ96" s="162"/>
      <c r="AR96" s="162"/>
      <c r="AS96" s="166"/>
      <c r="AV96" s="326">
        <f t="shared" si="8"/>
        <v>24</v>
      </c>
      <c r="AW96" s="326">
        <f t="shared" si="9"/>
        <v>6</v>
      </c>
      <c r="AX96" s="326">
        <f t="shared" si="10"/>
        <v>18</v>
      </c>
      <c r="AY96" s="327">
        <f t="shared" si="11"/>
        <v>0.25</v>
      </c>
    </row>
    <row r="97" spans="1:51" ht="12" customHeight="1">
      <c r="A97" s="244" t="str">
        <f t="shared" si="7"/>
        <v>INTRA</v>
      </c>
      <c r="B97" s="226"/>
      <c r="C97" s="157"/>
      <c r="D97" s="157"/>
      <c r="E97" s="158"/>
      <c r="F97" s="157"/>
      <c r="G97" s="157"/>
      <c r="H97" s="157"/>
      <c r="I97" s="157"/>
      <c r="J97" s="157"/>
      <c r="K97" s="157"/>
      <c r="L97" s="157"/>
      <c r="M97" s="157"/>
      <c r="N97" s="159"/>
      <c r="O97" s="157"/>
      <c r="P97" s="157">
        <v>1</v>
      </c>
      <c r="Q97" s="157">
        <v>2</v>
      </c>
      <c r="R97" s="157">
        <v>3</v>
      </c>
      <c r="S97" s="157">
        <v>4</v>
      </c>
      <c r="T97" s="157"/>
      <c r="U97" s="157">
        <v>5</v>
      </c>
      <c r="V97" s="157">
        <v>6</v>
      </c>
      <c r="W97" s="157">
        <v>7</v>
      </c>
      <c r="X97" s="157">
        <v>8</v>
      </c>
      <c r="Y97" s="157"/>
      <c r="Z97" s="157">
        <v>9</v>
      </c>
      <c r="AA97" s="157">
        <v>10</v>
      </c>
      <c r="AB97" s="157">
        <v>11</v>
      </c>
      <c r="AC97" s="157">
        <v>12</v>
      </c>
      <c r="AD97" s="157"/>
      <c r="AE97" s="157">
        <v>13</v>
      </c>
      <c r="AF97" s="157">
        <v>14</v>
      </c>
      <c r="AG97" s="157">
        <v>15</v>
      </c>
      <c r="AH97" s="157">
        <v>16</v>
      </c>
      <c r="AI97" s="157"/>
      <c r="AJ97" s="157">
        <v>17</v>
      </c>
      <c r="AK97" s="157">
        <v>18</v>
      </c>
      <c r="AL97" s="157">
        <v>19</v>
      </c>
      <c r="AM97" s="157">
        <v>20</v>
      </c>
      <c r="AN97" s="157"/>
      <c r="AO97" s="157">
        <v>21</v>
      </c>
      <c r="AP97" s="157">
        <v>22</v>
      </c>
      <c r="AQ97" s="157">
        <v>23</v>
      </c>
      <c r="AR97" s="157">
        <v>24</v>
      </c>
      <c r="AS97" s="160"/>
      <c r="AV97" s="326">
        <f t="shared" si="8"/>
        <v>0</v>
      </c>
      <c r="AW97" s="326">
        <f t="shared" si="9"/>
        <v>0</v>
      </c>
      <c r="AX97" s="326">
        <f t="shared" si="10"/>
        <v>0</v>
      </c>
      <c r="AY97" s="327" t="e">
        <f t="shared" si="11"/>
        <v>#DIV/0!</v>
      </c>
    </row>
    <row r="98" spans="1:51" ht="12" customHeight="1" thickBot="1">
      <c r="A98" s="244" t="str">
        <f t="shared" si="7"/>
        <v>INTRA</v>
      </c>
      <c r="B98" s="296" t="s">
        <v>119</v>
      </c>
      <c r="C98" s="162" t="s">
        <v>185</v>
      </c>
      <c r="D98" s="163" t="s">
        <v>280</v>
      </c>
      <c r="E98" s="162"/>
      <c r="F98" s="162">
        <v>24</v>
      </c>
      <c r="G98" s="162">
        <v>24</v>
      </c>
      <c r="H98" s="162" t="s">
        <v>12</v>
      </c>
      <c r="I98" s="161" t="s">
        <v>119</v>
      </c>
      <c r="J98" s="162" t="s">
        <v>184</v>
      </c>
      <c r="K98" s="162"/>
      <c r="L98" s="162">
        <f>COUNTIF(P98:AR98,"x")</f>
        <v>10</v>
      </c>
      <c r="M98" s="162">
        <f>F98-L98</f>
        <v>14</v>
      </c>
      <c r="N98" s="164"/>
      <c r="O98" s="165"/>
      <c r="P98" s="162"/>
      <c r="Q98" s="162" t="s">
        <v>277</v>
      </c>
      <c r="R98" s="162"/>
      <c r="S98" s="162" t="s">
        <v>278</v>
      </c>
      <c r="T98" s="165"/>
      <c r="U98" s="162" t="s">
        <v>277</v>
      </c>
      <c r="V98" s="162" t="s">
        <v>278</v>
      </c>
      <c r="W98" s="162" t="s">
        <v>278</v>
      </c>
      <c r="X98" s="162" t="s">
        <v>278</v>
      </c>
      <c r="Y98" s="165"/>
      <c r="Z98" s="162" t="s">
        <v>277</v>
      </c>
      <c r="AA98" s="162" t="s">
        <v>277</v>
      </c>
      <c r="AB98" s="162" t="s">
        <v>278</v>
      </c>
      <c r="AC98" s="162" t="s">
        <v>277</v>
      </c>
      <c r="AD98" s="165"/>
      <c r="AE98" s="162"/>
      <c r="AF98" s="162"/>
      <c r="AG98" s="162"/>
      <c r="AH98" s="162"/>
      <c r="AI98" s="165"/>
      <c r="AJ98" s="162"/>
      <c r="AK98" s="162"/>
      <c r="AL98" s="162"/>
      <c r="AM98" s="162"/>
      <c r="AN98" s="165"/>
      <c r="AO98" s="162"/>
      <c r="AP98" s="162"/>
      <c r="AQ98" s="162"/>
      <c r="AR98" s="162"/>
      <c r="AS98" s="166"/>
      <c r="AV98" s="326">
        <f t="shared" si="8"/>
        <v>24</v>
      </c>
      <c r="AW98" s="326">
        <f t="shared" si="9"/>
        <v>10</v>
      </c>
      <c r="AX98" s="326">
        <f t="shared" si="10"/>
        <v>14</v>
      </c>
      <c r="AY98" s="327">
        <f t="shared" si="11"/>
        <v>0.41666666666666669</v>
      </c>
    </row>
    <row r="99" spans="1:51" ht="12" customHeight="1">
      <c r="A99" s="244" t="str">
        <f t="shared" si="7"/>
        <v>INTRA</v>
      </c>
      <c r="B99" s="226"/>
      <c r="C99" s="157"/>
      <c r="D99" s="157"/>
      <c r="E99" s="158"/>
      <c r="F99" s="157"/>
      <c r="G99" s="157"/>
      <c r="H99" s="157"/>
      <c r="I99" s="157"/>
      <c r="J99" s="157"/>
      <c r="K99" s="157"/>
      <c r="L99" s="157"/>
      <c r="M99" s="157"/>
      <c r="N99" s="159"/>
      <c r="O99" s="157"/>
      <c r="P99" s="157">
        <v>1</v>
      </c>
      <c r="Q99" s="157">
        <v>2</v>
      </c>
      <c r="R99" s="157">
        <v>3</v>
      </c>
      <c r="S99" s="157">
        <v>4</v>
      </c>
      <c r="T99" s="157"/>
      <c r="U99" s="157">
        <v>5</v>
      </c>
      <c r="V99" s="157">
        <v>6</v>
      </c>
      <c r="W99" s="157">
        <v>7</v>
      </c>
      <c r="X99" s="157">
        <v>8</v>
      </c>
      <c r="Y99" s="157"/>
      <c r="Z99" s="157">
        <v>9</v>
      </c>
      <c r="AA99" s="157">
        <v>10</v>
      </c>
      <c r="AB99" s="157">
        <v>11</v>
      </c>
      <c r="AC99" s="157">
        <v>12</v>
      </c>
      <c r="AD99" s="157"/>
      <c r="AE99" s="157">
        <v>13</v>
      </c>
      <c r="AF99" s="157">
        <v>14</v>
      </c>
      <c r="AG99" s="157">
        <v>15</v>
      </c>
      <c r="AH99" s="157">
        <v>16</v>
      </c>
      <c r="AI99" s="157"/>
      <c r="AJ99" s="157">
        <v>17</v>
      </c>
      <c r="AK99" s="157">
        <v>18</v>
      </c>
      <c r="AL99" s="157">
        <v>19</v>
      </c>
      <c r="AM99" s="157">
        <v>20</v>
      </c>
      <c r="AN99" s="157"/>
      <c r="AO99" s="157">
        <v>21</v>
      </c>
      <c r="AP99" s="157">
        <v>22</v>
      </c>
      <c r="AQ99" s="157">
        <v>23</v>
      </c>
      <c r="AR99" s="157">
        <v>24</v>
      </c>
      <c r="AS99" s="160"/>
      <c r="AV99" s="326">
        <f t="shared" si="8"/>
        <v>0</v>
      </c>
      <c r="AW99" s="326">
        <f t="shared" si="9"/>
        <v>0</v>
      </c>
      <c r="AX99" s="326">
        <f t="shared" si="10"/>
        <v>0</v>
      </c>
      <c r="AY99" s="327" t="e">
        <f t="shared" si="11"/>
        <v>#DIV/0!</v>
      </c>
    </row>
    <row r="100" spans="1:51" ht="12" customHeight="1" thickBot="1">
      <c r="A100" s="244" t="str">
        <f t="shared" si="7"/>
        <v>INTRA</v>
      </c>
      <c r="B100" s="296" t="s">
        <v>119</v>
      </c>
      <c r="C100" s="162" t="s">
        <v>186</v>
      </c>
      <c r="D100" s="163" t="s">
        <v>276</v>
      </c>
      <c r="E100" s="162"/>
      <c r="F100" s="162">
        <v>24</v>
      </c>
      <c r="G100" s="162">
        <v>24</v>
      </c>
      <c r="H100" s="162" t="s">
        <v>12</v>
      </c>
      <c r="I100" s="161" t="s">
        <v>119</v>
      </c>
      <c r="J100" s="162" t="s">
        <v>124</v>
      </c>
      <c r="K100" s="162"/>
      <c r="L100" s="162">
        <f>COUNTIF(P100:AR100,"x")</f>
        <v>0</v>
      </c>
      <c r="M100" s="162">
        <f>F100-L100</f>
        <v>24</v>
      </c>
      <c r="N100" s="164"/>
      <c r="O100" s="165"/>
      <c r="P100" s="162"/>
      <c r="Q100" s="162"/>
      <c r="R100" s="162"/>
      <c r="S100" s="162"/>
      <c r="T100" s="165"/>
      <c r="U100" s="162"/>
      <c r="V100" s="162"/>
      <c r="W100" s="162"/>
      <c r="X100" s="162"/>
      <c r="Y100" s="165"/>
      <c r="Z100" s="162"/>
      <c r="AA100" s="162"/>
      <c r="AB100" s="162"/>
      <c r="AC100" s="162"/>
      <c r="AD100" s="165"/>
      <c r="AE100" s="162"/>
      <c r="AF100" s="162"/>
      <c r="AG100" s="162"/>
      <c r="AH100" s="162"/>
      <c r="AI100" s="165"/>
      <c r="AJ100" s="162"/>
      <c r="AK100" s="162"/>
      <c r="AL100" s="162"/>
      <c r="AM100" s="162"/>
      <c r="AN100" s="165"/>
      <c r="AO100" s="162"/>
      <c r="AP100" s="162"/>
      <c r="AQ100" s="162"/>
      <c r="AR100" s="162"/>
      <c r="AS100" s="166"/>
      <c r="AV100" s="326">
        <f t="shared" si="8"/>
        <v>24</v>
      </c>
      <c r="AW100" s="326">
        <f t="shared" si="9"/>
        <v>0</v>
      </c>
      <c r="AX100" s="326">
        <f t="shared" si="10"/>
        <v>24</v>
      </c>
      <c r="AY100" s="327">
        <f t="shared" si="11"/>
        <v>0</v>
      </c>
    </row>
    <row r="101" spans="1:51" ht="12" customHeight="1">
      <c r="A101" s="244" t="str">
        <f t="shared" si="7"/>
        <v>INTRA</v>
      </c>
      <c r="B101" s="226"/>
      <c r="C101" s="157"/>
      <c r="D101" s="157"/>
      <c r="E101" s="158"/>
      <c r="F101" s="157"/>
      <c r="G101" s="157"/>
      <c r="H101" s="157"/>
      <c r="I101" s="157"/>
      <c r="J101" s="157"/>
      <c r="K101" s="157"/>
      <c r="L101" s="157"/>
      <c r="M101" s="157"/>
      <c r="N101" s="159"/>
      <c r="O101" s="157"/>
      <c r="P101" s="157">
        <v>1</v>
      </c>
      <c r="Q101" s="157">
        <v>2</v>
      </c>
      <c r="R101" s="157">
        <v>3</v>
      </c>
      <c r="S101" s="157">
        <v>4</v>
      </c>
      <c r="T101" s="157"/>
      <c r="U101" s="157">
        <v>5</v>
      </c>
      <c r="V101" s="157">
        <v>6</v>
      </c>
      <c r="W101" s="157">
        <v>7</v>
      </c>
      <c r="X101" s="157">
        <v>8</v>
      </c>
      <c r="Y101" s="157"/>
      <c r="Z101" s="157">
        <v>9</v>
      </c>
      <c r="AA101" s="157">
        <v>10</v>
      </c>
      <c r="AB101" s="157">
        <v>11</v>
      </c>
      <c r="AC101" s="157">
        <v>12</v>
      </c>
      <c r="AD101" s="157"/>
      <c r="AE101" s="157">
        <v>13</v>
      </c>
      <c r="AF101" s="157">
        <v>14</v>
      </c>
      <c r="AG101" s="157">
        <v>15</v>
      </c>
      <c r="AH101" s="157">
        <v>16</v>
      </c>
      <c r="AI101" s="157"/>
      <c r="AJ101" s="157">
        <v>17</v>
      </c>
      <c r="AK101" s="157">
        <v>18</v>
      </c>
      <c r="AL101" s="157">
        <v>19</v>
      </c>
      <c r="AM101" s="157">
        <v>20</v>
      </c>
      <c r="AN101" s="157"/>
      <c r="AO101" s="157">
        <v>21</v>
      </c>
      <c r="AP101" s="157">
        <v>22</v>
      </c>
      <c r="AQ101" s="157">
        <v>23</v>
      </c>
      <c r="AR101" s="157">
        <v>24</v>
      </c>
      <c r="AS101" s="160"/>
      <c r="AV101" s="326">
        <f t="shared" si="8"/>
        <v>0</v>
      </c>
      <c r="AW101" s="326">
        <f t="shared" si="9"/>
        <v>0</v>
      </c>
      <c r="AX101" s="326">
        <f t="shared" si="10"/>
        <v>0</v>
      </c>
      <c r="AY101" s="327" t="e">
        <f t="shared" si="11"/>
        <v>#DIV/0!</v>
      </c>
    </row>
    <row r="102" spans="1:51" ht="12" customHeight="1" thickBot="1">
      <c r="A102" s="244" t="str">
        <f t="shared" si="7"/>
        <v>INTRA</v>
      </c>
      <c r="B102" s="296" t="s">
        <v>119</v>
      </c>
      <c r="C102" s="162" t="s">
        <v>186</v>
      </c>
      <c r="D102" s="163" t="s">
        <v>276</v>
      </c>
      <c r="E102" s="162"/>
      <c r="F102" s="162">
        <v>24</v>
      </c>
      <c r="G102" s="162">
        <v>24</v>
      </c>
      <c r="H102" s="162" t="s">
        <v>12</v>
      </c>
      <c r="I102" s="161" t="s">
        <v>119</v>
      </c>
      <c r="J102" s="162" t="s">
        <v>124</v>
      </c>
      <c r="K102" s="162"/>
      <c r="L102" s="162">
        <f>COUNTIF(P102:AR102,"x")</f>
        <v>0</v>
      </c>
      <c r="M102" s="162">
        <f>F102-L102</f>
        <v>24</v>
      </c>
      <c r="N102" s="164"/>
      <c r="O102" s="165"/>
      <c r="P102" s="162"/>
      <c r="Q102" s="162"/>
      <c r="R102" s="162"/>
      <c r="S102" s="162"/>
      <c r="T102" s="165"/>
      <c r="U102" s="162"/>
      <c r="V102" s="162"/>
      <c r="W102" s="162"/>
      <c r="X102" s="162"/>
      <c r="Y102" s="165"/>
      <c r="Z102" s="162"/>
      <c r="AA102" s="162"/>
      <c r="AB102" s="162"/>
      <c r="AC102" s="162"/>
      <c r="AD102" s="165"/>
      <c r="AE102" s="162"/>
      <c r="AF102" s="162"/>
      <c r="AG102" s="162"/>
      <c r="AH102" s="162"/>
      <c r="AI102" s="165"/>
      <c r="AJ102" s="162"/>
      <c r="AK102" s="162"/>
      <c r="AL102" s="162"/>
      <c r="AM102" s="162"/>
      <c r="AN102" s="165"/>
      <c r="AO102" s="162"/>
      <c r="AP102" s="162"/>
      <c r="AQ102" s="162"/>
      <c r="AR102" s="162"/>
      <c r="AS102" s="166"/>
      <c r="AV102" s="326">
        <f t="shared" si="8"/>
        <v>24</v>
      </c>
      <c r="AW102" s="326">
        <f t="shared" si="9"/>
        <v>0</v>
      </c>
      <c r="AX102" s="326">
        <f t="shared" si="10"/>
        <v>24</v>
      </c>
      <c r="AY102" s="327">
        <f>AW102/AV102</f>
        <v>0</v>
      </c>
    </row>
    <row r="103" spans="1:51" ht="12" customHeight="1">
      <c r="A103" s="244" t="str">
        <f t="shared" si="7"/>
        <v>INTRA</v>
      </c>
      <c r="B103" s="226"/>
      <c r="C103" s="157"/>
      <c r="D103" s="157"/>
      <c r="E103" s="158"/>
      <c r="F103" s="157"/>
      <c r="G103" s="157"/>
      <c r="H103" s="157"/>
      <c r="I103" s="157"/>
      <c r="J103" s="157"/>
      <c r="K103" s="157"/>
      <c r="L103" s="157"/>
      <c r="M103" s="157"/>
      <c r="N103" s="159"/>
      <c r="O103" s="157"/>
      <c r="P103" s="157">
        <v>1</v>
      </c>
      <c r="Q103" s="157">
        <v>2</v>
      </c>
      <c r="R103" s="157">
        <v>3</v>
      </c>
      <c r="S103" s="157">
        <v>4</v>
      </c>
      <c r="T103" s="157"/>
      <c r="U103" s="157">
        <v>5</v>
      </c>
      <c r="V103" s="157">
        <v>6</v>
      </c>
      <c r="W103" s="157">
        <v>7</v>
      </c>
      <c r="X103" s="157">
        <v>8</v>
      </c>
      <c r="Y103" s="157"/>
      <c r="Z103" s="157">
        <v>9</v>
      </c>
      <c r="AA103" s="157">
        <v>10</v>
      </c>
      <c r="AB103" s="157">
        <v>11</v>
      </c>
      <c r="AC103" s="157">
        <v>12</v>
      </c>
      <c r="AD103" s="157"/>
      <c r="AE103" s="157">
        <v>13</v>
      </c>
      <c r="AF103" s="157">
        <v>14</v>
      </c>
      <c r="AG103" s="157">
        <v>15</v>
      </c>
      <c r="AH103" s="157">
        <v>16</v>
      </c>
      <c r="AI103" s="157"/>
      <c r="AJ103" s="157">
        <v>17</v>
      </c>
      <c r="AK103" s="157">
        <v>18</v>
      </c>
      <c r="AL103" s="157">
        <v>19</v>
      </c>
      <c r="AM103" s="157">
        <v>20</v>
      </c>
      <c r="AN103" s="157"/>
      <c r="AO103" s="157">
        <v>21</v>
      </c>
      <c r="AP103" s="157">
        <v>22</v>
      </c>
      <c r="AQ103" s="157">
        <v>23</v>
      </c>
      <c r="AR103" s="157">
        <v>24</v>
      </c>
      <c r="AS103" s="160"/>
      <c r="AV103" s="326">
        <f t="shared" si="8"/>
        <v>0</v>
      </c>
      <c r="AW103" s="326">
        <f t="shared" si="9"/>
        <v>0</v>
      </c>
      <c r="AX103" s="326">
        <f t="shared" si="10"/>
        <v>0</v>
      </c>
      <c r="AY103" s="327" t="e">
        <f t="shared" si="11"/>
        <v>#DIV/0!</v>
      </c>
    </row>
    <row r="104" spans="1:51" ht="12" customHeight="1" thickBot="1">
      <c r="A104" s="244" t="str">
        <f t="shared" si="7"/>
        <v>INTRA</v>
      </c>
      <c r="B104" s="296" t="s">
        <v>119</v>
      </c>
      <c r="C104" s="162" t="s">
        <v>186</v>
      </c>
      <c r="D104" s="163" t="s">
        <v>276</v>
      </c>
      <c r="E104" s="162"/>
      <c r="F104" s="162">
        <v>24</v>
      </c>
      <c r="G104" s="162">
        <v>24</v>
      </c>
      <c r="H104" s="162" t="s">
        <v>12</v>
      </c>
      <c r="I104" s="161" t="s">
        <v>119</v>
      </c>
      <c r="J104" s="162" t="s">
        <v>187</v>
      </c>
      <c r="K104" s="162"/>
      <c r="L104" s="162">
        <f>COUNTIF(P104:AR104,"x")</f>
        <v>23</v>
      </c>
      <c r="M104" s="162">
        <f>F104-L104</f>
        <v>1</v>
      </c>
      <c r="N104" s="164"/>
      <c r="O104" s="165"/>
      <c r="P104" s="162" t="s">
        <v>277</v>
      </c>
      <c r="Q104" s="162" t="s">
        <v>277</v>
      </c>
      <c r="R104" s="162" t="s">
        <v>277</v>
      </c>
      <c r="S104" s="162" t="s">
        <v>277</v>
      </c>
      <c r="T104" s="165"/>
      <c r="U104" s="162" t="s">
        <v>277</v>
      </c>
      <c r="V104" s="162" t="s">
        <v>277</v>
      </c>
      <c r="W104" s="162" t="s">
        <v>277</v>
      </c>
      <c r="X104" s="162" t="s">
        <v>277</v>
      </c>
      <c r="Y104" s="165"/>
      <c r="Z104" s="162" t="s">
        <v>277</v>
      </c>
      <c r="AA104" s="162" t="s">
        <v>278</v>
      </c>
      <c r="AB104" s="162" t="s">
        <v>277</v>
      </c>
      <c r="AC104" s="162" t="s">
        <v>277</v>
      </c>
      <c r="AD104" s="165"/>
      <c r="AE104" s="162" t="s">
        <v>278</v>
      </c>
      <c r="AF104" s="162" t="s">
        <v>277</v>
      </c>
      <c r="AG104" s="162" t="s">
        <v>277</v>
      </c>
      <c r="AH104" s="162" t="s">
        <v>277</v>
      </c>
      <c r="AI104" s="165"/>
      <c r="AJ104" s="162" t="s">
        <v>277</v>
      </c>
      <c r="AK104" s="162" t="s">
        <v>277</v>
      </c>
      <c r="AL104" s="162" t="s">
        <v>278</v>
      </c>
      <c r="AM104" s="162" t="s">
        <v>277</v>
      </c>
      <c r="AN104" s="165"/>
      <c r="AO104" s="162" t="s">
        <v>277</v>
      </c>
      <c r="AP104" s="162"/>
      <c r="AQ104" s="162" t="s">
        <v>277</v>
      </c>
      <c r="AR104" s="162" t="s">
        <v>277</v>
      </c>
      <c r="AS104" s="166"/>
      <c r="AV104" s="326">
        <f t="shared" si="8"/>
        <v>24</v>
      </c>
      <c r="AW104" s="326">
        <f t="shared" si="9"/>
        <v>23</v>
      </c>
      <c r="AX104" s="326">
        <f t="shared" si="10"/>
        <v>1</v>
      </c>
      <c r="AY104" s="327">
        <f t="shared" si="11"/>
        <v>0.95833333333333337</v>
      </c>
    </row>
    <row r="105" spans="1:51" ht="12" customHeight="1">
      <c r="A105" s="244" t="str">
        <f t="shared" si="7"/>
        <v>INTRA</v>
      </c>
      <c r="B105" s="226"/>
      <c r="C105" s="157"/>
      <c r="D105" s="157"/>
      <c r="E105" s="158"/>
      <c r="F105" s="157"/>
      <c r="G105" s="157"/>
      <c r="H105" s="157"/>
      <c r="I105" s="157"/>
      <c r="J105" s="157"/>
      <c r="K105" s="157"/>
      <c r="L105" s="157"/>
      <c r="M105" s="157"/>
      <c r="N105" s="159"/>
      <c r="O105" s="157"/>
      <c r="P105" s="157">
        <v>1</v>
      </c>
      <c r="Q105" s="157">
        <v>2</v>
      </c>
      <c r="R105" s="157">
        <v>3</v>
      </c>
      <c r="S105" s="157">
        <v>4</v>
      </c>
      <c r="T105" s="157"/>
      <c r="U105" s="157">
        <v>5</v>
      </c>
      <c r="V105" s="157">
        <v>6</v>
      </c>
      <c r="W105" s="157">
        <v>7</v>
      </c>
      <c r="X105" s="157">
        <v>8</v>
      </c>
      <c r="Y105" s="157"/>
      <c r="Z105" s="157">
        <v>9</v>
      </c>
      <c r="AA105" s="157">
        <v>10</v>
      </c>
      <c r="AB105" s="157">
        <v>11</v>
      </c>
      <c r="AC105" s="157">
        <v>12</v>
      </c>
      <c r="AD105" s="157"/>
      <c r="AE105" s="157">
        <v>13</v>
      </c>
      <c r="AF105" s="157">
        <v>14</v>
      </c>
      <c r="AG105" s="157">
        <v>15</v>
      </c>
      <c r="AH105" s="157">
        <v>16</v>
      </c>
      <c r="AI105" s="157"/>
      <c r="AJ105" s="157">
        <v>17</v>
      </c>
      <c r="AK105" s="157">
        <v>18</v>
      </c>
      <c r="AL105" s="157">
        <v>19</v>
      </c>
      <c r="AM105" s="157">
        <v>20</v>
      </c>
      <c r="AN105" s="157"/>
      <c r="AO105" s="157">
        <v>21</v>
      </c>
      <c r="AP105" s="157">
        <v>22</v>
      </c>
      <c r="AQ105" s="157">
        <v>23</v>
      </c>
      <c r="AR105" s="157">
        <v>24</v>
      </c>
      <c r="AS105" s="160"/>
      <c r="AV105" s="326">
        <f t="shared" si="8"/>
        <v>0</v>
      </c>
      <c r="AW105" s="326">
        <f t="shared" si="9"/>
        <v>0</v>
      </c>
      <c r="AX105" s="326">
        <f t="shared" si="10"/>
        <v>0</v>
      </c>
      <c r="AY105" s="327" t="e">
        <f t="shared" si="11"/>
        <v>#DIV/0!</v>
      </c>
    </row>
    <row r="106" spans="1:51" ht="12" customHeight="1" thickBot="1">
      <c r="A106" s="244" t="str">
        <f t="shared" si="7"/>
        <v>INTRA</v>
      </c>
      <c r="B106" s="296" t="s">
        <v>119</v>
      </c>
      <c r="C106" s="162" t="s">
        <v>186</v>
      </c>
      <c r="D106" s="163" t="s">
        <v>276</v>
      </c>
      <c r="E106" s="162"/>
      <c r="F106" s="162">
        <v>24</v>
      </c>
      <c r="G106" s="162">
        <v>24</v>
      </c>
      <c r="H106" s="162" t="s">
        <v>12</v>
      </c>
      <c r="I106" s="161" t="s">
        <v>119</v>
      </c>
      <c r="J106" s="162" t="s">
        <v>187</v>
      </c>
      <c r="K106" s="162"/>
      <c r="L106" s="162">
        <f>COUNTIF(P106:AR106,"x")</f>
        <v>21</v>
      </c>
      <c r="M106" s="162">
        <f>F106-L106</f>
        <v>3</v>
      </c>
      <c r="N106" s="164"/>
      <c r="O106" s="165"/>
      <c r="P106" s="162" t="s">
        <v>277</v>
      </c>
      <c r="Q106" s="162"/>
      <c r="R106" s="162" t="s">
        <v>278</v>
      </c>
      <c r="S106" s="162" t="s">
        <v>278</v>
      </c>
      <c r="T106" s="165"/>
      <c r="U106" s="162" t="s">
        <v>277</v>
      </c>
      <c r="V106" s="162" t="s">
        <v>277</v>
      </c>
      <c r="W106" s="162" t="s">
        <v>278</v>
      </c>
      <c r="X106" s="162" t="s">
        <v>277</v>
      </c>
      <c r="Y106" s="165"/>
      <c r="Z106" s="162" t="s">
        <v>277</v>
      </c>
      <c r="AA106" s="162" t="s">
        <v>277</v>
      </c>
      <c r="AB106" s="162" t="s">
        <v>277</v>
      </c>
      <c r="AC106" s="162" t="s">
        <v>278</v>
      </c>
      <c r="AD106" s="165"/>
      <c r="AE106" s="162" t="s">
        <v>278</v>
      </c>
      <c r="AF106" s="162" t="s">
        <v>277</v>
      </c>
      <c r="AG106" s="162" t="s">
        <v>277</v>
      </c>
      <c r="AH106" s="162"/>
      <c r="AI106" s="165"/>
      <c r="AJ106" s="162" t="s">
        <v>278</v>
      </c>
      <c r="AK106" s="162" t="s">
        <v>278</v>
      </c>
      <c r="AL106" s="162" t="s">
        <v>278</v>
      </c>
      <c r="AM106" s="162" t="s">
        <v>277</v>
      </c>
      <c r="AN106" s="165"/>
      <c r="AO106" s="162" t="s">
        <v>277</v>
      </c>
      <c r="AP106" s="162" t="s">
        <v>277</v>
      </c>
      <c r="AQ106" s="162" t="s">
        <v>277</v>
      </c>
      <c r="AR106" s="162"/>
      <c r="AS106" s="166"/>
      <c r="AV106" s="326">
        <f t="shared" si="8"/>
        <v>24</v>
      </c>
      <c r="AW106" s="326">
        <f t="shared" si="9"/>
        <v>21</v>
      </c>
      <c r="AX106" s="326">
        <f t="shared" si="10"/>
        <v>3</v>
      </c>
      <c r="AY106" s="327">
        <f t="shared" si="11"/>
        <v>0.875</v>
      </c>
    </row>
    <row r="107" spans="1:51" ht="12" customHeight="1">
      <c r="A107" s="244" t="str">
        <f t="shared" si="7"/>
        <v>INTRA</v>
      </c>
      <c r="B107" s="226"/>
      <c r="C107" s="157"/>
      <c r="D107" s="157"/>
      <c r="E107" s="158"/>
      <c r="F107" s="157"/>
      <c r="G107" s="157"/>
      <c r="H107" s="157"/>
      <c r="I107" s="157"/>
      <c r="J107" s="157"/>
      <c r="K107" s="157"/>
      <c r="L107" s="157"/>
      <c r="M107" s="157"/>
      <c r="N107" s="159"/>
      <c r="O107" s="157"/>
      <c r="P107" s="157">
        <v>1</v>
      </c>
      <c r="Q107" s="157">
        <v>2</v>
      </c>
      <c r="R107" s="157">
        <v>3</v>
      </c>
      <c r="S107" s="157">
        <v>4</v>
      </c>
      <c r="T107" s="157"/>
      <c r="U107" s="157">
        <v>5</v>
      </c>
      <c r="V107" s="157">
        <v>6</v>
      </c>
      <c r="W107" s="157">
        <v>7</v>
      </c>
      <c r="X107" s="157">
        <v>8</v>
      </c>
      <c r="Y107" s="157"/>
      <c r="Z107" s="157">
        <v>9</v>
      </c>
      <c r="AA107" s="157">
        <v>10</v>
      </c>
      <c r="AB107" s="157">
        <v>11</v>
      </c>
      <c r="AC107" s="157">
        <v>12</v>
      </c>
      <c r="AD107" s="157"/>
      <c r="AE107" s="157">
        <v>13</v>
      </c>
      <c r="AF107" s="157">
        <v>14</v>
      </c>
      <c r="AG107" s="157">
        <v>15</v>
      </c>
      <c r="AH107" s="157">
        <v>16</v>
      </c>
      <c r="AI107" s="157"/>
      <c r="AJ107" s="157">
        <v>17</v>
      </c>
      <c r="AK107" s="157">
        <v>18</v>
      </c>
      <c r="AL107" s="157">
        <v>19</v>
      </c>
      <c r="AM107" s="157">
        <v>20</v>
      </c>
      <c r="AN107" s="157"/>
      <c r="AO107" s="157">
        <v>21</v>
      </c>
      <c r="AP107" s="157">
        <v>22</v>
      </c>
      <c r="AQ107" s="157">
        <v>23</v>
      </c>
      <c r="AR107" s="157">
        <v>24</v>
      </c>
      <c r="AS107" s="160"/>
      <c r="AV107" s="326">
        <f t="shared" si="8"/>
        <v>0</v>
      </c>
      <c r="AW107" s="326">
        <f t="shared" si="9"/>
        <v>0</v>
      </c>
      <c r="AX107" s="326">
        <f t="shared" si="10"/>
        <v>0</v>
      </c>
      <c r="AY107" s="327" t="e">
        <f t="shared" si="11"/>
        <v>#DIV/0!</v>
      </c>
    </row>
    <row r="108" spans="1:51" ht="12" customHeight="1" thickBot="1">
      <c r="A108" s="244" t="str">
        <f t="shared" si="7"/>
        <v>INTRA</v>
      </c>
      <c r="B108" s="296" t="s">
        <v>119</v>
      </c>
      <c r="C108" s="162" t="s">
        <v>124</v>
      </c>
      <c r="D108" s="163" t="s">
        <v>276</v>
      </c>
      <c r="E108" s="162"/>
      <c r="F108" s="162">
        <v>24</v>
      </c>
      <c r="G108" s="162">
        <v>24</v>
      </c>
      <c r="H108" s="162" t="s">
        <v>12</v>
      </c>
      <c r="I108" s="161" t="s">
        <v>119</v>
      </c>
      <c r="J108" s="162" t="s">
        <v>212</v>
      </c>
      <c r="K108" s="162"/>
      <c r="L108" s="162">
        <f>COUNTIF(P108:AR108,"x")</f>
        <v>12</v>
      </c>
      <c r="M108" s="162">
        <f>F108-L108</f>
        <v>12</v>
      </c>
      <c r="N108" s="164"/>
      <c r="O108" s="165"/>
      <c r="P108" s="162" t="s">
        <v>277</v>
      </c>
      <c r="Q108" s="162" t="s">
        <v>277</v>
      </c>
      <c r="R108" s="162" t="s">
        <v>277</v>
      </c>
      <c r="S108" s="162" t="s">
        <v>277</v>
      </c>
      <c r="T108" s="165"/>
      <c r="U108" s="162"/>
      <c r="V108" s="162"/>
      <c r="W108" s="162"/>
      <c r="X108" s="162" t="s">
        <v>277</v>
      </c>
      <c r="Y108" s="165"/>
      <c r="Z108" s="162" t="s">
        <v>277</v>
      </c>
      <c r="AA108" s="162"/>
      <c r="AB108" s="162"/>
      <c r="AC108" s="162"/>
      <c r="AD108" s="165"/>
      <c r="AE108" s="162"/>
      <c r="AF108" s="162"/>
      <c r="AG108" s="162"/>
      <c r="AH108" s="162"/>
      <c r="AI108" s="165"/>
      <c r="AJ108" s="162"/>
      <c r="AK108" s="162" t="s">
        <v>277</v>
      </c>
      <c r="AL108" s="162" t="s">
        <v>278</v>
      </c>
      <c r="AM108" s="162" t="s">
        <v>277</v>
      </c>
      <c r="AN108" s="165"/>
      <c r="AO108" s="162"/>
      <c r="AP108" s="162" t="s">
        <v>277</v>
      </c>
      <c r="AQ108" s="162" t="s">
        <v>278</v>
      </c>
      <c r="AR108" s="162" t="s">
        <v>278</v>
      </c>
      <c r="AS108" s="166"/>
      <c r="AV108" s="326">
        <f t="shared" si="8"/>
        <v>24</v>
      </c>
      <c r="AW108" s="326">
        <f t="shared" si="9"/>
        <v>12</v>
      </c>
      <c r="AX108" s="326">
        <f t="shared" si="10"/>
        <v>12</v>
      </c>
      <c r="AY108" s="327">
        <f t="shared" si="11"/>
        <v>0.5</v>
      </c>
    </row>
    <row r="109" spans="1:51" ht="12" customHeight="1">
      <c r="A109" s="244" t="str">
        <f t="shared" si="7"/>
        <v>INTRA</v>
      </c>
      <c r="B109" s="226"/>
      <c r="C109" s="157"/>
      <c r="D109" s="157"/>
      <c r="E109" s="158"/>
      <c r="F109" s="157"/>
      <c r="G109" s="157"/>
      <c r="H109" s="157"/>
      <c r="I109" s="157"/>
      <c r="J109" s="157"/>
      <c r="K109" s="157"/>
      <c r="L109" s="157"/>
      <c r="M109" s="157"/>
      <c r="N109" s="159"/>
      <c r="O109" s="157"/>
      <c r="P109" s="157">
        <v>1</v>
      </c>
      <c r="Q109" s="157">
        <v>2</v>
      </c>
      <c r="R109" s="157">
        <v>3</v>
      </c>
      <c r="S109" s="157">
        <v>4</v>
      </c>
      <c r="T109" s="157"/>
      <c r="U109" s="157">
        <v>5</v>
      </c>
      <c r="V109" s="157">
        <v>6</v>
      </c>
      <c r="W109" s="157">
        <v>7</v>
      </c>
      <c r="X109" s="157">
        <v>8</v>
      </c>
      <c r="Y109" s="157"/>
      <c r="Z109" s="157">
        <v>9</v>
      </c>
      <c r="AA109" s="157">
        <v>10</v>
      </c>
      <c r="AB109" s="157">
        <v>11</v>
      </c>
      <c r="AC109" s="157">
        <v>12</v>
      </c>
      <c r="AD109" s="157"/>
      <c r="AE109" s="157">
        <v>13</v>
      </c>
      <c r="AF109" s="157">
        <v>14</v>
      </c>
      <c r="AG109" s="157">
        <v>15</v>
      </c>
      <c r="AH109" s="157">
        <v>16</v>
      </c>
      <c r="AI109" s="157"/>
      <c r="AJ109" s="157">
        <v>17</v>
      </c>
      <c r="AK109" s="157">
        <v>18</v>
      </c>
      <c r="AL109" s="157">
        <v>19</v>
      </c>
      <c r="AM109" s="157">
        <v>20</v>
      </c>
      <c r="AN109" s="157"/>
      <c r="AO109" s="157">
        <v>21</v>
      </c>
      <c r="AP109" s="157">
        <v>22</v>
      </c>
      <c r="AQ109" s="157">
        <v>23</v>
      </c>
      <c r="AR109" s="157">
        <v>24</v>
      </c>
      <c r="AS109" s="160"/>
      <c r="AV109" s="326">
        <f t="shared" si="8"/>
        <v>0</v>
      </c>
      <c r="AW109" s="326">
        <f t="shared" si="9"/>
        <v>0</v>
      </c>
      <c r="AX109" s="326">
        <f t="shared" si="10"/>
        <v>0</v>
      </c>
      <c r="AY109" s="327" t="e">
        <f t="shared" si="11"/>
        <v>#DIV/0!</v>
      </c>
    </row>
    <row r="110" spans="1:51" ht="12" customHeight="1" thickBot="1">
      <c r="A110" s="244" t="str">
        <f t="shared" si="7"/>
        <v>INTRA</v>
      </c>
      <c r="B110" s="296" t="s">
        <v>119</v>
      </c>
      <c r="C110" s="162" t="s">
        <v>124</v>
      </c>
      <c r="D110" s="163" t="s">
        <v>276</v>
      </c>
      <c r="E110" s="162"/>
      <c r="F110" s="162">
        <v>24</v>
      </c>
      <c r="G110" s="162">
        <v>24</v>
      </c>
      <c r="H110" s="162" t="s">
        <v>12</v>
      </c>
      <c r="I110" s="161" t="s">
        <v>119</v>
      </c>
      <c r="J110" s="162" t="s">
        <v>212</v>
      </c>
      <c r="K110" s="162"/>
      <c r="L110" s="162">
        <f>COUNTIF(P110:AR110,"x")</f>
        <v>15</v>
      </c>
      <c r="M110" s="162">
        <f>F110-L110</f>
        <v>9</v>
      </c>
      <c r="N110" s="164"/>
      <c r="O110" s="165"/>
      <c r="P110" s="162" t="s">
        <v>277</v>
      </c>
      <c r="Q110" s="162"/>
      <c r="R110" s="162"/>
      <c r="S110" s="162" t="s">
        <v>278</v>
      </c>
      <c r="T110" s="165"/>
      <c r="U110" s="162" t="s">
        <v>277</v>
      </c>
      <c r="V110" s="162"/>
      <c r="W110" s="162"/>
      <c r="X110" s="162" t="s">
        <v>278</v>
      </c>
      <c r="Y110" s="165"/>
      <c r="Z110" s="162" t="s">
        <v>277</v>
      </c>
      <c r="AA110" s="162" t="s">
        <v>277</v>
      </c>
      <c r="AB110" s="162"/>
      <c r="AC110" s="162"/>
      <c r="AD110" s="165"/>
      <c r="AE110" s="162" t="s">
        <v>278</v>
      </c>
      <c r="AF110" s="162" t="s">
        <v>277</v>
      </c>
      <c r="AG110" s="162" t="s">
        <v>277</v>
      </c>
      <c r="AH110" s="162"/>
      <c r="AI110" s="165"/>
      <c r="AJ110" s="162" t="s">
        <v>277</v>
      </c>
      <c r="AK110" s="162" t="s">
        <v>278</v>
      </c>
      <c r="AL110" s="162" t="s">
        <v>277</v>
      </c>
      <c r="AM110" s="162"/>
      <c r="AN110" s="165"/>
      <c r="AO110" s="162" t="s">
        <v>277</v>
      </c>
      <c r="AP110" s="162"/>
      <c r="AQ110" s="162" t="s">
        <v>278</v>
      </c>
      <c r="AR110" s="162" t="s">
        <v>278</v>
      </c>
      <c r="AS110" s="166"/>
      <c r="AV110" s="326">
        <f t="shared" si="8"/>
        <v>24</v>
      </c>
      <c r="AW110" s="326">
        <f t="shared" si="9"/>
        <v>15</v>
      </c>
      <c r="AX110" s="326">
        <f t="shared" si="10"/>
        <v>9</v>
      </c>
      <c r="AY110" s="327">
        <f t="shared" si="11"/>
        <v>0.625</v>
      </c>
    </row>
    <row r="111" spans="1:51" ht="12" customHeight="1">
      <c r="A111" s="244" t="str">
        <f t="shared" si="7"/>
        <v>INTRA</v>
      </c>
      <c r="B111" s="226"/>
      <c r="C111" s="157"/>
      <c r="D111" s="157"/>
      <c r="E111" s="158"/>
      <c r="F111" s="157"/>
      <c r="G111" s="157"/>
      <c r="H111" s="157"/>
      <c r="I111" s="157"/>
      <c r="J111" s="157"/>
      <c r="K111" s="157"/>
      <c r="L111" s="157"/>
      <c r="M111" s="157"/>
      <c r="N111" s="159"/>
      <c r="O111" s="157"/>
      <c r="P111" s="157">
        <v>1</v>
      </c>
      <c r="Q111" s="157">
        <v>2</v>
      </c>
      <c r="R111" s="157">
        <v>3</v>
      </c>
      <c r="S111" s="157">
        <v>4</v>
      </c>
      <c r="T111" s="157"/>
      <c r="U111" s="157">
        <v>5</v>
      </c>
      <c r="V111" s="157">
        <v>6</v>
      </c>
      <c r="W111" s="157">
        <v>7</v>
      </c>
      <c r="X111" s="157">
        <v>8</v>
      </c>
      <c r="Y111" s="157"/>
      <c r="Z111" s="157">
        <v>9</v>
      </c>
      <c r="AA111" s="157">
        <v>10</v>
      </c>
      <c r="AB111" s="157">
        <v>11</v>
      </c>
      <c r="AC111" s="157">
        <v>12</v>
      </c>
      <c r="AD111" s="157"/>
      <c r="AE111" s="157">
        <v>13</v>
      </c>
      <c r="AF111" s="157">
        <v>14</v>
      </c>
      <c r="AG111" s="157">
        <v>15</v>
      </c>
      <c r="AH111" s="157">
        <v>16</v>
      </c>
      <c r="AI111" s="157"/>
      <c r="AJ111" s="157">
        <v>17</v>
      </c>
      <c r="AK111" s="157">
        <v>18</v>
      </c>
      <c r="AL111" s="157">
        <v>19</v>
      </c>
      <c r="AM111" s="157">
        <v>20</v>
      </c>
      <c r="AN111" s="157"/>
      <c r="AO111" s="157">
        <v>21</v>
      </c>
      <c r="AP111" s="157">
        <v>22</v>
      </c>
      <c r="AQ111" s="157">
        <v>23</v>
      </c>
      <c r="AR111" s="157">
        <v>24</v>
      </c>
      <c r="AS111" s="160"/>
      <c r="AV111" s="326">
        <f t="shared" si="8"/>
        <v>0</v>
      </c>
      <c r="AW111" s="326">
        <f t="shared" si="9"/>
        <v>0</v>
      </c>
      <c r="AX111" s="326">
        <f t="shared" si="10"/>
        <v>0</v>
      </c>
      <c r="AY111" s="327" t="e">
        <f t="shared" si="11"/>
        <v>#DIV/0!</v>
      </c>
    </row>
    <row r="112" spans="1:51" ht="12" customHeight="1" thickBot="1">
      <c r="A112" s="244" t="str">
        <f t="shared" si="7"/>
        <v>INTRA</v>
      </c>
      <c r="B112" s="296" t="s">
        <v>119</v>
      </c>
      <c r="C112" s="162" t="s">
        <v>124</v>
      </c>
      <c r="D112" s="163" t="s">
        <v>276</v>
      </c>
      <c r="E112" s="162"/>
      <c r="F112" s="162">
        <v>24</v>
      </c>
      <c r="G112" s="162">
        <v>24</v>
      </c>
      <c r="H112" s="162" t="s">
        <v>12</v>
      </c>
      <c r="I112" s="161" t="s">
        <v>119</v>
      </c>
      <c r="J112" s="162" t="s">
        <v>186</v>
      </c>
      <c r="K112" s="162"/>
      <c r="L112" s="162">
        <f>COUNTIF(P112:AR112,"x")</f>
        <v>0</v>
      </c>
      <c r="M112" s="162">
        <f>F112-L112</f>
        <v>24</v>
      </c>
      <c r="N112" s="164"/>
      <c r="O112" s="165"/>
      <c r="P112" s="162"/>
      <c r="Q112" s="162"/>
      <c r="R112" s="162"/>
      <c r="S112" s="162"/>
      <c r="T112" s="165"/>
      <c r="U112" s="162"/>
      <c r="V112" s="162"/>
      <c r="W112" s="162"/>
      <c r="X112" s="162"/>
      <c r="Y112" s="165"/>
      <c r="Z112" s="162"/>
      <c r="AA112" s="162"/>
      <c r="AB112" s="162"/>
      <c r="AC112" s="162"/>
      <c r="AD112" s="165"/>
      <c r="AE112" s="162"/>
      <c r="AF112" s="162"/>
      <c r="AG112" s="162"/>
      <c r="AH112" s="162"/>
      <c r="AI112" s="165"/>
      <c r="AJ112" s="162"/>
      <c r="AK112" s="162"/>
      <c r="AL112" s="162"/>
      <c r="AM112" s="162"/>
      <c r="AN112" s="165"/>
      <c r="AO112" s="162"/>
      <c r="AP112" s="162"/>
      <c r="AQ112" s="162"/>
      <c r="AR112" s="162"/>
      <c r="AS112" s="166"/>
      <c r="AV112" s="326">
        <f t="shared" si="8"/>
        <v>24</v>
      </c>
      <c r="AW112" s="326">
        <f t="shared" si="9"/>
        <v>0</v>
      </c>
      <c r="AX112" s="326">
        <f t="shared" si="10"/>
        <v>24</v>
      </c>
      <c r="AY112" s="327">
        <f t="shared" si="11"/>
        <v>0</v>
      </c>
    </row>
    <row r="113" spans="1:51" ht="12" customHeight="1">
      <c r="A113" s="244" t="str">
        <f t="shared" si="7"/>
        <v>INTRA</v>
      </c>
      <c r="B113" s="226"/>
      <c r="C113" s="157"/>
      <c r="D113" s="157"/>
      <c r="E113" s="158"/>
      <c r="F113" s="157"/>
      <c r="G113" s="157"/>
      <c r="H113" s="157"/>
      <c r="I113" s="157"/>
      <c r="J113" s="157"/>
      <c r="K113" s="157"/>
      <c r="L113" s="157"/>
      <c r="M113" s="157"/>
      <c r="N113" s="159"/>
      <c r="O113" s="157"/>
      <c r="P113" s="157">
        <v>1</v>
      </c>
      <c r="Q113" s="157">
        <v>2</v>
      </c>
      <c r="R113" s="157">
        <v>3</v>
      </c>
      <c r="S113" s="157">
        <v>4</v>
      </c>
      <c r="T113" s="157"/>
      <c r="U113" s="157">
        <v>5</v>
      </c>
      <c r="V113" s="157">
        <v>6</v>
      </c>
      <c r="W113" s="157">
        <v>7</v>
      </c>
      <c r="X113" s="157">
        <v>8</v>
      </c>
      <c r="Y113" s="157"/>
      <c r="Z113" s="157">
        <v>9</v>
      </c>
      <c r="AA113" s="157">
        <v>10</v>
      </c>
      <c r="AB113" s="157">
        <v>11</v>
      </c>
      <c r="AC113" s="157">
        <v>12</v>
      </c>
      <c r="AD113" s="157"/>
      <c r="AE113" s="157">
        <v>13</v>
      </c>
      <c r="AF113" s="157">
        <v>14</v>
      </c>
      <c r="AG113" s="157">
        <v>15</v>
      </c>
      <c r="AH113" s="157">
        <v>16</v>
      </c>
      <c r="AI113" s="157"/>
      <c r="AJ113" s="157">
        <v>17</v>
      </c>
      <c r="AK113" s="157">
        <v>18</v>
      </c>
      <c r="AL113" s="157">
        <v>19</v>
      </c>
      <c r="AM113" s="157">
        <v>20</v>
      </c>
      <c r="AN113" s="157"/>
      <c r="AO113" s="157">
        <v>21</v>
      </c>
      <c r="AP113" s="157">
        <v>22</v>
      </c>
      <c r="AQ113" s="157">
        <v>23</v>
      </c>
      <c r="AR113" s="157">
        <v>24</v>
      </c>
      <c r="AS113" s="160"/>
      <c r="AV113" s="326">
        <f t="shared" si="8"/>
        <v>0</v>
      </c>
      <c r="AW113" s="326">
        <f t="shared" si="9"/>
        <v>0</v>
      </c>
      <c r="AX113" s="326">
        <f t="shared" si="10"/>
        <v>0</v>
      </c>
      <c r="AY113" s="327" t="e">
        <f t="shared" si="11"/>
        <v>#DIV/0!</v>
      </c>
    </row>
    <row r="114" spans="1:51" ht="12" customHeight="1" thickBot="1">
      <c r="A114" s="244" t="str">
        <f t="shared" si="7"/>
        <v>INTRA</v>
      </c>
      <c r="B114" s="296" t="s">
        <v>119</v>
      </c>
      <c r="C114" s="162" t="s">
        <v>124</v>
      </c>
      <c r="D114" s="163" t="s">
        <v>276</v>
      </c>
      <c r="E114" s="162"/>
      <c r="F114" s="162">
        <v>24</v>
      </c>
      <c r="G114" s="162">
        <v>24</v>
      </c>
      <c r="H114" s="162" t="s">
        <v>12</v>
      </c>
      <c r="I114" s="161" t="s">
        <v>119</v>
      </c>
      <c r="J114" s="162" t="s">
        <v>186</v>
      </c>
      <c r="K114" s="162"/>
      <c r="L114" s="162">
        <f>COUNTIF(P114:AR114,"x")</f>
        <v>0</v>
      </c>
      <c r="M114" s="162">
        <f>F114-L114</f>
        <v>24</v>
      </c>
      <c r="N114" s="164"/>
      <c r="O114" s="165"/>
      <c r="P114" s="162"/>
      <c r="Q114" s="162"/>
      <c r="R114" s="162"/>
      <c r="S114" s="162"/>
      <c r="T114" s="165"/>
      <c r="U114" s="162"/>
      <c r="V114" s="162"/>
      <c r="W114" s="162"/>
      <c r="X114" s="162"/>
      <c r="Y114" s="165"/>
      <c r="Z114" s="162"/>
      <c r="AA114" s="162"/>
      <c r="AB114" s="162"/>
      <c r="AC114" s="162"/>
      <c r="AD114" s="165"/>
      <c r="AE114" s="162"/>
      <c r="AF114" s="162"/>
      <c r="AG114" s="162"/>
      <c r="AH114" s="162"/>
      <c r="AI114" s="165"/>
      <c r="AJ114" s="162"/>
      <c r="AK114" s="162"/>
      <c r="AL114" s="162"/>
      <c r="AM114" s="162"/>
      <c r="AN114" s="165"/>
      <c r="AO114" s="162"/>
      <c r="AP114" s="162"/>
      <c r="AQ114" s="162"/>
      <c r="AR114" s="162"/>
      <c r="AS114" s="166"/>
      <c r="AV114" s="326">
        <f t="shared" si="8"/>
        <v>24</v>
      </c>
      <c r="AW114" s="326">
        <f t="shared" si="9"/>
        <v>0</v>
      </c>
      <c r="AX114" s="326">
        <f t="shared" si="10"/>
        <v>24</v>
      </c>
      <c r="AY114" s="327">
        <f t="shared" si="11"/>
        <v>0</v>
      </c>
    </row>
    <row r="115" spans="1:51" ht="12" customHeight="1">
      <c r="A115" s="244" t="str">
        <f t="shared" si="7"/>
        <v>INTRA</v>
      </c>
      <c r="B115" s="226"/>
      <c r="C115" s="157"/>
      <c r="D115" s="157"/>
      <c r="E115" s="158"/>
      <c r="F115" s="157"/>
      <c r="G115" s="157"/>
      <c r="H115" s="157"/>
      <c r="I115" s="157"/>
      <c r="J115" s="157"/>
      <c r="K115" s="157"/>
      <c r="L115" s="157"/>
      <c r="M115" s="157"/>
      <c r="N115" s="159"/>
      <c r="O115" s="157"/>
      <c r="P115" s="157">
        <v>1</v>
      </c>
      <c r="Q115" s="157">
        <v>2</v>
      </c>
      <c r="R115" s="157">
        <v>3</v>
      </c>
      <c r="S115" s="157">
        <v>4</v>
      </c>
      <c r="T115" s="157"/>
      <c r="U115" s="157">
        <v>5</v>
      </c>
      <c r="V115" s="157">
        <v>6</v>
      </c>
      <c r="W115" s="157">
        <v>7</v>
      </c>
      <c r="X115" s="157">
        <v>8</v>
      </c>
      <c r="Y115" s="157"/>
      <c r="Z115" s="157">
        <v>9</v>
      </c>
      <c r="AA115" s="157">
        <v>10</v>
      </c>
      <c r="AB115" s="157">
        <v>11</v>
      </c>
      <c r="AC115" s="157">
        <v>12</v>
      </c>
      <c r="AD115" s="157"/>
      <c r="AE115" s="157">
        <v>13</v>
      </c>
      <c r="AF115" s="157">
        <v>14</v>
      </c>
      <c r="AG115" s="157">
        <v>15</v>
      </c>
      <c r="AH115" s="157">
        <v>16</v>
      </c>
      <c r="AI115" s="157"/>
      <c r="AJ115" s="157">
        <v>17</v>
      </c>
      <c r="AK115" s="157">
        <v>18</v>
      </c>
      <c r="AL115" s="157">
        <v>19</v>
      </c>
      <c r="AM115" s="157">
        <v>20</v>
      </c>
      <c r="AN115" s="157"/>
      <c r="AO115" s="157">
        <v>21</v>
      </c>
      <c r="AP115" s="157">
        <v>22</v>
      </c>
      <c r="AQ115" s="157">
        <v>23</v>
      </c>
      <c r="AR115" s="157">
        <v>24</v>
      </c>
      <c r="AS115" s="160"/>
      <c r="AV115" s="326">
        <f t="shared" si="8"/>
        <v>0</v>
      </c>
      <c r="AW115" s="326">
        <f t="shared" si="9"/>
        <v>0</v>
      </c>
      <c r="AX115" s="326">
        <f t="shared" si="10"/>
        <v>0</v>
      </c>
      <c r="AY115" s="327" t="e">
        <f t="shared" si="11"/>
        <v>#DIV/0!</v>
      </c>
    </row>
    <row r="116" spans="1:51" ht="12" customHeight="1" thickBot="1">
      <c r="A116" s="244" t="str">
        <f t="shared" si="7"/>
        <v>INTRA</v>
      </c>
      <c r="B116" s="296" t="s">
        <v>119</v>
      </c>
      <c r="C116" s="162" t="s">
        <v>124</v>
      </c>
      <c r="D116" s="163" t="s">
        <v>276</v>
      </c>
      <c r="E116" s="162"/>
      <c r="F116" s="162">
        <v>24</v>
      </c>
      <c r="G116" s="162">
        <v>24</v>
      </c>
      <c r="H116" s="162" t="s">
        <v>12</v>
      </c>
      <c r="I116" s="161" t="s">
        <v>119</v>
      </c>
      <c r="J116" s="162" t="s">
        <v>344</v>
      </c>
      <c r="K116" s="162"/>
      <c r="L116" s="162">
        <f>COUNTIF(P116:AR116,"x")</f>
        <v>4</v>
      </c>
      <c r="M116" s="162">
        <f>F116-L116</f>
        <v>20</v>
      </c>
      <c r="N116" s="164"/>
      <c r="O116" s="165"/>
      <c r="P116" s="162" t="s">
        <v>277</v>
      </c>
      <c r="Q116" s="162" t="s">
        <v>277</v>
      </c>
      <c r="R116" s="162" t="s">
        <v>278</v>
      </c>
      <c r="S116" s="162" t="s">
        <v>278</v>
      </c>
      <c r="T116" s="165"/>
      <c r="U116" s="162"/>
      <c r="V116" s="162"/>
      <c r="W116" s="162"/>
      <c r="X116" s="162"/>
      <c r="Y116" s="165"/>
      <c r="Z116" s="162"/>
      <c r="AA116" s="162"/>
      <c r="AB116" s="162"/>
      <c r="AC116" s="162"/>
      <c r="AD116" s="165"/>
      <c r="AE116" s="162"/>
      <c r="AF116" s="162"/>
      <c r="AG116" s="162"/>
      <c r="AH116" s="162"/>
      <c r="AI116" s="165"/>
      <c r="AJ116" s="162"/>
      <c r="AK116" s="162"/>
      <c r="AL116" s="162"/>
      <c r="AM116" s="162"/>
      <c r="AN116" s="165"/>
      <c r="AO116" s="162"/>
      <c r="AP116" s="162"/>
      <c r="AQ116" s="162"/>
      <c r="AR116" s="162"/>
      <c r="AS116" s="166"/>
      <c r="AV116" s="326">
        <f t="shared" si="8"/>
        <v>24</v>
      </c>
      <c r="AW116" s="326">
        <f t="shared" si="9"/>
        <v>4</v>
      </c>
      <c r="AX116" s="326">
        <f t="shared" si="10"/>
        <v>20</v>
      </c>
      <c r="AY116" s="327">
        <f t="shared" si="11"/>
        <v>0.16666666666666666</v>
      </c>
    </row>
    <row r="117" spans="1:51" ht="12" customHeight="1">
      <c r="A117" s="244" t="str">
        <f t="shared" si="7"/>
        <v>INTRA</v>
      </c>
      <c r="B117" s="226"/>
      <c r="C117" s="157"/>
      <c r="D117" s="157"/>
      <c r="E117" s="158"/>
      <c r="F117" s="157"/>
      <c r="G117" s="157"/>
      <c r="H117" s="157"/>
      <c r="I117" s="157"/>
      <c r="J117" s="157"/>
      <c r="K117" s="157"/>
      <c r="L117" s="157"/>
      <c r="M117" s="157"/>
      <c r="N117" s="159"/>
      <c r="O117" s="157"/>
      <c r="P117" s="157">
        <v>1</v>
      </c>
      <c r="Q117" s="157">
        <v>2</v>
      </c>
      <c r="R117" s="157">
        <v>3</v>
      </c>
      <c r="S117" s="157">
        <v>4</v>
      </c>
      <c r="T117" s="157"/>
      <c r="U117" s="157">
        <v>5</v>
      </c>
      <c r="V117" s="157">
        <v>6</v>
      </c>
      <c r="W117" s="157">
        <v>7</v>
      </c>
      <c r="X117" s="157">
        <v>8</v>
      </c>
      <c r="Y117" s="157"/>
      <c r="Z117" s="157">
        <v>9</v>
      </c>
      <c r="AA117" s="157">
        <v>10</v>
      </c>
      <c r="AB117" s="157">
        <v>11</v>
      </c>
      <c r="AC117" s="157">
        <v>12</v>
      </c>
      <c r="AD117" s="157"/>
      <c r="AE117" s="157">
        <v>13</v>
      </c>
      <c r="AF117" s="157">
        <v>14</v>
      </c>
      <c r="AG117" s="157">
        <v>15</v>
      </c>
      <c r="AH117" s="157">
        <v>16</v>
      </c>
      <c r="AI117" s="157"/>
      <c r="AJ117" s="157">
        <v>17</v>
      </c>
      <c r="AK117" s="157">
        <v>18</v>
      </c>
      <c r="AL117" s="157">
        <v>19</v>
      </c>
      <c r="AM117" s="157">
        <v>20</v>
      </c>
      <c r="AN117" s="157"/>
      <c r="AO117" s="157">
        <v>21</v>
      </c>
      <c r="AP117" s="157">
        <v>22</v>
      </c>
      <c r="AQ117" s="157">
        <v>23</v>
      </c>
      <c r="AR117" s="157">
        <v>24</v>
      </c>
      <c r="AS117" s="160"/>
      <c r="AV117" s="326">
        <f t="shared" si="8"/>
        <v>0</v>
      </c>
      <c r="AW117" s="326">
        <f t="shared" si="9"/>
        <v>0</v>
      </c>
      <c r="AX117" s="326">
        <f t="shared" si="10"/>
        <v>0</v>
      </c>
      <c r="AY117" s="327" t="e">
        <f t="shared" si="11"/>
        <v>#DIV/0!</v>
      </c>
    </row>
    <row r="118" spans="1:51" ht="12" customHeight="1" thickBot="1">
      <c r="A118" s="244" t="str">
        <f t="shared" si="7"/>
        <v>INTRA</v>
      </c>
      <c r="B118" s="296" t="s">
        <v>119</v>
      </c>
      <c r="C118" s="162" t="s">
        <v>124</v>
      </c>
      <c r="D118" s="163" t="s">
        <v>276</v>
      </c>
      <c r="E118" s="162"/>
      <c r="F118" s="162">
        <v>12</v>
      </c>
      <c r="G118" s="162">
        <v>12</v>
      </c>
      <c r="H118" s="162" t="s">
        <v>12</v>
      </c>
      <c r="I118" s="162" t="s">
        <v>119</v>
      </c>
      <c r="J118" s="162" t="s">
        <v>125</v>
      </c>
      <c r="K118" s="162"/>
      <c r="L118" s="162">
        <f>COUNTIF(P119:AC119,"x")</f>
        <v>12</v>
      </c>
      <c r="M118" s="162">
        <f>F118-L118</f>
        <v>0</v>
      </c>
      <c r="N118" s="164"/>
      <c r="O118" s="165"/>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72"/>
      <c r="AV118" s="326">
        <f t="shared" si="8"/>
        <v>12</v>
      </c>
      <c r="AW118" s="326">
        <f t="shared" si="9"/>
        <v>12</v>
      </c>
      <c r="AX118" s="326">
        <f t="shared" si="10"/>
        <v>0</v>
      </c>
      <c r="AY118" s="327">
        <f t="shared" si="11"/>
        <v>1</v>
      </c>
    </row>
    <row r="119" spans="1:51" ht="12" customHeight="1" thickBot="1">
      <c r="A119" s="244" t="str">
        <f t="shared" si="7"/>
        <v>INTRA</v>
      </c>
      <c r="B119" s="296" t="s">
        <v>119</v>
      </c>
      <c r="C119" s="162" t="s">
        <v>124</v>
      </c>
      <c r="D119" s="163" t="s">
        <v>276</v>
      </c>
      <c r="E119" s="162"/>
      <c r="F119" s="162">
        <v>12</v>
      </c>
      <c r="G119" s="162">
        <v>12</v>
      </c>
      <c r="H119" s="162" t="s">
        <v>12</v>
      </c>
      <c r="I119" s="162" t="s">
        <v>119</v>
      </c>
      <c r="J119" s="162" t="s">
        <v>126</v>
      </c>
      <c r="K119" s="162"/>
      <c r="L119" s="162">
        <f>COUNTIF(AE119:AR119,"x")</f>
        <v>12</v>
      </c>
      <c r="M119" s="162">
        <f>F119-L119</f>
        <v>0</v>
      </c>
      <c r="N119" s="164"/>
      <c r="O119" s="177"/>
      <c r="P119" s="162" t="s">
        <v>277</v>
      </c>
      <c r="Q119" s="162" t="s">
        <v>277</v>
      </c>
      <c r="R119" s="162" t="s">
        <v>277</v>
      </c>
      <c r="S119" s="162" t="s">
        <v>277</v>
      </c>
      <c r="T119" s="165"/>
      <c r="U119" s="162" t="s">
        <v>277</v>
      </c>
      <c r="V119" s="162" t="s">
        <v>277</v>
      </c>
      <c r="W119" s="162" t="s">
        <v>277</v>
      </c>
      <c r="X119" s="162" t="s">
        <v>277</v>
      </c>
      <c r="Y119" s="165"/>
      <c r="Z119" s="162" t="s">
        <v>277</v>
      </c>
      <c r="AA119" s="162" t="s">
        <v>277</v>
      </c>
      <c r="AB119" s="162" t="s">
        <v>277</v>
      </c>
      <c r="AC119" s="162" t="s">
        <v>277</v>
      </c>
      <c r="AD119" s="165"/>
      <c r="AE119" s="162" t="s">
        <v>277</v>
      </c>
      <c r="AF119" s="162" t="s">
        <v>277</v>
      </c>
      <c r="AG119" s="162" t="s">
        <v>277</v>
      </c>
      <c r="AH119" s="162" t="s">
        <v>277</v>
      </c>
      <c r="AI119" s="165"/>
      <c r="AJ119" s="162" t="s">
        <v>277</v>
      </c>
      <c r="AK119" s="162" t="s">
        <v>277</v>
      </c>
      <c r="AL119" s="162" t="s">
        <v>277</v>
      </c>
      <c r="AM119" s="162" t="s">
        <v>277</v>
      </c>
      <c r="AN119" s="165"/>
      <c r="AO119" s="162" t="s">
        <v>277</v>
      </c>
      <c r="AP119" s="162" t="s">
        <v>277</v>
      </c>
      <c r="AQ119" s="162" t="s">
        <v>277</v>
      </c>
      <c r="AR119" s="162" t="s">
        <v>277</v>
      </c>
      <c r="AS119" s="166"/>
      <c r="AV119" s="326">
        <f t="shared" si="8"/>
        <v>12</v>
      </c>
      <c r="AW119" s="326">
        <f t="shared" si="9"/>
        <v>12</v>
      </c>
      <c r="AX119" s="326">
        <f t="shared" si="10"/>
        <v>0</v>
      </c>
      <c r="AY119" s="327">
        <f t="shared" si="11"/>
        <v>1</v>
      </c>
    </row>
    <row r="120" spans="1:51" ht="12" customHeight="1">
      <c r="A120" s="244" t="str">
        <f t="shared" si="7"/>
        <v>INTRA</v>
      </c>
      <c r="B120" s="226"/>
      <c r="C120" s="157"/>
      <c r="D120" s="157"/>
      <c r="E120" s="158"/>
      <c r="F120" s="157"/>
      <c r="G120" s="157"/>
      <c r="H120" s="157"/>
      <c r="I120" s="157"/>
      <c r="J120" s="157"/>
      <c r="K120" s="157"/>
      <c r="L120" s="157"/>
      <c r="M120" s="157"/>
      <c r="N120" s="159"/>
      <c r="O120" s="157"/>
      <c r="P120" s="157">
        <v>1</v>
      </c>
      <c r="Q120" s="157">
        <v>2</v>
      </c>
      <c r="R120" s="157">
        <v>3</v>
      </c>
      <c r="S120" s="157">
        <v>4</v>
      </c>
      <c r="T120" s="157"/>
      <c r="U120" s="157">
        <v>5</v>
      </c>
      <c r="V120" s="157">
        <v>6</v>
      </c>
      <c r="W120" s="157">
        <v>7</v>
      </c>
      <c r="X120" s="157">
        <v>8</v>
      </c>
      <c r="Y120" s="157"/>
      <c r="Z120" s="157">
        <v>9</v>
      </c>
      <c r="AA120" s="157">
        <v>10</v>
      </c>
      <c r="AB120" s="157">
        <v>11</v>
      </c>
      <c r="AC120" s="157">
        <v>12</v>
      </c>
      <c r="AD120" s="157"/>
      <c r="AE120" s="157">
        <v>13</v>
      </c>
      <c r="AF120" s="157">
        <v>14</v>
      </c>
      <c r="AG120" s="157">
        <v>15</v>
      </c>
      <c r="AH120" s="157">
        <v>16</v>
      </c>
      <c r="AI120" s="157"/>
      <c r="AJ120" s="157">
        <v>17</v>
      </c>
      <c r="AK120" s="157">
        <v>18</v>
      </c>
      <c r="AL120" s="157">
        <v>19</v>
      </c>
      <c r="AM120" s="157">
        <v>20</v>
      </c>
      <c r="AN120" s="157"/>
      <c r="AO120" s="157">
        <v>21</v>
      </c>
      <c r="AP120" s="157">
        <v>22</v>
      </c>
      <c r="AQ120" s="157">
        <v>23</v>
      </c>
      <c r="AR120" s="157">
        <v>24</v>
      </c>
      <c r="AS120" s="160"/>
      <c r="AV120" s="326">
        <f t="shared" si="8"/>
        <v>0</v>
      </c>
      <c r="AW120" s="326">
        <f t="shared" si="9"/>
        <v>0</v>
      </c>
      <c r="AX120" s="326">
        <f t="shared" si="10"/>
        <v>0</v>
      </c>
      <c r="AY120" s="327" t="e">
        <f t="shared" si="11"/>
        <v>#DIV/0!</v>
      </c>
    </row>
    <row r="121" spans="1:51" ht="12" customHeight="1" thickBot="1">
      <c r="A121" s="244" t="str">
        <f t="shared" si="7"/>
        <v>INTRA</v>
      </c>
      <c r="B121" s="296" t="s">
        <v>119</v>
      </c>
      <c r="C121" s="162" t="s">
        <v>124</v>
      </c>
      <c r="D121" s="163" t="s">
        <v>276</v>
      </c>
      <c r="E121" s="162"/>
      <c r="F121" s="162">
        <v>12</v>
      </c>
      <c r="G121" s="162">
        <v>24</v>
      </c>
      <c r="H121" s="162" t="s">
        <v>12</v>
      </c>
      <c r="I121" s="162" t="s">
        <v>119</v>
      </c>
      <c r="J121" s="162" t="s">
        <v>127</v>
      </c>
      <c r="K121" s="162"/>
      <c r="L121" s="162">
        <f>COUNTIF(P122:AC122,"x")</f>
        <v>12</v>
      </c>
      <c r="M121" s="162">
        <f>F121-L121</f>
        <v>0</v>
      </c>
      <c r="N121" s="164"/>
      <c r="O121" s="165"/>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72"/>
      <c r="AV121" s="326">
        <f t="shared" si="8"/>
        <v>12</v>
      </c>
      <c r="AW121" s="326">
        <f t="shared" si="9"/>
        <v>12</v>
      </c>
      <c r="AX121" s="326">
        <f t="shared" si="10"/>
        <v>0</v>
      </c>
      <c r="AY121" s="327">
        <f t="shared" si="11"/>
        <v>1</v>
      </c>
    </row>
    <row r="122" spans="1:51" ht="12" customHeight="1" thickBot="1">
      <c r="A122" s="244" t="str">
        <f t="shared" si="7"/>
        <v>INTRA</v>
      </c>
      <c r="B122" s="296" t="s">
        <v>119</v>
      </c>
      <c r="C122" s="162" t="s">
        <v>124</v>
      </c>
      <c r="D122" s="163" t="s">
        <v>276</v>
      </c>
      <c r="E122" s="162"/>
      <c r="F122" s="162">
        <v>12</v>
      </c>
      <c r="G122" s="162">
        <v>24</v>
      </c>
      <c r="H122" s="162" t="s">
        <v>12</v>
      </c>
      <c r="I122" s="162" t="s">
        <v>119</v>
      </c>
      <c r="J122" s="162" t="s">
        <v>128</v>
      </c>
      <c r="K122" s="162"/>
      <c r="L122" s="162">
        <f>COUNTIF(AE122:AR122,"x")</f>
        <v>12</v>
      </c>
      <c r="M122" s="162">
        <f>F122-L122</f>
        <v>0</v>
      </c>
      <c r="N122" s="164"/>
      <c r="O122" s="177"/>
      <c r="P122" s="162" t="s">
        <v>277</v>
      </c>
      <c r="Q122" s="162" t="s">
        <v>277</v>
      </c>
      <c r="R122" s="162" t="s">
        <v>277</v>
      </c>
      <c r="S122" s="162" t="s">
        <v>277</v>
      </c>
      <c r="T122" s="165"/>
      <c r="U122" s="162" t="s">
        <v>277</v>
      </c>
      <c r="V122" s="162" t="s">
        <v>277</v>
      </c>
      <c r="W122" s="162" t="s">
        <v>277</v>
      </c>
      <c r="X122" s="162" t="s">
        <v>277</v>
      </c>
      <c r="Y122" s="165"/>
      <c r="Z122" s="162" t="s">
        <v>277</v>
      </c>
      <c r="AA122" s="162" t="s">
        <v>277</v>
      </c>
      <c r="AB122" s="162" t="s">
        <v>277</v>
      </c>
      <c r="AC122" s="162" t="s">
        <v>277</v>
      </c>
      <c r="AD122" s="165"/>
      <c r="AE122" s="162" t="s">
        <v>277</v>
      </c>
      <c r="AF122" s="162" t="s">
        <v>277</v>
      </c>
      <c r="AG122" s="162" t="s">
        <v>277</v>
      </c>
      <c r="AH122" s="162" t="s">
        <v>277</v>
      </c>
      <c r="AI122" s="165"/>
      <c r="AJ122" s="162" t="s">
        <v>277</v>
      </c>
      <c r="AK122" s="162" t="s">
        <v>277</v>
      </c>
      <c r="AL122" s="162" t="s">
        <v>277</v>
      </c>
      <c r="AM122" s="162" t="s">
        <v>277</v>
      </c>
      <c r="AN122" s="165"/>
      <c r="AO122" s="162" t="s">
        <v>277</v>
      </c>
      <c r="AP122" s="162" t="s">
        <v>277</v>
      </c>
      <c r="AQ122" s="162" t="s">
        <v>277</v>
      </c>
      <c r="AR122" s="162" t="s">
        <v>277</v>
      </c>
      <c r="AS122" s="166"/>
      <c r="AV122" s="326">
        <f t="shared" si="8"/>
        <v>12</v>
      </c>
      <c r="AW122" s="326">
        <f t="shared" si="9"/>
        <v>12</v>
      </c>
      <c r="AX122" s="326">
        <f t="shared" si="10"/>
        <v>0</v>
      </c>
      <c r="AY122" s="327">
        <f t="shared" si="11"/>
        <v>1</v>
      </c>
    </row>
    <row r="123" spans="1:51" ht="12" customHeight="1">
      <c r="A123" s="244" t="str">
        <f t="shared" si="7"/>
        <v>INTRA</v>
      </c>
      <c r="B123" s="226"/>
      <c r="C123" s="157"/>
      <c r="D123" s="157"/>
      <c r="E123" s="158"/>
      <c r="F123" s="157"/>
      <c r="G123" s="157"/>
      <c r="H123" s="157"/>
      <c r="I123" s="157"/>
      <c r="J123" s="157"/>
      <c r="K123" s="157"/>
      <c r="L123" s="157"/>
      <c r="M123" s="157"/>
      <c r="N123" s="159"/>
      <c r="O123" s="157"/>
      <c r="P123" s="157">
        <v>1</v>
      </c>
      <c r="Q123" s="157">
        <v>2</v>
      </c>
      <c r="R123" s="157">
        <v>3</v>
      </c>
      <c r="S123" s="157">
        <v>4</v>
      </c>
      <c r="T123" s="157"/>
      <c r="U123" s="157">
        <v>5</v>
      </c>
      <c r="V123" s="157">
        <v>6</v>
      </c>
      <c r="W123" s="157">
        <v>7</v>
      </c>
      <c r="X123" s="157">
        <v>8</v>
      </c>
      <c r="Y123" s="157"/>
      <c r="Z123" s="157">
        <v>9</v>
      </c>
      <c r="AA123" s="157">
        <v>10</v>
      </c>
      <c r="AB123" s="157">
        <v>11</v>
      </c>
      <c r="AC123" s="157">
        <v>12</v>
      </c>
      <c r="AD123" s="157"/>
      <c r="AE123" s="157">
        <v>13</v>
      </c>
      <c r="AF123" s="157">
        <v>14</v>
      </c>
      <c r="AG123" s="157">
        <v>15</v>
      </c>
      <c r="AH123" s="157">
        <v>16</v>
      </c>
      <c r="AI123" s="157"/>
      <c r="AJ123" s="157">
        <v>17</v>
      </c>
      <c r="AK123" s="157">
        <v>18</v>
      </c>
      <c r="AL123" s="157">
        <v>19</v>
      </c>
      <c r="AM123" s="157">
        <v>20</v>
      </c>
      <c r="AN123" s="157"/>
      <c r="AO123" s="157">
        <v>21</v>
      </c>
      <c r="AP123" s="157">
        <v>22</v>
      </c>
      <c r="AQ123" s="157">
        <v>23</v>
      </c>
      <c r="AR123" s="157">
        <v>24</v>
      </c>
      <c r="AS123" s="160"/>
      <c r="AV123" s="326">
        <f t="shared" si="8"/>
        <v>0</v>
      </c>
      <c r="AW123" s="326">
        <f t="shared" si="9"/>
        <v>0</v>
      </c>
      <c r="AX123" s="326">
        <f t="shared" si="10"/>
        <v>0</v>
      </c>
      <c r="AY123" s="327" t="e">
        <f t="shared" si="11"/>
        <v>#DIV/0!</v>
      </c>
    </row>
    <row r="124" spans="1:51" ht="12" customHeight="1" thickBot="1">
      <c r="A124" s="244" t="str">
        <f t="shared" si="7"/>
        <v>INTRA</v>
      </c>
      <c r="B124" s="296" t="s">
        <v>119</v>
      </c>
      <c r="C124" s="162" t="s">
        <v>124</v>
      </c>
      <c r="D124" s="163" t="s">
        <v>276</v>
      </c>
      <c r="E124" s="162"/>
      <c r="F124" s="162">
        <v>12</v>
      </c>
      <c r="G124" s="162">
        <v>24</v>
      </c>
      <c r="H124" s="162" t="s">
        <v>12</v>
      </c>
      <c r="I124" s="162" t="s">
        <v>119</v>
      </c>
      <c r="J124" s="162" t="s">
        <v>129</v>
      </c>
      <c r="K124" s="162"/>
      <c r="L124" s="162">
        <f>COUNTIF(P125:AC125,"x")</f>
        <v>8</v>
      </c>
      <c r="M124" s="162">
        <f>F124-L124</f>
        <v>4</v>
      </c>
      <c r="N124" s="164"/>
      <c r="O124" s="165"/>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72"/>
      <c r="AV124" s="326">
        <f t="shared" si="8"/>
        <v>12</v>
      </c>
      <c r="AW124" s="326">
        <f t="shared" si="9"/>
        <v>8</v>
      </c>
      <c r="AX124" s="326">
        <f t="shared" si="10"/>
        <v>4</v>
      </c>
      <c r="AY124" s="327">
        <f t="shared" si="11"/>
        <v>0.66666666666666663</v>
      </c>
    </row>
    <row r="125" spans="1:51" ht="12" customHeight="1" thickBot="1">
      <c r="A125" s="244" t="str">
        <f t="shared" si="7"/>
        <v>INTRA</v>
      </c>
      <c r="B125" s="296" t="s">
        <v>119</v>
      </c>
      <c r="C125" s="162" t="s">
        <v>124</v>
      </c>
      <c r="D125" s="163" t="s">
        <v>276</v>
      </c>
      <c r="E125" s="162"/>
      <c r="F125" s="162">
        <v>12</v>
      </c>
      <c r="G125" s="162">
        <v>24</v>
      </c>
      <c r="H125" s="162" t="s">
        <v>12</v>
      </c>
      <c r="I125" s="162" t="s">
        <v>119</v>
      </c>
      <c r="J125" s="162" t="s">
        <v>130</v>
      </c>
      <c r="K125" s="162"/>
      <c r="L125" s="162">
        <f>COUNTIF(AE125:AR125,"x")</f>
        <v>10</v>
      </c>
      <c r="M125" s="162">
        <f>F125-L125</f>
        <v>2</v>
      </c>
      <c r="N125" s="164"/>
      <c r="O125" s="177"/>
      <c r="P125" s="162" t="s">
        <v>277</v>
      </c>
      <c r="Q125" s="162"/>
      <c r="R125" s="162" t="s">
        <v>277</v>
      </c>
      <c r="S125" s="162"/>
      <c r="T125" s="165"/>
      <c r="U125" s="162" t="s">
        <v>277</v>
      </c>
      <c r="V125" s="162" t="s">
        <v>277</v>
      </c>
      <c r="W125" s="162"/>
      <c r="X125" s="162" t="s">
        <v>277</v>
      </c>
      <c r="Y125" s="165"/>
      <c r="Z125" s="162" t="s">
        <v>277</v>
      </c>
      <c r="AA125" s="162"/>
      <c r="AB125" s="162" t="s">
        <v>277</v>
      </c>
      <c r="AC125" s="162" t="s">
        <v>277</v>
      </c>
      <c r="AD125" s="165"/>
      <c r="AE125" s="162" t="s">
        <v>277</v>
      </c>
      <c r="AF125" s="162" t="s">
        <v>277</v>
      </c>
      <c r="AG125" s="162"/>
      <c r="AH125" s="162" t="s">
        <v>277</v>
      </c>
      <c r="AI125" s="165"/>
      <c r="AJ125" s="162" t="s">
        <v>277</v>
      </c>
      <c r="AK125" s="162" t="s">
        <v>277</v>
      </c>
      <c r="AL125" s="162"/>
      <c r="AM125" s="162" t="s">
        <v>277</v>
      </c>
      <c r="AN125" s="165"/>
      <c r="AO125" s="162" t="s">
        <v>277</v>
      </c>
      <c r="AP125" s="162" t="s">
        <v>277</v>
      </c>
      <c r="AQ125" s="162" t="s">
        <v>277</v>
      </c>
      <c r="AR125" s="162" t="s">
        <v>277</v>
      </c>
      <c r="AS125" s="166"/>
      <c r="AV125" s="326">
        <f t="shared" si="8"/>
        <v>12</v>
      </c>
      <c r="AW125" s="326">
        <f t="shared" si="9"/>
        <v>10</v>
      </c>
      <c r="AX125" s="326">
        <f t="shared" si="10"/>
        <v>2</v>
      </c>
      <c r="AY125" s="327">
        <f t="shared" si="11"/>
        <v>0.83333333333333337</v>
      </c>
    </row>
    <row r="126" spans="1:51" ht="12" customHeight="1">
      <c r="A126" s="244" t="str">
        <f t="shared" si="7"/>
        <v>INTRA</v>
      </c>
      <c r="B126" s="226"/>
      <c r="C126" s="157"/>
      <c r="D126" s="157"/>
      <c r="E126" s="158"/>
      <c r="F126" s="157"/>
      <c r="G126" s="157"/>
      <c r="H126" s="157"/>
      <c r="I126" s="157"/>
      <c r="J126" s="157"/>
      <c r="K126" s="157"/>
      <c r="L126" s="157"/>
      <c r="M126" s="157"/>
      <c r="N126" s="159"/>
      <c r="O126" s="157"/>
      <c r="P126" s="157">
        <v>1</v>
      </c>
      <c r="Q126" s="157">
        <v>2</v>
      </c>
      <c r="R126" s="157">
        <v>3</v>
      </c>
      <c r="S126" s="157">
        <v>4</v>
      </c>
      <c r="T126" s="157"/>
      <c r="U126" s="157">
        <v>5</v>
      </c>
      <c r="V126" s="157">
        <v>6</v>
      </c>
      <c r="W126" s="157">
        <v>7</v>
      </c>
      <c r="X126" s="157">
        <v>8</v>
      </c>
      <c r="Y126" s="157"/>
      <c r="Z126" s="157">
        <v>9</v>
      </c>
      <c r="AA126" s="157">
        <v>10</v>
      </c>
      <c r="AB126" s="157">
        <v>11</v>
      </c>
      <c r="AC126" s="157">
        <v>12</v>
      </c>
      <c r="AD126" s="157"/>
      <c r="AE126" s="157">
        <v>13</v>
      </c>
      <c r="AF126" s="157">
        <v>14</v>
      </c>
      <c r="AG126" s="157">
        <v>15</v>
      </c>
      <c r="AH126" s="157">
        <v>16</v>
      </c>
      <c r="AI126" s="157"/>
      <c r="AJ126" s="157">
        <v>17</v>
      </c>
      <c r="AK126" s="157">
        <v>18</v>
      </c>
      <c r="AL126" s="157">
        <v>19</v>
      </c>
      <c r="AM126" s="157">
        <v>20</v>
      </c>
      <c r="AN126" s="157"/>
      <c r="AO126" s="157">
        <v>21</v>
      </c>
      <c r="AP126" s="157">
        <v>22</v>
      </c>
      <c r="AQ126" s="157">
        <v>23</v>
      </c>
      <c r="AR126" s="157">
        <v>24</v>
      </c>
      <c r="AS126" s="160"/>
      <c r="AV126" s="326">
        <f t="shared" si="8"/>
        <v>0</v>
      </c>
      <c r="AW126" s="326">
        <f t="shared" si="9"/>
        <v>0</v>
      </c>
      <c r="AX126" s="326">
        <f t="shared" si="10"/>
        <v>0</v>
      </c>
      <c r="AY126" s="327" t="e">
        <f t="shared" si="11"/>
        <v>#DIV/0!</v>
      </c>
    </row>
    <row r="127" spans="1:51" ht="12" customHeight="1" thickBot="1">
      <c r="A127" s="244" t="str">
        <f t="shared" si="7"/>
        <v>INTRA</v>
      </c>
      <c r="B127" s="296" t="s">
        <v>119</v>
      </c>
      <c r="C127" s="162" t="s">
        <v>124</v>
      </c>
      <c r="D127" s="163" t="s">
        <v>276</v>
      </c>
      <c r="E127" s="162"/>
      <c r="F127" s="162">
        <v>12</v>
      </c>
      <c r="G127" s="162">
        <v>24</v>
      </c>
      <c r="H127" s="162" t="s">
        <v>12</v>
      </c>
      <c r="I127" s="162" t="s">
        <v>119</v>
      </c>
      <c r="J127" s="162" t="s">
        <v>131</v>
      </c>
      <c r="K127" s="162"/>
      <c r="L127" s="162">
        <f>COUNTIF(P128:AC128,"x")</f>
        <v>12</v>
      </c>
      <c r="M127" s="162">
        <f>F127-L127</f>
        <v>0</v>
      </c>
      <c r="N127" s="164"/>
      <c r="O127" s="165"/>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72"/>
      <c r="AV127" s="326">
        <f t="shared" si="8"/>
        <v>12</v>
      </c>
      <c r="AW127" s="326">
        <f t="shared" si="9"/>
        <v>12</v>
      </c>
      <c r="AX127" s="326">
        <f t="shared" si="10"/>
        <v>0</v>
      </c>
      <c r="AY127" s="327">
        <f t="shared" si="11"/>
        <v>1</v>
      </c>
    </row>
    <row r="128" spans="1:51" ht="12" customHeight="1" thickBot="1">
      <c r="A128" s="244" t="str">
        <f t="shared" si="7"/>
        <v>INTRA</v>
      </c>
      <c r="B128" s="296" t="s">
        <v>119</v>
      </c>
      <c r="C128" s="162" t="s">
        <v>124</v>
      </c>
      <c r="D128" s="163" t="s">
        <v>276</v>
      </c>
      <c r="E128" s="162"/>
      <c r="F128" s="162">
        <v>12</v>
      </c>
      <c r="G128" s="162">
        <v>24</v>
      </c>
      <c r="H128" s="162" t="s">
        <v>12</v>
      </c>
      <c r="I128" s="162" t="s">
        <v>119</v>
      </c>
      <c r="J128" s="162" t="s">
        <v>132</v>
      </c>
      <c r="K128" s="162"/>
      <c r="L128" s="162">
        <f>COUNTIF(AE128:AR128,"x")</f>
        <v>11</v>
      </c>
      <c r="M128" s="162">
        <f>F128-L128</f>
        <v>1</v>
      </c>
      <c r="N128" s="164"/>
      <c r="O128" s="177"/>
      <c r="P128" s="162" t="s">
        <v>277</v>
      </c>
      <c r="Q128" s="162" t="s">
        <v>277</v>
      </c>
      <c r="R128" s="162" t="s">
        <v>277</v>
      </c>
      <c r="S128" s="162" t="s">
        <v>277</v>
      </c>
      <c r="T128" s="165"/>
      <c r="U128" s="162" t="s">
        <v>277</v>
      </c>
      <c r="V128" s="162" t="s">
        <v>277</v>
      </c>
      <c r="W128" s="162" t="s">
        <v>277</v>
      </c>
      <c r="X128" s="162" t="s">
        <v>277</v>
      </c>
      <c r="Y128" s="165"/>
      <c r="Z128" s="162" t="s">
        <v>277</v>
      </c>
      <c r="AA128" s="162" t="s">
        <v>277</v>
      </c>
      <c r="AB128" s="162" t="s">
        <v>277</v>
      </c>
      <c r="AC128" s="162" t="s">
        <v>277</v>
      </c>
      <c r="AD128" s="165"/>
      <c r="AE128" s="162" t="s">
        <v>277</v>
      </c>
      <c r="AF128" s="162"/>
      <c r="AG128" s="162" t="s">
        <v>277</v>
      </c>
      <c r="AH128" s="162" t="s">
        <v>277</v>
      </c>
      <c r="AI128" s="165"/>
      <c r="AJ128" s="162" t="s">
        <v>277</v>
      </c>
      <c r="AK128" s="162" t="s">
        <v>277</v>
      </c>
      <c r="AL128" s="162" t="s">
        <v>277</v>
      </c>
      <c r="AM128" s="162" t="s">
        <v>277</v>
      </c>
      <c r="AN128" s="165"/>
      <c r="AO128" s="162" t="s">
        <v>277</v>
      </c>
      <c r="AP128" s="162" t="s">
        <v>277</v>
      </c>
      <c r="AQ128" s="162" t="s">
        <v>277</v>
      </c>
      <c r="AR128" s="162" t="s">
        <v>277</v>
      </c>
      <c r="AS128" s="166"/>
      <c r="AV128" s="326">
        <f t="shared" si="8"/>
        <v>12</v>
      </c>
      <c r="AW128" s="326">
        <f t="shared" si="9"/>
        <v>11</v>
      </c>
      <c r="AX128" s="326">
        <f t="shared" si="10"/>
        <v>1</v>
      </c>
      <c r="AY128" s="327">
        <f t="shared" si="11"/>
        <v>0.91666666666666663</v>
      </c>
    </row>
    <row r="129" spans="1:51" ht="12" customHeight="1">
      <c r="A129" s="244" t="str">
        <f t="shared" si="7"/>
        <v>INTRA</v>
      </c>
      <c r="B129" s="226"/>
      <c r="C129" s="157"/>
      <c r="D129" s="157"/>
      <c r="E129" s="158"/>
      <c r="F129" s="157"/>
      <c r="G129" s="157"/>
      <c r="H129" s="157"/>
      <c r="I129" s="157"/>
      <c r="J129" s="157"/>
      <c r="K129" s="157"/>
      <c r="L129" s="157"/>
      <c r="M129" s="157"/>
      <c r="N129" s="159"/>
      <c r="O129" s="157"/>
      <c r="P129" s="157">
        <v>1</v>
      </c>
      <c r="Q129" s="157">
        <v>2</v>
      </c>
      <c r="R129" s="157">
        <v>3</v>
      </c>
      <c r="S129" s="157">
        <v>4</v>
      </c>
      <c r="T129" s="157"/>
      <c r="U129" s="157">
        <v>5</v>
      </c>
      <c r="V129" s="157">
        <v>6</v>
      </c>
      <c r="W129" s="157">
        <v>7</v>
      </c>
      <c r="X129" s="157">
        <v>8</v>
      </c>
      <c r="Y129" s="157"/>
      <c r="Z129" s="157">
        <v>9</v>
      </c>
      <c r="AA129" s="157">
        <v>10</v>
      </c>
      <c r="AB129" s="157">
        <v>11</v>
      </c>
      <c r="AC129" s="157">
        <v>12</v>
      </c>
      <c r="AD129" s="157"/>
      <c r="AE129" s="157">
        <v>13</v>
      </c>
      <c r="AF129" s="157">
        <v>14</v>
      </c>
      <c r="AG129" s="157">
        <v>15</v>
      </c>
      <c r="AH129" s="157">
        <v>16</v>
      </c>
      <c r="AI129" s="157"/>
      <c r="AJ129" s="157">
        <v>17</v>
      </c>
      <c r="AK129" s="157">
        <v>18</v>
      </c>
      <c r="AL129" s="157">
        <v>19</v>
      </c>
      <c r="AM129" s="157">
        <v>20</v>
      </c>
      <c r="AN129" s="157"/>
      <c r="AO129" s="157">
        <v>21</v>
      </c>
      <c r="AP129" s="157">
        <v>22</v>
      </c>
      <c r="AQ129" s="157">
        <v>23</v>
      </c>
      <c r="AR129" s="157">
        <v>24</v>
      </c>
      <c r="AS129" s="160"/>
      <c r="AV129" s="326">
        <f t="shared" si="8"/>
        <v>0</v>
      </c>
      <c r="AW129" s="326">
        <f t="shared" si="9"/>
        <v>0</v>
      </c>
      <c r="AX129" s="326">
        <f t="shared" si="10"/>
        <v>0</v>
      </c>
      <c r="AY129" s="327" t="e">
        <f t="shared" si="11"/>
        <v>#DIV/0!</v>
      </c>
    </row>
    <row r="130" spans="1:51" ht="12" customHeight="1" thickBot="1">
      <c r="A130" s="244" t="str">
        <f t="shared" si="7"/>
        <v>INTRA</v>
      </c>
      <c r="B130" s="296" t="s">
        <v>119</v>
      </c>
      <c r="C130" s="162" t="s">
        <v>124</v>
      </c>
      <c r="D130" s="163" t="s">
        <v>276</v>
      </c>
      <c r="E130" s="162"/>
      <c r="F130" s="162">
        <v>24</v>
      </c>
      <c r="G130" s="162">
        <v>24</v>
      </c>
      <c r="H130" s="162" t="s">
        <v>12</v>
      </c>
      <c r="I130" s="162" t="s">
        <v>119</v>
      </c>
      <c r="J130" s="162" t="s">
        <v>133</v>
      </c>
      <c r="K130" s="162"/>
      <c r="L130" s="162">
        <f>COUNTIF(P131:AC131,"x")</f>
        <v>10</v>
      </c>
      <c r="M130" s="162">
        <f>F130-L130</f>
        <v>14</v>
      </c>
      <c r="N130" s="164"/>
      <c r="O130" s="165"/>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72"/>
      <c r="AV130" s="326">
        <f t="shared" si="8"/>
        <v>24</v>
      </c>
      <c r="AW130" s="326">
        <f t="shared" si="9"/>
        <v>10</v>
      </c>
      <c r="AX130" s="326">
        <f t="shared" si="10"/>
        <v>14</v>
      </c>
      <c r="AY130" s="327">
        <f t="shared" si="11"/>
        <v>0.41666666666666669</v>
      </c>
    </row>
    <row r="131" spans="1:51" ht="12" customHeight="1" thickBot="1">
      <c r="A131" s="244" t="str">
        <f t="shared" si="7"/>
        <v>INTRA</v>
      </c>
      <c r="B131" s="296" t="s">
        <v>119</v>
      </c>
      <c r="C131" s="162" t="s">
        <v>124</v>
      </c>
      <c r="D131" s="163" t="s">
        <v>276</v>
      </c>
      <c r="E131" s="162"/>
      <c r="F131" s="162">
        <v>24</v>
      </c>
      <c r="G131" s="162">
        <v>24</v>
      </c>
      <c r="H131" s="162" t="s">
        <v>12</v>
      </c>
      <c r="I131" s="162" t="s">
        <v>119</v>
      </c>
      <c r="J131" s="162" t="s">
        <v>134</v>
      </c>
      <c r="K131" s="162"/>
      <c r="L131" s="162">
        <f>COUNTIF(AE131:AR131,"x")</f>
        <v>12</v>
      </c>
      <c r="M131" s="162">
        <f>F131-L131</f>
        <v>12</v>
      </c>
      <c r="N131" s="164"/>
      <c r="O131" s="177"/>
      <c r="P131" s="162"/>
      <c r="Q131" s="162" t="s">
        <v>277</v>
      </c>
      <c r="R131" s="162" t="s">
        <v>277</v>
      </c>
      <c r="S131" s="162" t="s">
        <v>277</v>
      </c>
      <c r="T131" s="165"/>
      <c r="U131" s="162" t="s">
        <v>277</v>
      </c>
      <c r="V131" s="162"/>
      <c r="W131" s="162" t="s">
        <v>277</v>
      </c>
      <c r="X131" s="162" t="s">
        <v>277</v>
      </c>
      <c r="Y131" s="165"/>
      <c r="Z131" s="162" t="s">
        <v>277</v>
      </c>
      <c r="AA131" s="162" t="s">
        <v>277</v>
      </c>
      <c r="AB131" s="162" t="s">
        <v>277</v>
      </c>
      <c r="AC131" s="162" t="s">
        <v>277</v>
      </c>
      <c r="AD131" s="165"/>
      <c r="AE131" s="162" t="s">
        <v>277</v>
      </c>
      <c r="AF131" s="162" t="s">
        <v>277</v>
      </c>
      <c r="AG131" s="162" t="s">
        <v>277</v>
      </c>
      <c r="AH131" s="162" t="s">
        <v>277</v>
      </c>
      <c r="AI131" s="165"/>
      <c r="AJ131" s="162" t="s">
        <v>277</v>
      </c>
      <c r="AK131" s="162" t="s">
        <v>277</v>
      </c>
      <c r="AL131" s="162" t="s">
        <v>277</v>
      </c>
      <c r="AM131" s="162" t="s">
        <v>277</v>
      </c>
      <c r="AN131" s="165"/>
      <c r="AO131" s="162" t="s">
        <v>277</v>
      </c>
      <c r="AP131" s="162" t="s">
        <v>277</v>
      </c>
      <c r="AQ131" s="162" t="s">
        <v>277</v>
      </c>
      <c r="AR131" s="162" t="s">
        <v>277</v>
      </c>
      <c r="AS131" s="166"/>
      <c r="AV131" s="326">
        <f t="shared" si="8"/>
        <v>24</v>
      </c>
      <c r="AW131" s="326">
        <f t="shared" si="9"/>
        <v>12</v>
      </c>
      <c r="AX131" s="326">
        <f t="shared" si="10"/>
        <v>12</v>
      </c>
      <c r="AY131" s="327">
        <f t="shared" si="11"/>
        <v>0.5</v>
      </c>
    </row>
    <row r="132" spans="1:51" ht="12" customHeight="1">
      <c r="A132" s="244" t="str">
        <f t="shared" si="7"/>
        <v>INTRA</v>
      </c>
      <c r="B132" s="226"/>
      <c r="C132" s="157"/>
      <c r="D132" s="157"/>
      <c r="E132" s="158"/>
      <c r="F132" s="157"/>
      <c r="G132" s="157"/>
      <c r="H132" s="157"/>
      <c r="I132" s="157"/>
      <c r="J132" s="157"/>
      <c r="K132" s="157"/>
      <c r="L132" s="157"/>
      <c r="M132" s="157"/>
      <c r="N132" s="159"/>
      <c r="O132" s="157"/>
      <c r="P132" s="157">
        <v>1</v>
      </c>
      <c r="Q132" s="157">
        <v>2</v>
      </c>
      <c r="R132" s="157">
        <v>3</v>
      </c>
      <c r="S132" s="157">
        <v>4</v>
      </c>
      <c r="T132" s="157"/>
      <c r="U132" s="157">
        <v>5</v>
      </c>
      <c r="V132" s="157">
        <v>6</v>
      </c>
      <c r="W132" s="157">
        <v>7</v>
      </c>
      <c r="X132" s="157">
        <v>8</v>
      </c>
      <c r="Y132" s="157"/>
      <c r="Z132" s="157">
        <v>9</v>
      </c>
      <c r="AA132" s="157">
        <v>10</v>
      </c>
      <c r="AB132" s="157">
        <v>11</v>
      </c>
      <c r="AC132" s="157">
        <v>12</v>
      </c>
      <c r="AD132" s="157"/>
      <c r="AE132" s="157">
        <v>13</v>
      </c>
      <c r="AF132" s="157">
        <v>14</v>
      </c>
      <c r="AG132" s="157">
        <v>15</v>
      </c>
      <c r="AH132" s="157">
        <v>16</v>
      </c>
      <c r="AI132" s="157"/>
      <c r="AJ132" s="157">
        <v>17</v>
      </c>
      <c r="AK132" s="157">
        <v>18</v>
      </c>
      <c r="AL132" s="157">
        <v>19</v>
      </c>
      <c r="AM132" s="157">
        <v>20</v>
      </c>
      <c r="AN132" s="157"/>
      <c r="AO132" s="157">
        <v>21</v>
      </c>
      <c r="AP132" s="157">
        <v>22</v>
      </c>
      <c r="AQ132" s="157">
        <v>23</v>
      </c>
      <c r="AR132" s="157">
        <v>24</v>
      </c>
      <c r="AS132" s="160"/>
      <c r="AV132" s="326">
        <f t="shared" si="8"/>
        <v>0</v>
      </c>
      <c r="AW132" s="326">
        <f t="shared" si="9"/>
        <v>0</v>
      </c>
      <c r="AX132" s="326">
        <f t="shared" si="10"/>
        <v>0</v>
      </c>
      <c r="AY132" s="327" t="e">
        <f t="shared" si="11"/>
        <v>#DIV/0!</v>
      </c>
    </row>
    <row r="133" spans="1:51" ht="12" customHeight="1" thickBot="1">
      <c r="A133" s="244" t="str">
        <f t="shared" si="7"/>
        <v>INTRA</v>
      </c>
      <c r="B133" s="296" t="s">
        <v>119</v>
      </c>
      <c r="C133" s="162" t="s">
        <v>124</v>
      </c>
      <c r="D133" s="163" t="s">
        <v>276</v>
      </c>
      <c r="E133" s="162"/>
      <c r="F133" s="162">
        <v>12</v>
      </c>
      <c r="G133" s="162">
        <v>24</v>
      </c>
      <c r="H133" s="162" t="s">
        <v>12</v>
      </c>
      <c r="I133" s="162" t="s">
        <v>119</v>
      </c>
      <c r="J133" s="162" t="s">
        <v>135</v>
      </c>
      <c r="K133" s="162"/>
      <c r="L133" s="162">
        <f>COUNTIF(P134:AC134,"x")</f>
        <v>12</v>
      </c>
      <c r="M133" s="162">
        <f>F133-L133</f>
        <v>0</v>
      </c>
      <c r="N133" s="164"/>
      <c r="O133" s="165"/>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72"/>
      <c r="AV133" s="326">
        <f t="shared" si="8"/>
        <v>12</v>
      </c>
      <c r="AW133" s="326">
        <f t="shared" si="9"/>
        <v>12</v>
      </c>
      <c r="AX133" s="326">
        <f t="shared" si="10"/>
        <v>0</v>
      </c>
      <c r="AY133" s="327">
        <f t="shared" si="11"/>
        <v>1</v>
      </c>
    </row>
    <row r="134" spans="1:51" ht="12" customHeight="1" thickBot="1">
      <c r="A134" s="244" t="str">
        <f t="shared" si="7"/>
        <v>INTRA</v>
      </c>
      <c r="B134" s="296" t="s">
        <v>119</v>
      </c>
      <c r="C134" s="162" t="s">
        <v>124</v>
      </c>
      <c r="D134" s="163" t="s">
        <v>276</v>
      </c>
      <c r="E134" s="162"/>
      <c r="F134" s="162">
        <v>12</v>
      </c>
      <c r="G134" s="162">
        <v>24</v>
      </c>
      <c r="H134" s="162" t="s">
        <v>12</v>
      </c>
      <c r="I134" s="162" t="s">
        <v>119</v>
      </c>
      <c r="J134" s="162" t="s">
        <v>136</v>
      </c>
      <c r="K134" s="162"/>
      <c r="L134" s="162">
        <f>COUNTIF(AE134:AR134,"x")</f>
        <v>12</v>
      </c>
      <c r="M134" s="162">
        <f>F134-L134</f>
        <v>0</v>
      </c>
      <c r="N134" s="164"/>
      <c r="O134" s="177"/>
      <c r="P134" s="162" t="s">
        <v>277</v>
      </c>
      <c r="Q134" s="162" t="s">
        <v>277</v>
      </c>
      <c r="R134" s="162" t="s">
        <v>277</v>
      </c>
      <c r="S134" s="162" t="s">
        <v>277</v>
      </c>
      <c r="T134" s="165"/>
      <c r="U134" s="162" t="s">
        <v>277</v>
      </c>
      <c r="V134" s="162" t="s">
        <v>277</v>
      </c>
      <c r="W134" s="162" t="s">
        <v>277</v>
      </c>
      <c r="X134" s="162" t="s">
        <v>277</v>
      </c>
      <c r="Y134" s="165"/>
      <c r="Z134" s="162" t="s">
        <v>277</v>
      </c>
      <c r="AA134" s="162" t="s">
        <v>277</v>
      </c>
      <c r="AB134" s="162" t="s">
        <v>277</v>
      </c>
      <c r="AC134" s="162" t="s">
        <v>277</v>
      </c>
      <c r="AD134" s="165"/>
      <c r="AE134" s="162" t="s">
        <v>277</v>
      </c>
      <c r="AF134" s="162" t="s">
        <v>277</v>
      </c>
      <c r="AG134" s="162" t="s">
        <v>277</v>
      </c>
      <c r="AH134" s="162" t="s">
        <v>277</v>
      </c>
      <c r="AI134" s="165"/>
      <c r="AJ134" s="162" t="s">
        <v>277</v>
      </c>
      <c r="AK134" s="162" t="s">
        <v>277</v>
      </c>
      <c r="AL134" s="162" t="s">
        <v>277</v>
      </c>
      <c r="AM134" s="162" t="s">
        <v>277</v>
      </c>
      <c r="AN134" s="165"/>
      <c r="AO134" s="162" t="s">
        <v>277</v>
      </c>
      <c r="AP134" s="162" t="s">
        <v>277</v>
      </c>
      <c r="AQ134" s="162" t="s">
        <v>277</v>
      </c>
      <c r="AR134" s="162" t="s">
        <v>277</v>
      </c>
      <c r="AS134" s="166"/>
      <c r="AV134" s="326">
        <f t="shared" si="8"/>
        <v>12</v>
      </c>
      <c r="AW134" s="326">
        <f t="shared" si="9"/>
        <v>12</v>
      </c>
      <c r="AX134" s="326">
        <f t="shared" si="10"/>
        <v>0</v>
      </c>
      <c r="AY134" s="327">
        <f t="shared" si="11"/>
        <v>1</v>
      </c>
    </row>
    <row r="135" spans="1:51" ht="12" customHeight="1">
      <c r="A135" s="244" t="str">
        <f t="shared" ref="A135:A198" si="12">IF(B135=I135,"INTRA","INTER")</f>
        <v>INTRA</v>
      </c>
      <c r="B135" s="226"/>
      <c r="C135" s="157"/>
      <c r="D135" s="157"/>
      <c r="E135" s="158"/>
      <c r="F135" s="157"/>
      <c r="G135" s="157"/>
      <c r="H135" s="157"/>
      <c r="I135" s="157"/>
      <c r="J135" s="157"/>
      <c r="K135" s="157"/>
      <c r="L135" s="157"/>
      <c r="M135" s="157"/>
      <c r="N135" s="159"/>
      <c r="O135" s="157"/>
      <c r="P135" s="157">
        <v>1</v>
      </c>
      <c r="Q135" s="157">
        <v>2</v>
      </c>
      <c r="R135" s="157">
        <v>3</v>
      </c>
      <c r="S135" s="157">
        <v>4</v>
      </c>
      <c r="T135" s="157"/>
      <c r="U135" s="157">
        <v>5</v>
      </c>
      <c r="V135" s="157">
        <v>6</v>
      </c>
      <c r="W135" s="157">
        <v>7</v>
      </c>
      <c r="X135" s="157">
        <v>8</v>
      </c>
      <c r="Y135" s="157"/>
      <c r="Z135" s="157">
        <v>9</v>
      </c>
      <c r="AA135" s="157">
        <v>10</v>
      </c>
      <c r="AB135" s="157">
        <v>11</v>
      </c>
      <c r="AC135" s="157">
        <v>12</v>
      </c>
      <c r="AD135" s="157"/>
      <c r="AE135" s="157">
        <v>13</v>
      </c>
      <c r="AF135" s="157">
        <v>14</v>
      </c>
      <c r="AG135" s="157">
        <v>15</v>
      </c>
      <c r="AH135" s="157">
        <v>16</v>
      </c>
      <c r="AI135" s="157"/>
      <c r="AJ135" s="157">
        <v>17</v>
      </c>
      <c r="AK135" s="157">
        <v>18</v>
      </c>
      <c r="AL135" s="157">
        <v>19</v>
      </c>
      <c r="AM135" s="157">
        <v>20</v>
      </c>
      <c r="AN135" s="157"/>
      <c r="AO135" s="157">
        <v>21</v>
      </c>
      <c r="AP135" s="157">
        <v>22</v>
      </c>
      <c r="AQ135" s="157">
        <v>23</v>
      </c>
      <c r="AR135" s="157">
        <v>24</v>
      </c>
      <c r="AS135" s="160"/>
      <c r="AV135" s="326">
        <f t="shared" si="8"/>
        <v>0</v>
      </c>
      <c r="AW135" s="326">
        <f t="shared" si="9"/>
        <v>0</v>
      </c>
      <c r="AX135" s="326">
        <f t="shared" si="10"/>
        <v>0</v>
      </c>
      <c r="AY135" s="327" t="e">
        <f t="shared" si="11"/>
        <v>#DIV/0!</v>
      </c>
    </row>
    <row r="136" spans="1:51" ht="12.75" customHeight="1" thickBot="1">
      <c r="A136" s="244" t="str">
        <f t="shared" si="12"/>
        <v>INTRA</v>
      </c>
      <c r="B136" s="296" t="s">
        <v>119</v>
      </c>
      <c r="C136" s="162" t="s">
        <v>124</v>
      </c>
      <c r="D136" s="163" t="s">
        <v>276</v>
      </c>
      <c r="E136" s="162"/>
      <c r="F136" s="162">
        <v>12</v>
      </c>
      <c r="G136" s="162">
        <v>12</v>
      </c>
      <c r="H136" s="162" t="s">
        <v>12</v>
      </c>
      <c r="I136" s="162" t="s">
        <v>119</v>
      </c>
      <c r="J136" s="162" t="s">
        <v>137</v>
      </c>
      <c r="K136" s="162"/>
      <c r="L136" s="162">
        <f>COUNTIF(P137:AC137,"x")</f>
        <v>12</v>
      </c>
      <c r="M136" s="162">
        <f>F136-L136</f>
        <v>0</v>
      </c>
      <c r="N136" s="164"/>
      <c r="O136" s="165"/>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72"/>
      <c r="AV136" s="326">
        <f t="shared" ref="AV136:AV199" si="13">F136</f>
        <v>12</v>
      </c>
      <c r="AW136" s="326">
        <f t="shared" ref="AW136:AW199" si="14">L136</f>
        <v>12</v>
      </c>
      <c r="AX136" s="326">
        <f t="shared" ref="AX136:AX199" si="15">M136</f>
        <v>0</v>
      </c>
      <c r="AY136" s="327">
        <f t="shared" si="11"/>
        <v>1</v>
      </c>
    </row>
    <row r="137" spans="1:51" ht="12" customHeight="1" thickBot="1">
      <c r="A137" s="244" t="str">
        <f t="shared" si="12"/>
        <v>INTRA</v>
      </c>
      <c r="B137" s="296" t="s">
        <v>119</v>
      </c>
      <c r="C137" s="162" t="s">
        <v>124</v>
      </c>
      <c r="D137" s="163" t="s">
        <v>276</v>
      </c>
      <c r="E137" s="162"/>
      <c r="F137" s="162">
        <v>12</v>
      </c>
      <c r="G137" s="162">
        <v>12</v>
      </c>
      <c r="H137" s="162" t="s">
        <v>12</v>
      </c>
      <c r="I137" s="162" t="s">
        <v>119</v>
      </c>
      <c r="J137" s="162" t="s">
        <v>138</v>
      </c>
      <c r="K137" s="162"/>
      <c r="L137" s="162">
        <f>COUNTIF(AE137:AR137,"x")</f>
        <v>12</v>
      </c>
      <c r="M137" s="162">
        <f>F137-L137</f>
        <v>0</v>
      </c>
      <c r="N137" s="164"/>
      <c r="O137" s="165"/>
      <c r="P137" s="162" t="s">
        <v>277</v>
      </c>
      <c r="Q137" s="162" t="s">
        <v>277</v>
      </c>
      <c r="R137" s="162" t="s">
        <v>277</v>
      </c>
      <c r="S137" s="162" t="s">
        <v>277</v>
      </c>
      <c r="T137" s="165"/>
      <c r="U137" s="162" t="s">
        <v>277</v>
      </c>
      <c r="V137" s="162" t="s">
        <v>277</v>
      </c>
      <c r="W137" s="162" t="s">
        <v>277</v>
      </c>
      <c r="X137" s="162" t="s">
        <v>277</v>
      </c>
      <c r="Y137" s="165"/>
      <c r="Z137" s="162" t="s">
        <v>277</v>
      </c>
      <c r="AA137" s="162" t="s">
        <v>277</v>
      </c>
      <c r="AB137" s="162" t="s">
        <v>277</v>
      </c>
      <c r="AC137" s="162" t="s">
        <v>277</v>
      </c>
      <c r="AD137" s="165"/>
      <c r="AE137" s="162" t="s">
        <v>277</v>
      </c>
      <c r="AF137" s="162" t="s">
        <v>277</v>
      </c>
      <c r="AG137" s="162" t="s">
        <v>277</v>
      </c>
      <c r="AH137" s="162" t="s">
        <v>277</v>
      </c>
      <c r="AI137" s="165"/>
      <c r="AJ137" s="162" t="s">
        <v>277</v>
      </c>
      <c r="AK137" s="162" t="s">
        <v>277</v>
      </c>
      <c r="AL137" s="162" t="s">
        <v>277</v>
      </c>
      <c r="AM137" s="162" t="s">
        <v>277</v>
      </c>
      <c r="AN137" s="165"/>
      <c r="AO137" s="162" t="s">
        <v>277</v>
      </c>
      <c r="AP137" s="162" t="s">
        <v>277</v>
      </c>
      <c r="AQ137" s="162" t="s">
        <v>277</v>
      </c>
      <c r="AR137" s="162" t="s">
        <v>277</v>
      </c>
      <c r="AS137" s="166"/>
      <c r="AV137" s="326">
        <f t="shared" si="13"/>
        <v>12</v>
      </c>
      <c r="AW137" s="326">
        <f t="shared" si="14"/>
        <v>12</v>
      </c>
      <c r="AX137" s="326">
        <f t="shared" si="15"/>
        <v>0</v>
      </c>
      <c r="AY137" s="327">
        <f t="shared" si="11"/>
        <v>1</v>
      </c>
    </row>
    <row r="138" spans="1:51" ht="12" customHeight="1">
      <c r="A138" s="244" t="str">
        <f t="shared" si="12"/>
        <v>INTRA</v>
      </c>
      <c r="B138" s="226"/>
      <c r="C138" s="157"/>
      <c r="D138" s="157"/>
      <c r="E138" s="158"/>
      <c r="F138" s="157"/>
      <c r="G138" s="157"/>
      <c r="H138" s="157"/>
      <c r="I138" s="157"/>
      <c r="J138" s="157"/>
      <c r="K138" s="157"/>
      <c r="L138" s="157"/>
      <c r="M138" s="157"/>
      <c r="N138" s="159"/>
      <c r="O138" s="157"/>
      <c r="P138" s="157">
        <v>1</v>
      </c>
      <c r="Q138" s="157">
        <v>2</v>
      </c>
      <c r="R138" s="157">
        <v>3</v>
      </c>
      <c r="S138" s="157">
        <v>4</v>
      </c>
      <c r="T138" s="157"/>
      <c r="U138" s="157">
        <v>5</v>
      </c>
      <c r="V138" s="157">
        <v>6</v>
      </c>
      <c r="W138" s="157">
        <v>7</v>
      </c>
      <c r="X138" s="157">
        <v>8</v>
      </c>
      <c r="Y138" s="157"/>
      <c r="Z138" s="157">
        <v>9</v>
      </c>
      <c r="AA138" s="157">
        <v>10</v>
      </c>
      <c r="AB138" s="157">
        <v>11</v>
      </c>
      <c r="AC138" s="157">
        <v>12</v>
      </c>
      <c r="AD138" s="157"/>
      <c r="AE138" s="157">
        <v>13</v>
      </c>
      <c r="AF138" s="157">
        <v>14</v>
      </c>
      <c r="AG138" s="157">
        <v>15</v>
      </c>
      <c r="AH138" s="157">
        <v>16</v>
      </c>
      <c r="AI138" s="157"/>
      <c r="AJ138" s="157">
        <v>17</v>
      </c>
      <c r="AK138" s="157">
        <v>18</v>
      </c>
      <c r="AL138" s="157">
        <v>19</v>
      </c>
      <c r="AM138" s="157">
        <v>20</v>
      </c>
      <c r="AN138" s="157"/>
      <c r="AO138" s="157">
        <v>21</v>
      </c>
      <c r="AP138" s="157">
        <v>22</v>
      </c>
      <c r="AQ138" s="157">
        <v>23</v>
      </c>
      <c r="AR138" s="157">
        <v>24</v>
      </c>
      <c r="AS138" s="160"/>
      <c r="AV138" s="326">
        <f t="shared" si="13"/>
        <v>0</v>
      </c>
      <c r="AW138" s="326">
        <f t="shared" si="14"/>
        <v>0</v>
      </c>
      <c r="AX138" s="326">
        <f t="shared" si="15"/>
        <v>0</v>
      </c>
      <c r="AY138" s="327" t="e">
        <f t="shared" si="11"/>
        <v>#DIV/0!</v>
      </c>
    </row>
    <row r="139" spans="1:51" ht="12" customHeight="1" thickBot="1">
      <c r="A139" s="244" t="str">
        <f t="shared" si="12"/>
        <v>INTRA</v>
      </c>
      <c r="B139" s="296" t="s">
        <v>119</v>
      </c>
      <c r="C139" s="162" t="s">
        <v>124</v>
      </c>
      <c r="D139" s="163" t="s">
        <v>276</v>
      </c>
      <c r="E139" s="162"/>
      <c r="F139" s="162">
        <v>12</v>
      </c>
      <c r="G139" s="162">
        <v>12</v>
      </c>
      <c r="H139" s="162" t="s">
        <v>12</v>
      </c>
      <c r="I139" s="162" t="s">
        <v>119</v>
      </c>
      <c r="J139" s="162" t="s">
        <v>139</v>
      </c>
      <c r="K139" s="162"/>
      <c r="L139" s="162">
        <f>COUNTIF(P140:AC140,"x")</f>
        <v>12</v>
      </c>
      <c r="M139" s="162">
        <f>F139-L139</f>
        <v>0</v>
      </c>
      <c r="N139" s="164"/>
      <c r="O139" s="165"/>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72"/>
      <c r="AV139" s="326">
        <f t="shared" si="13"/>
        <v>12</v>
      </c>
      <c r="AW139" s="326">
        <f t="shared" si="14"/>
        <v>12</v>
      </c>
      <c r="AX139" s="326">
        <f t="shared" si="15"/>
        <v>0</v>
      </c>
      <c r="AY139" s="327">
        <f t="shared" si="11"/>
        <v>1</v>
      </c>
    </row>
    <row r="140" spans="1:51" ht="12" customHeight="1" thickBot="1">
      <c r="A140" s="244" t="str">
        <f t="shared" si="12"/>
        <v>INTRA</v>
      </c>
      <c r="B140" s="296" t="s">
        <v>119</v>
      </c>
      <c r="C140" s="162" t="s">
        <v>124</v>
      </c>
      <c r="D140" s="163" t="s">
        <v>276</v>
      </c>
      <c r="E140" s="162"/>
      <c r="F140" s="162">
        <v>12</v>
      </c>
      <c r="G140" s="162">
        <v>12</v>
      </c>
      <c r="H140" s="162" t="s">
        <v>12</v>
      </c>
      <c r="I140" s="162" t="s">
        <v>119</v>
      </c>
      <c r="J140" s="162" t="s">
        <v>140</v>
      </c>
      <c r="K140" s="162"/>
      <c r="L140" s="162">
        <f>COUNTIF(AE140:AR140,"x")</f>
        <v>12</v>
      </c>
      <c r="M140" s="162">
        <f>F140-L140</f>
        <v>0</v>
      </c>
      <c r="N140" s="164"/>
      <c r="O140" s="177"/>
      <c r="P140" s="162" t="s">
        <v>277</v>
      </c>
      <c r="Q140" s="162" t="s">
        <v>277</v>
      </c>
      <c r="R140" s="162" t="s">
        <v>277</v>
      </c>
      <c r="S140" s="162" t="s">
        <v>277</v>
      </c>
      <c r="T140" s="165"/>
      <c r="U140" s="162" t="s">
        <v>277</v>
      </c>
      <c r="V140" s="162" t="s">
        <v>277</v>
      </c>
      <c r="W140" s="162" t="s">
        <v>277</v>
      </c>
      <c r="X140" s="162" t="s">
        <v>277</v>
      </c>
      <c r="Y140" s="165"/>
      <c r="Z140" s="162" t="s">
        <v>277</v>
      </c>
      <c r="AA140" s="162" t="s">
        <v>277</v>
      </c>
      <c r="AB140" s="162" t="s">
        <v>277</v>
      </c>
      <c r="AC140" s="162" t="s">
        <v>277</v>
      </c>
      <c r="AD140" s="165"/>
      <c r="AE140" s="162" t="s">
        <v>277</v>
      </c>
      <c r="AF140" s="162" t="s">
        <v>277</v>
      </c>
      <c r="AG140" s="162" t="s">
        <v>277</v>
      </c>
      <c r="AH140" s="162" t="s">
        <v>277</v>
      </c>
      <c r="AI140" s="165"/>
      <c r="AJ140" s="162" t="s">
        <v>277</v>
      </c>
      <c r="AK140" s="162" t="s">
        <v>277</v>
      </c>
      <c r="AL140" s="162" t="s">
        <v>277</v>
      </c>
      <c r="AM140" s="162" t="s">
        <v>277</v>
      </c>
      <c r="AN140" s="165"/>
      <c r="AO140" s="162" t="s">
        <v>277</v>
      </c>
      <c r="AP140" s="162" t="s">
        <v>277</v>
      </c>
      <c r="AQ140" s="162" t="s">
        <v>277</v>
      </c>
      <c r="AR140" s="162" t="s">
        <v>277</v>
      </c>
      <c r="AS140" s="166"/>
      <c r="AV140" s="326">
        <f t="shared" si="13"/>
        <v>12</v>
      </c>
      <c r="AW140" s="326">
        <f t="shared" si="14"/>
        <v>12</v>
      </c>
      <c r="AX140" s="326">
        <f t="shared" si="15"/>
        <v>0</v>
      </c>
      <c r="AY140" s="327">
        <f t="shared" si="11"/>
        <v>1</v>
      </c>
    </row>
    <row r="141" spans="1:51" ht="12.75" customHeight="1">
      <c r="A141" s="244" t="str">
        <f t="shared" si="12"/>
        <v>INTRA</v>
      </c>
      <c r="B141" s="226"/>
      <c r="C141" s="157"/>
      <c r="D141" s="157"/>
      <c r="E141" s="158"/>
      <c r="F141" s="157"/>
      <c r="G141" s="157"/>
      <c r="H141" s="157"/>
      <c r="I141" s="157"/>
      <c r="J141" s="157"/>
      <c r="K141" s="157"/>
      <c r="L141" s="157"/>
      <c r="M141" s="157"/>
      <c r="N141" s="159"/>
      <c r="O141" s="157"/>
      <c r="P141" s="157">
        <v>1</v>
      </c>
      <c r="Q141" s="157">
        <v>2</v>
      </c>
      <c r="R141" s="157">
        <v>3</v>
      </c>
      <c r="S141" s="157">
        <v>4</v>
      </c>
      <c r="T141" s="157"/>
      <c r="U141" s="157">
        <v>5</v>
      </c>
      <c r="V141" s="157">
        <v>6</v>
      </c>
      <c r="W141" s="157">
        <v>7</v>
      </c>
      <c r="X141" s="157">
        <v>8</v>
      </c>
      <c r="Y141" s="157"/>
      <c r="Z141" s="157">
        <v>9</v>
      </c>
      <c r="AA141" s="157">
        <v>10</v>
      </c>
      <c r="AB141" s="157">
        <v>11</v>
      </c>
      <c r="AC141" s="157">
        <v>12</v>
      </c>
      <c r="AD141" s="157"/>
      <c r="AE141" s="157">
        <v>13</v>
      </c>
      <c r="AF141" s="157">
        <v>14</v>
      </c>
      <c r="AG141" s="157">
        <v>15</v>
      </c>
      <c r="AH141" s="157">
        <v>16</v>
      </c>
      <c r="AI141" s="157"/>
      <c r="AJ141" s="157">
        <v>17</v>
      </c>
      <c r="AK141" s="157">
        <v>18</v>
      </c>
      <c r="AL141" s="157">
        <v>19</v>
      </c>
      <c r="AM141" s="157">
        <v>20</v>
      </c>
      <c r="AN141" s="157"/>
      <c r="AO141" s="157">
        <v>21</v>
      </c>
      <c r="AP141" s="157">
        <v>22</v>
      </c>
      <c r="AQ141" s="157">
        <v>23</v>
      </c>
      <c r="AR141" s="157">
        <v>24</v>
      </c>
      <c r="AS141" s="160"/>
      <c r="AV141" s="326">
        <f t="shared" si="13"/>
        <v>0</v>
      </c>
      <c r="AW141" s="326">
        <f t="shared" si="14"/>
        <v>0</v>
      </c>
      <c r="AX141" s="326">
        <f t="shared" si="15"/>
        <v>0</v>
      </c>
      <c r="AY141" s="327" t="e">
        <f t="shared" si="11"/>
        <v>#DIV/0!</v>
      </c>
    </row>
    <row r="142" spans="1:51" ht="12" customHeight="1" thickBot="1">
      <c r="A142" s="244" t="str">
        <f t="shared" si="12"/>
        <v>INTRA</v>
      </c>
      <c r="B142" s="296" t="s">
        <v>119</v>
      </c>
      <c r="C142" s="162" t="s">
        <v>124</v>
      </c>
      <c r="D142" s="163" t="s">
        <v>276</v>
      </c>
      <c r="E142" s="162"/>
      <c r="F142" s="162">
        <v>12</v>
      </c>
      <c r="G142" s="162">
        <v>24</v>
      </c>
      <c r="H142" s="162" t="s">
        <v>12</v>
      </c>
      <c r="I142" s="162" t="s">
        <v>119</v>
      </c>
      <c r="J142" s="162" t="s">
        <v>141</v>
      </c>
      <c r="K142" s="162"/>
      <c r="L142" s="162">
        <f>COUNTIF(P143:AC143,"x")</f>
        <v>12</v>
      </c>
      <c r="M142" s="162">
        <f>F142-L142</f>
        <v>0</v>
      </c>
      <c r="N142" s="164"/>
      <c r="O142" s="165"/>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72"/>
      <c r="AV142" s="326">
        <f t="shared" si="13"/>
        <v>12</v>
      </c>
      <c r="AW142" s="326">
        <f t="shared" si="14"/>
        <v>12</v>
      </c>
      <c r="AX142" s="326">
        <f t="shared" si="15"/>
        <v>0</v>
      </c>
      <c r="AY142" s="327">
        <f t="shared" si="11"/>
        <v>1</v>
      </c>
    </row>
    <row r="143" spans="1:51" ht="12" customHeight="1" thickBot="1">
      <c r="A143" s="244" t="str">
        <f t="shared" si="12"/>
        <v>INTRA</v>
      </c>
      <c r="B143" s="296" t="s">
        <v>119</v>
      </c>
      <c r="C143" s="162" t="s">
        <v>124</v>
      </c>
      <c r="D143" s="163" t="s">
        <v>276</v>
      </c>
      <c r="E143" s="162"/>
      <c r="F143" s="162">
        <v>12</v>
      </c>
      <c r="G143" s="162">
        <v>24</v>
      </c>
      <c r="H143" s="162" t="s">
        <v>12</v>
      </c>
      <c r="I143" s="162" t="s">
        <v>119</v>
      </c>
      <c r="J143" s="162" t="s">
        <v>142</v>
      </c>
      <c r="K143" s="162"/>
      <c r="L143" s="162">
        <f>COUNTIF(AE143:AR143,"x")</f>
        <v>11</v>
      </c>
      <c r="M143" s="162">
        <f>F143-L143</f>
        <v>1</v>
      </c>
      <c r="N143" s="164"/>
      <c r="O143" s="177"/>
      <c r="P143" s="162" t="s">
        <v>277</v>
      </c>
      <c r="Q143" s="162" t="s">
        <v>277</v>
      </c>
      <c r="R143" s="162" t="s">
        <v>277</v>
      </c>
      <c r="S143" s="162" t="s">
        <v>277</v>
      </c>
      <c r="T143" s="165"/>
      <c r="U143" s="162" t="s">
        <v>277</v>
      </c>
      <c r="V143" s="162" t="s">
        <v>277</v>
      </c>
      <c r="W143" s="162" t="s">
        <v>277</v>
      </c>
      <c r="X143" s="162" t="s">
        <v>277</v>
      </c>
      <c r="Y143" s="165"/>
      <c r="Z143" s="162" t="s">
        <v>277</v>
      </c>
      <c r="AA143" s="162" t="s">
        <v>277</v>
      </c>
      <c r="AB143" s="162" t="s">
        <v>277</v>
      </c>
      <c r="AC143" s="162" t="s">
        <v>277</v>
      </c>
      <c r="AD143" s="165"/>
      <c r="AE143" s="162" t="s">
        <v>277</v>
      </c>
      <c r="AF143" s="162" t="s">
        <v>277</v>
      </c>
      <c r="AG143" s="162" t="s">
        <v>277</v>
      </c>
      <c r="AH143" s="162" t="s">
        <v>277</v>
      </c>
      <c r="AI143" s="165"/>
      <c r="AJ143" s="162" t="s">
        <v>277</v>
      </c>
      <c r="AK143" s="162" t="s">
        <v>277</v>
      </c>
      <c r="AL143" s="162" t="s">
        <v>277</v>
      </c>
      <c r="AM143" s="162" t="s">
        <v>277</v>
      </c>
      <c r="AN143" s="165"/>
      <c r="AO143" s="162" t="s">
        <v>277</v>
      </c>
      <c r="AP143" s="162"/>
      <c r="AQ143" s="162" t="s">
        <v>277</v>
      </c>
      <c r="AR143" s="162" t="s">
        <v>277</v>
      </c>
      <c r="AS143" s="166"/>
      <c r="AV143" s="326">
        <f t="shared" si="13"/>
        <v>12</v>
      </c>
      <c r="AW143" s="326">
        <f t="shared" si="14"/>
        <v>11</v>
      </c>
      <c r="AX143" s="326">
        <f t="shared" si="15"/>
        <v>1</v>
      </c>
      <c r="AY143" s="327">
        <f t="shared" si="11"/>
        <v>0.91666666666666663</v>
      </c>
    </row>
    <row r="144" spans="1:51" ht="12" customHeight="1">
      <c r="A144" s="244" t="str">
        <f t="shared" si="12"/>
        <v>INTRA</v>
      </c>
      <c r="B144" s="226"/>
      <c r="C144" s="157"/>
      <c r="D144" s="157"/>
      <c r="E144" s="158"/>
      <c r="F144" s="157"/>
      <c r="G144" s="157"/>
      <c r="H144" s="157"/>
      <c r="I144" s="157"/>
      <c r="J144" s="157"/>
      <c r="K144" s="157"/>
      <c r="L144" s="157"/>
      <c r="M144" s="157"/>
      <c r="N144" s="159"/>
      <c r="O144" s="157"/>
      <c r="P144" s="157">
        <v>1</v>
      </c>
      <c r="Q144" s="157">
        <v>2</v>
      </c>
      <c r="R144" s="157">
        <v>3</v>
      </c>
      <c r="S144" s="157">
        <v>4</v>
      </c>
      <c r="T144" s="157"/>
      <c r="U144" s="157">
        <v>5</v>
      </c>
      <c r="V144" s="157">
        <v>6</v>
      </c>
      <c r="W144" s="157">
        <v>7</v>
      </c>
      <c r="X144" s="157">
        <v>8</v>
      </c>
      <c r="Y144" s="157"/>
      <c r="Z144" s="157">
        <v>9</v>
      </c>
      <c r="AA144" s="157">
        <v>10</v>
      </c>
      <c r="AB144" s="157">
        <v>11</v>
      </c>
      <c r="AC144" s="157">
        <v>12</v>
      </c>
      <c r="AD144" s="157"/>
      <c r="AE144" s="157">
        <v>13</v>
      </c>
      <c r="AF144" s="157">
        <v>14</v>
      </c>
      <c r="AG144" s="157">
        <v>15</v>
      </c>
      <c r="AH144" s="157">
        <v>16</v>
      </c>
      <c r="AI144" s="157"/>
      <c r="AJ144" s="157">
        <v>17</v>
      </c>
      <c r="AK144" s="157">
        <v>18</v>
      </c>
      <c r="AL144" s="157">
        <v>19</v>
      </c>
      <c r="AM144" s="157">
        <v>20</v>
      </c>
      <c r="AN144" s="157"/>
      <c r="AO144" s="157">
        <v>21</v>
      </c>
      <c r="AP144" s="157">
        <v>22</v>
      </c>
      <c r="AQ144" s="157">
        <v>23</v>
      </c>
      <c r="AR144" s="157">
        <v>24</v>
      </c>
      <c r="AS144" s="160"/>
      <c r="AV144" s="326">
        <f t="shared" si="13"/>
        <v>0</v>
      </c>
      <c r="AW144" s="326">
        <f t="shared" si="14"/>
        <v>0</v>
      </c>
      <c r="AX144" s="326">
        <f t="shared" si="15"/>
        <v>0</v>
      </c>
      <c r="AY144" s="327" t="e">
        <f t="shared" si="11"/>
        <v>#DIV/0!</v>
      </c>
    </row>
    <row r="145" spans="1:51" ht="12" customHeight="1" thickBot="1">
      <c r="A145" s="244" t="str">
        <f t="shared" si="12"/>
        <v>INTRA</v>
      </c>
      <c r="B145" s="296" t="s">
        <v>119</v>
      </c>
      <c r="C145" s="162" t="s">
        <v>124</v>
      </c>
      <c r="D145" s="163" t="s">
        <v>276</v>
      </c>
      <c r="E145" s="162"/>
      <c r="F145" s="162">
        <v>12</v>
      </c>
      <c r="G145" s="162">
        <v>24</v>
      </c>
      <c r="H145" s="162" t="s">
        <v>12</v>
      </c>
      <c r="I145" s="162" t="s">
        <v>119</v>
      </c>
      <c r="J145" s="162" t="s">
        <v>143</v>
      </c>
      <c r="K145" s="162"/>
      <c r="L145" s="162">
        <f>COUNTIF(P146:AC146,"x")</f>
        <v>12</v>
      </c>
      <c r="M145" s="162">
        <f>F145-L145</f>
        <v>0</v>
      </c>
      <c r="N145" s="164"/>
      <c r="O145" s="165"/>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72"/>
      <c r="AV145" s="326">
        <f t="shared" si="13"/>
        <v>12</v>
      </c>
      <c r="AW145" s="326">
        <f t="shared" si="14"/>
        <v>12</v>
      </c>
      <c r="AX145" s="326">
        <f t="shared" si="15"/>
        <v>0</v>
      </c>
      <c r="AY145" s="327">
        <f t="shared" si="11"/>
        <v>1</v>
      </c>
    </row>
    <row r="146" spans="1:51" ht="12" customHeight="1" thickBot="1">
      <c r="A146" s="244" t="str">
        <f t="shared" si="12"/>
        <v>INTRA</v>
      </c>
      <c r="B146" s="296" t="s">
        <v>119</v>
      </c>
      <c r="C146" s="162" t="s">
        <v>124</v>
      </c>
      <c r="D146" s="163" t="s">
        <v>276</v>
      </c>
      <c r="E146" s="162"/>
      <c r="F146" s="162">
        <v>12</v>
      </c>
      <c r="G146" s="162">
        <v>24</v>
      </c>
      <c r="H146" s="162" t="s">
        <v>12</v>
      </c>
      <c r="I146" s="162" t="s">
        <v>119</v>
      </c>
      <c r="J146" s="162" t="s">
        <v>144</v>
      </c>
      <c r="K146" s="162"/>
      <c r="L146" s="162">
        <f>COUNTIF(AE146:AR146,"x")</f>
        <v>12</v>
      </c>
      <c r="M146" s="162">
        <f>F146-L146</f>
        <v>0</v>
      </c>
      <c r="N146" s="164"/>
      <c r="O146" s="177"/>
      <c r="P146" s="162" t="s">
        <v>277</v>
      </c>
      <c r="Q146" s="162" t="s">
        <v>277</v>
      </c>
      <c r="R146" s="162" t="s">
        <v>277</v>
      </c>
      <c r="S146" s="162" t="s">
        <v>277</v>
      </c>
      <c r="T146" s="165"/>
      <c r="U146" s="162" t="s">
        <v>277</v>
      </c>
      <c r="V146" s="162" t="s">
        <v>277</v>
      </c>
      <c r="W146" s="162" t="s">
        <v>277</v>
      </c>
      <c r="X146" s="162" t="s">
        <v>277</v>
      </c>
      <c r="Y146" s="165"/>
      <c r="Z146" s="162" t="s">
        <v>277</v>
      </c>
      <c r="AA146" s="162" t="s">
        <v>277</v>
      </c>
      <c r="AB146" s="162" t="s">
        <v>277</v>
      </c>
      <c r="AC146" s="162" t="s">
        <v>277</v>
      </c>
      <c r="AD146" s="165"/>
      <c r="AE146" s="162" t="s">
        <v>277</v>
      </c>
      <c r="AF146" s="162" t="s">
        <v>277</v>
      </c>
      <c r="AG146" s="162" t="s">
        <v>277</v>
      </c>
      <c r="AH146" s="162" t="s">
        <v>277</v>
      </c>
      <c r="AI146" s="165"/>
      <c r="AJ146" s="162" t="s">
        <v>277</v>
      </c>
      <c r="AK146" s="162" t="s">
        <v>277</v>
      </c>
      <c r="AL146" s="162" t="s">
        <v>277</v>
      </c>
      <c r="AM146" s="162" t="s">
        <v>277</v>
      </c>
      <c r="AN146" s="165"/>
      <c r="AO146" s="162" t="s">
        <v>277</v>
      </c>
      <c r="AP146" s="162" t="s">
        <v>277</v>
      </c>
      <c r="AQ146" s="162" t="s">
        <v>277</v>
      </c>
      <c r="AR146" s="162" t="s">
        <v>277</v>
      </c>
      <c r="AS146" s="166"/>
      <c r="AV146" s="326">
        <f t="shared" si="13"/>
        <v>12</v>
      </c>
      <c r="AW146" s="326">
        <f t="shared" si="14"/>
        <v>12</v>
      </c>
      <c r="AX146" s="326">
        <f t="shared" si="15"/>
        <v>0</v>
      </c>
      <c r="AY146" s="327">
        <f t="shared" si="11"/>
        <v>1</v>
      </c>
    </row>
    <row r="147" spans="1:51" ht="12" customHeight="1">
      <c r="A147" s="244" t="str">
        <f t="shared" si="12"/>
        <v>INTRA</v>
      </c>
      <c r="B147" s="226"/>
      <c r="C147" s="157"/>
      <c r="D147" s="157"/>
      <c r="E147" s="158"/>
      <c r="F147" s="157"/>
      <c r="G147" s="157"/>
      <c r="H147" s="157"/>
      <c r="I147" s="157"/>
      <c r="J147" s="157"/>
      <c r="K147" s="157"/>
      <c r="L147" s="157"/>
      <c r="M147" s="157"/>
      <c r="N147" s="159"/>
      <c r="O147" s="157"/>
      <c r="P147" s="157">
        <v>1</v>
      </c>
      <c r="Q147" s="157">
        <v>2</v>
      </c>
      <c r="R147" s="157">
        <v>3</v>
      </c>
      <c r="S147" s="157">
        <v>4</v>
      </c>
      <c r="T147" s="157"/>
      <c r="U147" s="157">
        <v>5</v>
      </c>
      <c r="V147" s="157">
        <v>6</v>
      </c>
      <c r="W147" s="157">
        <v>7</v>
      </c>
      <c r="X147" s="157">
        <v>8</v>
      </c>
      <c r="Y147" s="157"/>
      <c r="Z147" s="157">
        <v>9</v>
      </c>
      <c r="AA147" s="157">
        <v>10</v>
      </c>
      <c r="AB147" s="157">
        <v>11</v>
      </c>
      <c r="AC147" s="157">
        <v>12</v>
      </c>
      <c r="AD147" s="157"/>
      <c r="AE147" s="157">
        <v>13</v>
      </c>
      <c r="AF147" s="157">
        <v>14</v>
      </c>
      <c r="AG147" s="157">
        <v>15</v>
      </c>
      <c r="AH147" s="157">
        <v>16</v>
      </c>
      <c r="AI147" s="157"/>
      <c r="AJ147" s="157">
        <v>17</v>
      </c>
      <c r="AK147" s="157">
        <v>18</v>
      </c>
      <c r="AL147" s="157">
        <v>19</v>
      </c>
      <c r="AM147" s="157">
        <v>20</v>
      </c>
      <c r="AN147" s="157"/>
      <c r="AO147" s="157">
        <v>21</v>
      </c>
      <c r="AP147" s="157">
        <v>22</v>
      </c>
      <c r="AQ147" s="157">
        <v>23</v>
      </c>
      <c r="AR147" s="157">
        <v>24</v>
      </c>
      <c r="AS147" s="160"/>
      <c r="AV147" s="326">
        <f t="shared" si="13"/>
        <v>0</v>
      </c>
      <c r="AW147" s="326">
        <f t="shared" si="14"/>
        <v>0</v>
      </c>
      <c r="AX147" s="326">
        <f t="shared" si="15"/>
        <v>0</v>
      </c>
      <c r="AY147" s="327" t="e">
        <f t="shared" si="11"/>
        <v>#DIV/0!</v>
      </c>
    </row>
    <row r="148" spans="1:51" ht="12" customHeight="1">
      <c r="A148" s="244" t="str">
        <f t="shared" si="12"/>
        <v>INTRA</v>
      </c>
      <c r="B148" s="238"/>
      <c r="C148" s="169"/>
      <c r="D148" s="169"/>
      <c r="E148" s="170"/>
      <c r="F148" s="169"/>
      <c r="G148" s="169"/>
      <c r="H148" s="169"/>
      <c r="I148" s="169"/>
      <c r="J148" s="169"/>
      <c r="K148" s="169"/>
      <c r="L148" s="169"/>
      <c r="M148" s="169"/>
      <c r="N148" s="171"/>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72"/>
      <c r="AV148" s="326">
        <f t="shared" si="13"/>
        <v>0</v>
      </c>
      <c r="AW148" s="326">
        <f t="shared" si="14"/>
        <v>0</v>
      </c>
      <c r="AX148" s="326">
        <f t="shared" si="15"/>
        <v>0</v>
      </c>
      <c r="AY148" s="327" t="e">
        <f t="shared" si="11"/>
        <v>#DIV/0!</v>
      </c>
    </row>
    <row r="149" spans="1:51" ht="12" customHeight="1">
      <c r="A149" s="244" t="str">
        <f t="shared" si="12"/>
        <v>INTRA</v>
      </c>
      <c r="B149" s="238"/>
      <c r="C149" s="169"/>
      <c r="D149" s="169"/>
      <c r="E149" s="170"/>
      <c r="F149" s="169"/>
      <c r="G149" s="169"/>
      <c r="H149" s="169"/>
      <c r="I149" s="169"/>
      <c r="J149" s="169"/>
      <c r="K149" s="169"/>
      <c r="L149" s="169"/>
      <c r="M149" s="169"/>
      <c r="N149" s="171"/>
      <c r="O149" s="169"/>
      <c r="P149" s="169">
        <v>1</v>
      </c>
      <c r="Q149" s="169">
        <v>3</v>
      </c>
      <c r="R149" s="169">
        <v>5</v>
      </c>
      <c r="S149" s="169">
        <v>7</v>
      </c>
      <c r="T149" s="169"/>
      <c r="U149" s="169">
        <v>9</v>
      </c>
      <c r="V149" s="169">
        <v>11</v>
      </c>
      <c r="W149" s="169">
        <v>13</v>
      </c>
      <c r="X149" s="169">
        <v>15</v>
      </c>
      <c r="Y149" s="169"/>
      <c r="Z149" s="169">
        <v>17</v>
      </c>
      <c r="AA149" s="169">
        <v>19</v>
      </c>
      <c r="AB149" s="169">
        <v>21</v>
      </c>
      <c r="AC149" s="169">
        <v>23</v>
      </c>
      <c r="AD149" s="169"/>
      <c r="AE149" s="169">
        <v>25</v>
      </c>
      <c r="AF149" s="169">
        <v>27</v>
      </c>
      <c r="AG149" s="169">
        <v>29</v>
      </c>
      <c r="AH149" s="169">
        <v>31</v>
      </c>
      <c r="AI149" s="169"/>
      <c r="AJ149" s="169">
        <v>33</v>
      </c>
      <c r="AK149" s="169">
        <v>35</v>
      </c>
      <c r="AL149" s="169">
        <v>37</v>
      </c>
      <c r="AM149" s="169">
        <v>39</v>
      </c>
      <c r="AN149" s="169"/>
      <c r="AO149" s="169">
        <v>41</v>
      </c>
      <c r="AP149" s="169">
        <v>43</v>
      </c>
      <c r="AQ149" s="169">
        <v>45</v>
      </c>
      <c r="AR149" s="169">
        <v>47</v>
      </c>
      <c r="AS149" s="172"/>
      <c r="AV149" s="326">
        <f t="shared" si="13"/>
        <v>0</v>
      </c>
      <c r="AW149" s="326">
        <f t="shared" si="14"/>
        <v>0</v>
      </c>
      <c r="AX149" s="326">
        <f t="shared" si="15"/>
        <v>0</v>
      </c>
      <c r="AY149" s="327" t="e">
        <f t="shared" si="11"/>
        <v>#DIV/0!</v>
      </c>
    </row>
    <row r="150" spans="1:51" ht="12" customHeight="1" thickBot="1">
      <c r="A150" s="244" t="str">
        <f t="shared" si="12"/>
        <v>INTRA</v>
      </c>
      <c r="B150" s="289" t="s">
        <v>119</v>
      </c>
      <c r="C150" s="162" t="s">
        <v>124</v>
      </c>
      <c r="D150" s="179" t="s">
        <v>276</v>
      </c>
      <c r="E150" s="178"/>
      <c r="F150" s="178">
        <v>48</v>
      </c>
      <c r="G150" s="178">
        <v>48</v>
      </c>
      <c r="H150" s="178" t="s">
        <v>12</v>
      </c>
      <c r="I150" s="178" t="s">
        <v>119</v>
      </c>
      <c r="J150" s="178" t="s">
        <v>145</v>
      </c>
      <c r="K150" s="178"/>
      <c r="L150" s="178">
        <f>COUNTIF(P150:AR150,"x")+COUNTIF(P151:AR151,"x")</f>
        <v>21</v>
      </c>
      <c r="M150" s="178">
        <f>F150-L150</f>
        <v>27</v>
      </c>
      <c r="N150" s="171"/>
      <c r="O150" s="169"/>
      <c r="P150" s="178"/>
      <c r="Q150" s="178" t="s">
        <v>278</v>
      </c>
      <c r="R150" s="178" t="s">
        <v>278</v>
      </c>
      <c r="S150" s="178" t="s">
        <v>278</v>
      </c>
      <c r="T150" s="169"/>
      <c r="U150" s="178" t="s">
        <v>278</v>
      </c>
      <c r="V150" s="178" t="s">
        <v>278</v>
      </c>
      <c r="W150" s="178" t="s">
        <v>278</v>
      </c>
      <c r="X150" s="178" t="s">
        <v>278</v>
      </c>
      <c r="Y150" s="169"/>
      <c r="Z150" s="178"/>
      <c r="AA150" s="178"/>
      <c r="AB150" s="178"/>
      <c r="AC150" s="178"/>
      <c r="AD150" s="169"/>
      <c r="AE150" s="178"/>
      <c r="AF150" s="178"/>
      <c r="AG150" s="178"/>
      <c r="AH150" s="178"/>
      <c r="AI150" s="169"/>
      <c r="AJ150" s="178"/>
      <c r="AK150" s="178"/>
      <c r="AL150" s="178"/>
      <c r="AM150" s="178"/>
      <c r="AN150" s="169"/>
      <c r="AO150" s="178" t="s">
        <v>277</v>
      </c>
      <c r="AP150" s="178" t="s">
        <v>277</v>
      </c>
      <c r="AQ150" s="178" t="s">
        <v>277</v>
      </c>
      <c r="AR150" s="178" t="s">
        <v>278</v>
      </c>
      <c r="AS150" s="172"/>
      <c r="AV150" s="326">
        <f t="shared" si="13"/>
        <v>48</v>
      </c>
      <c r="AW150" s="326">
        <f t="shared" si="14"/>
        <v>21</v>
      </c>
      <c r="AX150" s="326">
        <f t="shared" si="15"/>
        <v>27</v>
      </c>
      <c r="AY150" s="327">
        <f t="shared" si="11"/>
        <v>0.4375</v>
      </c>
    </row>
    <row r="151" spans="1:51" ht="12" customHeight="1">
      <c r="A151" s="244" t="str">
        <f t="shared" si="12"/>
        <v>INTRA</v>
      </c>
      <c r="B151" s="238"/>
      <c r="C151" s="169"/>
      <c r="D151" s="169"/>
      <c r="E151" s="170"/>
      <c r="F151" s="169"/>
      <c r="G151" s="169"/>
      <c r="H151" s="169"/>
      <c r="I151" s="169"/>
      <c r="J151" s="169"/>
      <c r="K151" s="169"/>
      <c r="L151" s="169"/>
      <c r="M151" s="169"/>
      <c r="N151" s="171"/>
      <c r="O151" s="169"/>
      <c r="P151" s="178"/>
      <c r="Q151" s="178" t="s">
        <v>277</v>
      </c>
      <c r="R151" s="178" t="s">
        <v>278</v>
      </c>
      <c r="S151" s="178" t="s">
        <v>278</v>
      </c>
      <c r="T151" s="169"/>
      <c r="U151" s="178" t="s">
        <v>278</v>
      </c>
      <c r="V151" s="178" t="s">
        <v>278</v>
      </c>
      <c r="W151" s="178" t="s">
        <v>278</v>
      </c>
      <c r="X151" s="178" t="s">
        <v>278</v>
      </c>
      <c r="Y151" s="169"/>
      <c r="Z151" s="178"/>
      <c r="AA151" s="178"/>
      <c r="AB151" s="178"/>
      <c r="AC151" s="178"/>
      <c r="AD151" s="169"/>
      <c r="AE151" s="178"/>
      <c r="AF151" s="178"/>
      <c r="AG151" s="178"/>
      <c r="AH151" s="178"/>
      <c r="AI151" s="169"/>
      <c r="AJ151" s="178"/>
      <c r="AK151" s="178"/>
      <c r="AL151" s="178"/>
      <c r="AM151" s="178"/>
      <c r="AN151" s="169"/>
      <c r="AO151" s="178"/>
      <c r="AP151" s="178" t="s">
        <v>278</v>
      </c>
      <c r="AQ151" s="178" t="s">
        <v>278</v>
      </c>
      <c r="AR151" s="178" t="s">
        <v>278</v>
      </c>
      <c r="AS151" s="172"/>
      <c r="AV151" s="326">
        <f t="shared" si="13"/>
        <v>0</v>
      </c>
      <c r="AW151" s="326">
        <f t="shared" si="14"/>
        <v>0</v>
      </c>
      <c r="AX151" s="326">
        <f t="shared" si="15"/>
        <v>0</v>
      </c>
      <c r="AY151" s="327" t="e">
        <f t="shared" si="11"/>
        <v>#DIV/0!</v>
      </c>
    </row>
    <row r="152" spans="1:51" ht="12" customHeight="1">
      <c r="A152" s="244" t="str">
        <f t="shared" si="12"/>
        <v>INTRA</v>
      </c>
      <c r="B152" s="238"/>
      <c r="C152" s="169"/>
      <c r="D152" s="169"/>
      <c r="E152" s="170"/>
      <c r="F152" s="169"/>
      <c r="G152" s="169"/>
      <c r="H152" s="169"/>
      <c r="I152" s="169"/>
      <c r="J152" s="169"/>
      <c r="K152" s="169"/>
      <c r="L152" s="169"/>
      <c r="M152" s="169"/>
      <c r="N152" s="171"/>
      <c r="O152" s="169"/>
      <c r="P152" s="169">
        <v>2</v>
      </c>
      <c r="Q152" s="169">
        <v>4</v>
      </c>
      <c r="R152" s="169">
        <v>6</v>
      </c>
      <c r="S152" s="169">
        <v>8</v>
      </c>
      <c r="T152" s="169"/>
      <c r="U152" s="169">
        <v>10</v>
      </c>
      <c r="V152" s="169">
        <v>12</v>
      </c>
      <c r="W152" s="169">
        <v>14</v>
      </c>
      <c r="X152" s="169">
        <v>16</v>
      </c>
      <c r="Y152" s="169"/>
      <c r="Z152" s="169">
        <v>18</v>
      </c>
      <c r="AA152" s="169">
        <v>20</v>
      </c>
      <c r="AB152" s="169">
        <v>22</v>
      </c>
      <c r="AC152" s="169">
        <v>24</v>
      </c>
      <c r="AD152" s="169"/>
      <c r="AE152" s="169">
        <v>26</v>
      </c>
      <c r="AF152" s="169">
        <v>28</v>
      </c>
      <c r="AG152" s="169">
        <v>30</v>
      </c>
      <c r="AH152" s="169">
        <v>32</v>
      </c>
      <c r="AI152" s="169"/>
      <c r="AJ152" s="169">
        <v>34</v>
      </c>
      <c r="AK152" s="169">
        <v>36</v>
      </c>
      <c r="AL152" s="169">
        <v>38</v>
      </c>
      <c r="AM152" s="169">
        <v>40</v>
      </c>
      <c r="AN152" s="169"/>
      <c r="AO152" s="169">
        <v>42</v>
      </c>
      <c r="AP152" s="169">
        <v>44</v>
      </c>
      <c r="AQ152" s="169">
        <v>46</v>
      </c>
      <c r="AR152" s="169">
        <v>48</v>
      </c>
      <c r="AS152" s="172"/>
      <c r="AV152" s="326">
        <f t="shared" si="13"/>
        <v>0</v>
      </c>
      <c r="AW152" s="326">
        <f t="shared" si="14"/>
        <v>0</v>
      </c>
      <c r="AX152" s="326">
        <f t="shared" si="15"/>
        <v>0</v>
      </c>
      <c r="AY152" s="327" t="e">
        <f t="shared" si="11"/>
        <v>#DIV/0!</v>
      </c>
    </row>
    <row r="153" spans="1:51" ht="12" customHeight="1">
      <c r="A153" s="244" t="str">
        <f t="shared" si="12"/>
        <v>INTRA</v>
      </c>
      <c r="B153" s="238"/>
      <c r="C153" s="169"/>
      <c r="D153" s="169"/>
      <c r="E153" s="170"/>
      <c r="F153" s="169"/>
      <c r="G153" s="169"/>
      <c r="H153" s="169"/>
      <c r="I153" s="169"/>
      <c r="J153" s="169"/>
      <c r="K153" s="169"/>
      <c r="L153" s="169"/>
      <c r="M153" s="169"/>
      <c r="N153" s="171"/>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72"/>
      <c r="AV153" s="326">
        <f t="shared" si="13"/>
        <v>0</v>
      </c>
      <c r="AW153" s="326">
        <f t="shared" si="14"/>
        <v>0</v>
      </c>
      <c r="AX153" s="326">
        <f t="shared" si="15"/>
        <v>0</v>
      </c>
      <c r="AY153" s="327" t="e">
        <f t="shared" si="11"/>
        <v>#DIV/0!</v>
      </c>
    </row>
    <row r="154" spans="1:51" ht="12" customHeight="1">
      <c r="A154" s="244" t="str">
        <f t="shared" si="12"/>
        <v>INTRA</v>
      </c>
      <c r="B154" s="238"/>
      <c r="C154" s="169"/>
      <c r="D154" s="169"/>
      <c r="E154" s="170"/>
      <c r="F154" s="169"/>
      <c r="G154" s="169"/>
      <c r="H154" s="169"/>
      <c r="I154" s="169"/>
      <c r="J154" s="169"/>
      <c r="K154" s="169"/>
      <c r="L154" s="169"/>
      <c r="M154" s="169"/>
      <c r="N154" s="171"/>
      <c r="O154" s="169"/>
      <c r="P154" s="169">
        <v>1</v>
      </c>
      <c r="Q154" s="169">
        <v>3</v>
      </c>
      <c r="R154" s="169">
        <v>5</v>
      </c>
      <c r="S154" s="169">
        <v>7</v>
      </c>
      <c r="T154" s="169"/>
      <c r="U154" s="169">
        <v>9</v>
      </c>
      <c r="V154" s="169">
        <v>11</v>
      </c>
      <c r="W154" s="169">
        <v>13</v>
      </c>
      <c r="X154" s="169">
        <v>15</v>
      </c>
      <c r="Y154" s="169"/>
      <c r="Z154" s="169">
        <v>17</v>
      </c>
      <c r="AA154" s="169">
        <v>19</v>
      </c>
      <c r="AB154" s="169">
        <v>21</v>
      </c>
      <c r="AC154" s="169">
        <v>23</v>
      </c>
      <c r="AD154" s="169"/>
      <c r="AE154" s="169">
        <v>25</v>
      </c>
      <c r="AF154" s="169">
        <v>27</v>
      </c>
      <c r="AG154" s="169">
        <v>29</v>
      </c>
      <c r="AH154" s="169">
        <v>31</v>
      </c>
      <c r="AI154" s="169"/>
      <c r="AJ154" s="169">
        <v>33</v>
      </c>
      <c r="AK154" s="169">
        <v>35</v>
      </c>
      <c r="AL154" s="169">
        <v>37</v>
      </c>
      <c r="AM154" s="169">
        <v>39</v>
      </c>
      <c r="AN154" s="169"/>
      <c r="AO154" s="169">
        <v>41</v>
      </c>
      <c r="AP154" s="169">
        <v>43</v>
      </c>
      <c r="AQ154" s="169">
        <v>45</v>
      </c>
      <c r="AR154" s="169">
        <v>47</v>
      </c>
      <c r="AS154" s="172"/>
      <c r="AV154" s="326">
        <f t="shared" si="13"/>
        <v>0</v>
      </c>
      <c r="AW154" s="326">
        <f t="shared" si="14"/>
        <v>0</v>
      </c>
      <c r="AX154" s="326">
        <f t="shared" si="15"/>
        <v>0</v>
      </c>
      <c r="AY154" s="327" t="e">
        <f t="shared" si="11"/>
        <v>#DIV/0!</v>
      </c>
    </row>
    <row r="155" spans="1:51" ht="12" customHeight="1" thickBot="1">
      <c r="A155" s="244" t="str">
        <f t="shared" si="12"/>
        <v>INTRA</v>
      </c>
      <c r="B155" s="296" t="s">
        <v>119</v>
      </c>
      <c r="C155" s="162" t="s">
        <v>124</v>
      </c>
      <c r="D155" s="163" t="s">
        <v>276</v>
      </c>
      <c r="E155" s="162"/>
      <c r="F155" s="162">
        <v>48</v>
      </c>
      <c r="G155" s="162">
        <v>48</v>
      </c>
      <c r="H155" s="162" t="s">
        <v>12</v>
      </c>
      <c r="I155" s="162" t="s">
        <v>119</v>
      </c>
      <c r="J155" s="162" t="s">
        <v>218</v>
      </c>
      <c r="K155" s="162"/>
      <c r="L155" s="162">
        <f>COUNTIF(P155:AR155,"x")+COUNTIF(P156:AR156,"x")</f>
        <v>27</v>
      </c>
      <c r="M155" s="162">
        <f>F155-L155</f>
        <v>21</v>
      </c>
      <c r="N155" s="164"/>
      <c r="O155" s="169"/>
      <c r="P155" s="178"/>
      <c r="Q155" s="178"/>
      <c r="R155" s="178" t="s">
        <v>277</v>
      </c>
      <c r="S155" s="178" t="s">
        <v>278</v>
      </c>
      <c r="T155" s="169"/>
      <c r="U155" s="178" t="s">
        <v>278</v>
      </c>
      <c r="V155" s="178" t="s">
        <v>278</v>
      </c>
      <c r="W155" s="178" t="s">
        <v>278</v>
      </c>
      <c r="X155" s="178" t="s">
        <v>278</v>
      </c>
      <c r="Y155" s="169"/>
      <c r="Z155" s="178" t="s">
        <v>277</v>
      </c>
      <c r="AA155" s="178" t="s">
        <v>277</v>
      </c>
      <c r="AB155" s="178" t="s">
        <v>277</v>
      </c>
      <c r="AC155" s="178"/>
      <c r="AD155" s="169"/>
      <c r="AE155" s="178" t="s">
        <v>277</v>
      </c>
      <c r="AF155" s="178" t="s">
        <v>278</v>
      </c>
      <c r="AG155" s="178" t="s">
        <v>277</v>
      </c>
      <c r="AH155" s="178" t="s">
        <v>278</v>
      </c>
      <c r="AI155" s="169"/>
      <c r="AJ155" s="178"/>
      <c r="AK155" s="178" t="s">
        <v>277</v>
      </c>
      <c r="AL155" s="178"/>
      <c r="AM155" s="178"/>
      <c r="AN155" s="169"/>
      <c r="AO155" s="178"/>
      <c r="AP155" s="178"/>
      <c r="AQ155" s="178"/>
      <c r="AR155" s="178" t="s">
        <v>278</v>
      </c>
      <c r="AS155" s="172"/>
      <c r="AV155" s="326">
        <f t="shared" si="13"/>
        <v>48</v>
      </c>
      <c r="AW155" s="326">
        <f t="shared" si="14"/>
        <v>27</v>
      </c>
      <c r="AX155" s="326">
        <f t="shared" si="15"/>
        <v>21</v>
      </c>
      <c r="AY155" s="327">
        <f t="shared" si="11"/>
        <v>0.5625</v>
      </c>
    </row>
    <row r="156" spans="1:51" ht="12" customHeight="1" thickBot="1">
      <c r="A156" s="244" t="str">
        <f t="shared" si="12"/>
        <v>INTRA</v>
      </c>
      <c r="B156" s="238"/>
      <c r="C156" s="169"/>
      <c r="D156" s="169"/>
      <c r="E156" s="170"/>
      <c r="F156" s="169"/>
      <c r="G156" s="169"/>
      <c r="H156" s="169"/>
      <c r="I156" s="169"/>
      <c r="J156" s="169"/>
      <c r="K156" s="169"/>
      <c r="L156" s="169"/>
      <c r="M156" s="169"/>
      <c r="N156" s="164"/>
      <c r="O156" s="169"/>
      <c r="P156" s="178"/>
      <c r="Q156" s="178"/>
      <c r="R156" s="178" t="s">
        <v>278</v>
      </c>
      <c r="S156" s="178" t="s">
        <v>278</v>
      </c>
      <c r="T156" s="169"/>
      <c r="U156" s="178" t="s">
        <v>278</v>
      </c>
      <c r="V156" s="178" t="s">
        <v>278</v>
      </c>
      <c r="W156" s="178" t="s">
        <v>278</v>
      </c>
      <c r="X156" s="178" t="s">
        <v>278</v>
      </c>
      <c r="Y156" s="169"/>
      <c r="Z156" s="178" t="s">
        <v>278</v>
      </c>
      <c r="AA156" s="178"/>
      <c r="AB156" s="178"/>
      <c r="AC156" s="178" t="s">
        <v>278</v>
      </c>
      <c r="AD156" s="169"/>
      <c r="AE156" s="178" t="s">
        <v>277</v>
      </c>
      <c r="AF156" s="178" t="s">
        <v>278</v>
      </c>
      <c r="AG156" s="178"/>
      <c r="AH156" s="178"/>
      <c r="AI156" s="169"/>
      <c r="AJ156" s="178"/>
      <c r="AK156" s="178"/>
      <c r="AL156" s="178"/>
      <c r="AM156" s="178" t="s">
        <v>277</v>
      </c>
      <c r="AN156" s="169"/>
      <c r="AO156" s="178"/>
      <c r="AP156" s="178"/>
      <c r="AQ156" s="178"/>
      <c r="AR156" s="178" t="s">
        <v>278</v>
      </c>
      <c r="AS156" s="172"/>
      <c r="AV156" s="326">
        <f t="shared" si="13"/>
        <v>0</v>
      </c>
      <c r="AW156" s="326">
        <f t="shared" si="14"/>
        <v>0</v>
      </c>
      <c r="AX156" s="326">
        <f t="shared" si="15"/>
        <v>0</v>
      </c>
      <c r="AY156" s="327" t="e">
        <f t="shared" ref="AY156:AY219" si="16">AW156/AV156</f>
        <v>#DIV/0!</v>
      </c>
    </row>
    <row r="157" spans="1:51" ht="12" customHeight="1">
      <c r="A157" s="244" t="str">
        <f t="shared" si="12"/>
        <v>INTRA</v>
      </c>
      <c r="B157" s="238"/>
      <c r="C157" s="169"/>
      <c r="D157" s="169"/>
      <c r="E157" s="170"/>
      <c r="F157" s="169"/>
      <c r="G157" s="169"/>
      <c r="H157" s="169"/>
      <c r="I157" s="169"/>
      <c r="J157" s="169"/>
      <c r="K157" s="169"/>
      <c r="L157" s="169"/>
      <c r="M157" s="169"/>
      <c r="N157" s="159"/>
      <c r="O157" s="169"/>
      <c r="P157" s="169">
        <v>2</v>
      </c>
      <c r="Q157" s="169">
        <v>4</v>
      </c>
      <c r="R157" s="169">
        <v>6</v>
      </c>
      <c r="S157" s="169">
        <v>8</v>
      </c>
      <c r="T157" s="169"/>
      <c r="U157" s="169">
        <v>10</v>
      </c>
      <c r="V157" s="169">
        <v>12</v>
      </c>
      <c r="W157" s="169">
        <v>14</v>
      </c>
      <c r="X157" s="169">
        <v>16</v>
      </c>
      <c r="Y157" s="169"/>
      <c r="Z157" s="169">
        <v>18</v>
      </c>
      <c r="AA157" s="169">
        <v>20</v>
      </c>
      <c r="AB157" s="169">
        <v>22</v>
      </c>
      <c r="AC157" s="169">
        <v>24</v>
      </c>
      <c r="AD157" s="169"/>
      <c r="AE157" s="169">
        <v>26</v>
      </c>
      <c r="AF157" s="169">
        <v>28</v>
      </c>
      <c r="AG157" s="169">
        <v>30</v>
      </c>
      <c r="AH157" s="169">
        <v>32</v>
      </c>
      <c r="AI157" s="169"/>
      <c r="AJ157" s="169">
        <v>34</v>
      </c>
      <c r="AK157" s="169">
        <v>36</v>
      </c>
      <c r="AL157" s="169">
        <v>38</v>
      </c>
      <c r="AM157" s="169">
        <v>40</v>
      </c>
      <c r="AN157" s="169"/>
      <c r="AO157" s="169">
        <v>42</v>
      </c>
      <c r="AP157" s="169">
        <v>44</v>
      </c>
      <c r="AQ157" s="169">
        <v>46</v>
      </c>
      <c r="AR157" s="169">
        <v>48</v>
      </c>
      <c r="AS157" s="172"/>
      <c r="AV157" s="326">
        <f t="shared" si="13"/>
        <v>0</v>
      </c>
      <c r="AW157" s="326">
        <f t="shared" si="14"/>
        <v>0</v>
      </c>
      <c r="AX157" s="326">
        <f t="shared" si="15"/>
        <v>0</v>
      </c>
      <c r="AY157" s="327" t="e">
        <f t="shared" si="16"/>
        <v>#DIV/0!</v>
      </c>
    </row>
    <row r="158" spans="1:51" ht="12" customHeight="1">
      <c r="A158" s="244" t="str">
        <f t="shared" si="12"/>
        <v>INTRA</v>
      </c>
      <c r="B158" s="238"/>
      <c r="C158" s="169"/>
      <c r="D158" s="169"/>
      <c r="E158" s="170"/>
      <c r="F158" s="169"/>
      <c r="G158" s="169"/>
      <c r="H158" s="169"/>
      <c r="I158" s="169"/>
      <c r="J158" s="169"/>
      <c r="K158" s="169"/>
      <c r="L158" s="169"/>
      <c r="M158" s="169"/>
      <c r="N158" s="171"/>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72"/>
      <c r="AV158" s="326">
        <f t="shared" si="13"/>
        <v>0</v>
      </c>
      <c r="AW158" s="326">
        <f t="shared" si="14"/>
        <v>0</v>
      </c>
      <c r="AX158" s="326">
        <f t="shared" si="15"/>
        <v>0</v>
      </c>
      <c r="AY158" s="327" t="e">
        <f t="shared" si="16"/>
        <v>#DIV/0!</v>
      </c>
    </row>
    <row r="159" spans="1:51" ht="12" customHeight="1">
      <c r="A159" s="244" t="str">
        <f t="shared" si="12"/>
        <v>INTRA</v>
      </c>
      <c r="B159" s="238"/>
      <c r="C159" s="169"/>
      <c r="D159" s="169"/>
      <c r="E159" s="170"/>
      <c r="F159" s="169"/>
      <c r="G159" s="169"/>
      <c r="H159" s="169"/>
      <c r="I159" s="169"/>
      <c r="J159" s="169"/>
      <c r="K159" s="169"/>
      <c r="L159" s="169"/>
      <c r="M159" s="169"/>
      <c r="N159" s="171"/>
      <c r="O159" s="169"/>
      <c r="P159" s="169">
        <v>1</v>
      </c>
      <c r="Q159" s="169">
        <v>3</v>
      </c>
      <c r="R159" s="169">
        <v>5</v>
      </c>
      <c r="S159" s="169">
        <v>7</v>
      </c>
      <c r="T159" s="169"/>
      <c r="U159" s="169">
        <v>9</v>
      </c>
      <c r="V159" s="169">
        <v>11</v>
      </c>
      <c r="W159" s="169">
        <v>13</v>
      </c>
      <c r="X159" s="169">
        <v>15</v>
      </c>
      <c r="Y159" s="169"/>
      <c r="Z159" s="169">
        <v>17</v>
      </c>
      <c r="AA159" s="169">
        <v>19</v>
      </c>
      <c r="AB159" s="169">
        <v>21</v>
      </c>
      <c r="AC159" s="169">
        <v>23</v>
      </c>
      <c r="AD159" s="169"/>
      <c r="AE159" s="169">
        <v>25</v>
      </c>
      <c r="AF159" s="169">
        <v>27</v>
      </c>
      <c r="AG159" s="169">
        <v>29</v>
      </c>
      <c r="AH159" s="169">
        <v>31</v>
      </c>
      <c r="AI159" s="169"/>
      <c r="AJ159" s="169">
        <v>33</v>
      </c>
      <c r="AK159" s="169">
        <v>35</v>
      </c>
      <c r="AL159" s="169">
        <v>37</v>
      </c>
      <c r="AM159" s="169">
        <v>39</v>
      </c>
      <c r="AN159" s="169"/>
      <c r="AO159" s="169">
        <v>41</v>
      </c>
      <c r="AP159" s="169">
        <v>43</v>
      </c>
      <c r="AQ159" s="169">
        <v>45</v>
      </c>
      <c r="AR159" s="169">
        <v>47</v>
      </c>
      <c r="AS159" s="172"/>
      <c r="AV159" s="326">
        <f t="shared" si="13"/>
        <v>0</v>
      </c>
      <c r="AW159" s="326">
        <f t="shared" si="14"/>
        <v>0</v>
      </c>
      <c r="AX159" s="326">
        <f t="shared" si="15"/>
        <v>0</v>
      </c>
      <c r="AY159" s="327" t="e">
        <f t="shared" si="16"/>
        <v>#DIV/0!</v>
      </c>
    </row>
    <row r="160" spans="1:51" ht="12" customHeight="1" thickBot="1">
      <c r="A160" s="244" t="str">
        <f t="shared" si="12"/>
        <v>INTRA</v>
      </c>
      <c r="B160" s="289" t="s">
        <v>119</v>
      </c>
      <c r="C160" s="162" t="s">
        <v>124</v>
      </c>
      <c r="D160" s="179" t="s">
        <v>276</v>
      </c>
      <c r="E160" s="178"/>
      <c r="F160" s="178">
        <v>48</v>
      </c>
      <c r="G160" s="178">
        <v>48</v>
      </c>
      <c r="H160" s="178" t="s">
        <v>12</v>
      </c>
      <c r="I160" s="178" t="s">
        <v>119</v>
      </c>
      <c r="J160" s="178" t="s">
        <v>146</v>
      </c>
      <c r="K160" s="178"/>
      <c r="L160" s="178">
        <f>COUNTIF(P160:AR160,"x")+COUNTIF(P161:AR161,"x")</f>
        <v>27</v>
      </c>
      <c r="M160" s="178">
        <f>F160-L160</f>
        <v>21</v>
      </c>
      <c r="N160" s="171"/>
      <c r="O160" s="169"/>
      <c r="P160" s="178" t="s">
        <v>278</v>
      </c>
      <c r="Q160" s="178" t="s">
        <v>278</v>
      </c>
      <c r="R160" s="178" t="s">
        <v>277</v>
      </c>
      <c r="S160" s="178" t="s">
        <v>278</v>
      </c>
      <c r="T160" s="169"/>
      <c r="U160" s="178" t="s">
        <v>278</v>
      </c>
      <c r="V160" s="178" t="s">
        <v>278</v>
      </c>
      <c r="W160" s="178" t="s">
        <v>278</v>
      </c>
      <c r="X160" s="178" t="s">
        <v>278</v>
      </c>
      <c r="Y160" s="169"/>
      <c r="Z160" s="178" t="s">
        <v>277</v>
      </c>
      <c r="AA160" s="178" t="s">
        <v>277</v>
      </c>
      <c r="AB160" s="178" t="s">
        <v>277</v>
      </c>
      <c r="AC160" s="178"/>
      <c r="AD160" s="169"/>
      <c r="AE160" s="178"/>
      <c r="AF160" s="178" t="s">
        <v>278</v>
      </c>
      <c r="AG160" s="178" t="s">
        <v>277</v>
      </c>
      <c r="AH160" s="178" t="s">
        <v>277</v>
      </c>
      <c r="AI160" s="169"/>
      <c r="AJ160" s="178"/>
      <c r="AK160" s="178"/>
      <c r="AL160" s="178"/>
      <c r="AM160" s="178" t="s">
        <v>277</v>
      </c>
      <c r="AN160" s="169"/>
      <c r="AO160" s="178"/>
      <c r="AP160" s="178"/>
      <c r="AQ160" s="178"/>
      <c r="AR160" s="178"/>
      <c r="AS160" s="172"/>
      <c r="AV160" s="326">
        <f t="shared" si="13"/>
        <v>48</v>
      </c>
      <c r="AW160" s="326">
        <f t="shared" si="14"/>
        <v>27</v>
      </c>
      <c r="AX160" s="326">
        <f t="shared" si="15"/>
        <v>21</v>
      </c>
      <c r="AY160" s="327">
        <f t="shared" si="16"/>
        <v>0.5625</v>
      </c>
    </row>
    <row r="161" spans="1:51" ht="12" customHeight="1">
      <c r="A161" s="244" t="str">
        <f t="shared" si="12"/>
        <v>INTRA</v>
      </c>
      <c r="B161" s="238"/>
      <c r="C161" s="169"/>
      <c r="D161" s="169"/>
      <c r="E161" s="170"/>
      <c r="F161" s="169"/>
      <c r="G161" s="169"/>
      <c r="H161" s="169"/>
      <c r="I161" s="169"/>
      <c r="J161" s="169"/>
      <c r="K161" s="169"/>
      <c r="L161" s="169"/>
      <c r="M161" s="169"/>
      <c r="N161" s="171"/>
      <c r="O161" s="169"/>
      <c r="P161" s="178" t="s">
        <v>277</v>
      </c>
      <c r="Q161" s="178"/>
      <c r="R161" s="178" t="s">
        <v>278</v>
      </c>
      <c r="S161" s="178" t="s">
        <v>278</v>
      </c>
      <c r="T161" s="169"/>
      <c r="U161" s="178" t="s">
        <v>278</v>
      </c>
      <c r="V161" s="178" t="s">
        <v>278</v>
      </c>
      <c r="W161" s="178" t="s">
        <v>278</v>
      </c>
      <c r="X161" s="178" t="s">
        <v>278</v>
      </c>
      <c r="Y161" s="169"/>
      <c r="Z161" s="178" t="s">
        <v>277</v>
      </c>
      <c r="AA161" s="178"/>
      <c r="AB161" s="178"/>
      <c r="AC161" s="178"/>
      <c r="AD161" s="169"/>
      <c r="AE161" s="178"/>
      <c r="AF161" s="178"/>
      <c r="AG161" s="178"/>
      <c r="AH161" s="178" t="s">
        <v>278</v>
      </c>
      <c r="AI161" s="169"/>
      <c r="AJ161" s="178" t="s">
        <v>278</v>
      </c>
      <c r="AK161" s="178" t="s">
        <v>278</v>
      </c>
      <c r="AL161" s="178" t="s">
        <v>277</v>
      </c>
      <c r="AM161" s="178"/>
      <c r="AN161" s="169"/>
      <c r="AO161" s="178"/>
      <c r="AP161" s="178"/>
      <c r="AQ161" s="178"/>
      <c r="AR161" s="178"/>
      <c r="AS161" s="172"/>
      <c r="AV161" s="326">
        <f t="shared" si="13"/>
        <v>0</v>
      </c>
      <c r="AW161" s="326">
        <f t="shared" si="14"/>
        <v>0</v>
      </c>
      <c r="AX161" s="326">
        <f t="shared" si="15"/>
        <v>0</v>
      </c>
      <c r="AY161" s="327" t="e">
        <f t="shared" si="16"/>
        <v>#DIV/0!</v>
      </c>
    </row>
    <row r="162" spans="1:51" ht="12" customHeight="1">
      <c r="A162" s="244" t="str">
        <f t="shared" si="12"/>
        <v>INTRA</v>
      </c>
      <c r="B162" s="238"/>
      <c r="C162" s="169"/>
      <c r="D162" s="169"/>
      <c r="E162" s="170"/>
      <c r="F162" s="169"/>
      <c r="G162" s="169"/>
      <c r="H162" s="169"/>
      <c r="I162" s="169"/>
      <c r="J162" s="169"/>
      <c r="K162" s="169"/>
      <c r="L162" s="169"/>
      <c r="M162" s="169"/>
      <c r="N162" s="171"/>
      <c r="O162" s="169"/>
      <c r="P162" s="169">
        <v>2</v>
      </c>
      <c r="Q162" s="169">
        <v>4</v>
      </c>
      <c r="R162" s="169">
        <v>6</v>
      </c>
      <c r="S162" s="169">
        <v>8</v>
      </c>
      <c r="T162" s="169"/>
      <c r="U162" s="169">
        <v>10</v>
      </c>
      <c r="V162" s="169">
        <v>12</v>
      </c>
      <c r="W162" s="169">
        <v>14</v>
      </c>
      <c r="X162" s="169">
        <v>16</v>
      </c>
      <c r="Y162" s="169"/>
      <c r="Z162" s="169">
        <v>18</v>
      </c>
      <c r="AA162" s="169">
        <v>20</v>
      </c>
      <c r="AB162" s="169">
        <v>22</v>
      </c>
      <c r="AC162" s="169">
        <v>24</v>
      </c>
      <c r="AD162" s="169"/>
      <c r="AE162" s="169">
        <v>26</v>
      </c>
      <c r="AF162" s="169">
        <v>28</v>
      </c>
      <c r="AG162" s="169">
        <v>30</v>
      </c>
      <c r="AH162" s="169">
        <v>32</v>
      </c>
      <c r="AI162" s="169"/>
      <c r="AJ162" s="169">
        <v>34</v>
      </c>
      <c r="AK162" s="169">
        <v>36</v>
      </c>
      <c r="AL162" s="169">
        <v>38</v>
      </c>
      <c r="AM162" s="169">
        <v>40</v>
      </c>
      <c r="AN162" s="169"/>
      <c r="AO162" s="169">
        <v>42</v>
      </c>
      <c r="AP162" s="169">
        <v>44</v>
      </c>
      <c r="AQ162" s="169">
        <v>46</v>
      </c>
      <c r="AR162" s="169">
        <v>48</v>
      </c>
      <c r="AS162" s="172"/>
      <c r="AV162" s="326">
        <f t="shared" si="13"/>
        <v>0</v>
      </c>
      <c r="AW162" s="326">
        <f t="shared" si="14"/>
        <v>0</v>
      </c>
      <c r="AX162" s="326">
        <f t="shared" si="15"/>
        <v>0</v>
      </c>
      <c r="AY162" s="327" t="e">
        <f t="shared" si="16"/>
        <v>#DIV/0!</v>
      </c>
    </row>
    <row r="163" spans="1:51" ht="12" customHeight="1" thickBot="1">
      <c r="A163" s="244" t="str">
        <f t="shared" si="12"/>
        <v>INTRA</v>
      </c>
      <c r="B163" s="296" t="s">
        <v>119</v>
      </c>
      <c r="C163" s="162" t="s">
        <v>124</v>
      </c>
      <c r="D163" s="163" t="s">
        <v>276</v>
      </c>
      <c r="E163" s="162"/>
      <c r="F163" s="162">
        <v>12</v>
      </c>
      <c r="G163" s="162">
        <v>12</v>
      </c>
      <c r="H163" s="162" t="s">
        <v>12</v>
      </c>
      <c r="I163" s="162" t="s">
        <v>119</v>
      </c>
      <c r="J163" s="162" t="s">
        <v>129</v>
      </c>
      <c r="K163" s="162"/>
      <c r="L163" s="162">
        <f>COUNTIF(P164:AC164,"x")</f>
        <v>12</v>
      </c>
      <c r="M163" s="162">
        <f>F163-L163</f>
        <v>0</v>
      </c>
      <c r="N163" s="164"/>
      <c r="O163" s="165"/>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72"/>
      <c r="AV163" s="326">
        <f t="shared" si="13"/>
        <v>12</v>
      </c>
      <c r="AW163" s="326">
        <f t="shared" si="14"/>
        <v>12</v>
      </c>
      <c r="AX163" s="326">
        <f t="shared" si="15"/>
        <v>0</v>
      </c>
      <c r="AY163" s="327">
        <f t="shared" si="16"/>
        <v>1</v>
      </c>
    </row>
    <row r="164" spans="1:51" ht="12" customHeight="1" thickBot="1">
      <c r="A164" s="244" t="str">
        <f t="shared" si="12"/>
        <v>INTRA</v>
      </c>
      <c r="B164" s="296" t="s">
        <v>119</v>
      </c>
      <c r="C164" s="162" t="s">
        <v>124</v>
      </c>
      <c r="D164" s="163" t="s">
        <v>276</v>
      </c>
      <c r="E164" s="162"/>
      <c r="F164" s="162">
        <v>12</v>
      </c>
      <c r="G164" s="162">
        <v>12</v>
      </c>
      <c r="H164" s="162" t="s">
        <v>12</v>
      </c>
      <c r="I164" s="162" t="s">
        <v>119</v>
      </c>
      <c r="J164" s="162" t="s">
        <v>139</v>
      </c>
      <c r="K164" s="162"/>
      <c r="L164" s="162">
        <f>COUNTIF(AE164:AR164,"x")</f>
        <v>12</v>
      </c>
      <c r="M164" s="162">
        <f>F164-L164</f>
        <v>0</v>
      </c>
      <c r="N164" s="164"/>
      <c r="O164" s="177"/>
      <c r="P164" s="162" t="s">
        <v>277</v>
      </c>
      <c r="Q164" s="162" t="s">
        <v>277</v>
      </c>
      <c r="R164" s="162" t="s">
        <v>277</v>
      </c>
      <c r="S164" s="162" t="s">
        <v>277</v>
      </c>
      <c r="T164" s="165"/>
      <c r="U164" s="162" t="s">
        <v>277</v>
      </c>
      <c r="V164" s="162" t="s">
        <v>277</v>
      </c>
      <c r="W164" s="162" t="s">
        <v>277</v>
      </c>
      <c r="X164" s="162" t="s">
        <v>277</v>
      </c>
      <c r="Y164" s="165"/>
      <c r="Z164" s="162" t="s">
        <v>277</v>
      </c>
      <c r="AA164" s="162" t="s">
        <v>277</v>
      </c>
      <c r="AB164" s="162" t="s">
        <v>277</v>
      </c>
      <c r="AC164" s="162" t="s">
        <v>277</v>
      </c>
      <c r="AD164" s="165"/>
      <c r="AE164" s="162" t="s">
        <v>277</v>
      </c>
      <c r="AF164" s="162" t="s">
        <v>277</v>
      </c>
      <c r="AG164" s="162" t="s">
        <v>277</v>
      </c>
      <c r="AH164" s="162" t="s">
        <v>277</v>
      </c>
      <c r="AI164" s="165"/>
      <c r="AJ164" s="162" t="s">
        <v>277</v>
      </c>
      <c r="AK164" s="162" t="s">
        <v>277</v>
      </c>
      <c r="AL164" s="162" t="s">
        <v>277</v>
      </c>
      <c r="AM164" s="162" t="s">
        <v>277</v>
      </c>
      <c r="AN164" s="165"/>
      <c r="AO164" s="162" t="s">
        <v>277</v>
      </c>
      <c r="AP164" s="162" t="s">
        <v>277</v>
      </c>
      <c r="AQ164" s="162" t="s">
        <v>277</v>
      </c>
      <c r="AR164" s="162" t="s">
        <v>277</v>
      </c>
      <c r="AS164" s="166"/>
      <c r="AV164" s="326">
        <f t="shared" si="13"/>
        <v>12</v>
      </c>
      <c r="AW164" s="326">
        <f t="shared" si="14"/>
        <v>12</v>
      </c>
      <c r="AX164" s="326">
        <f t="shared" si="15"/>
        <v>0</v>
      </c>
      <c r="AY164" s="327">
        <f t="shared" si="16"/>
        <v>1</v>
      </c>
    </row>
    <row r="165" spans="1:51" ht="12" customHeight="1">
      <c r="A165" s="244" t="str">
        <f t="shared" si="12"/>
        <v>INTRA</v>
      </c>
      <c r="B165" s="226"/>
      <c r="C165" s="157"/>
      <c r="D165" s="157"/>
      <c r="E165" s="158"/>
      <c r="F165" s="157"/>
      <c r="G165" s="157"/>
      <c r="H165" s="157"/>
      <c r="I165" s="157"/>
      <c r="J165" s="157"/>
      <c r="K165" s="157"/>
      <c r="L165" s="157"/>
      <c r="M165" s="157"/>
      <c r="N165" s="159"/>
      <c r="O165" s="157"/>
      <c r="P165" s="157">
        <v>1</v>
      </c>
      <c r="Q165" s="157">
        <v>2</v>
      </c>
      <c r="R165" s="157">
        <v>3</v>
      </c>
      <c r="S165" s="157">
        <v>4</v>
      </c>
      <c r="T165" s="157"/>
      <c r="U165" s="157">
        <v>5</v>
      </c>
      <c r="V165" s="157">
        <v>6</v>
      </c>
      <c r="W165" s="157">
        <v>7</v>
      </c>
      <c r="X165" s="157">
        <v>8</v>
      </c>
      <c r="Y165" s="157"/>
      <c r="Z165" s="157">
        <v>9</v>
      </c>
      <c r="AA165" s="157">
        <v>10</v>
      </c>
      <c r="AB165" s="157">
        <v>11</v>
      </c>
      <c r="AC165" s="157">
        <v>12</v>
      </c>
      <c r="AD165" s="157"/>
      <c r="AE165" s="157">
        <v>13</v>
      </c>
      <c r="AF165" s="157">
        <v>14</v>
      </c>
      <c r="AG165" s="157">
        <v>15</v>
      </c>
      <c r="AH165" s="157">
        <v>16</v>
      </c>
      <c r="AI165" s="157"/>
      <c r="AJ165" s="157">
        <v>17</v>
      </c>
      <c r="AK165" s="157">
        <v>18</v>
      </c>
      <c r="AL165" s="157">
        <v>19</v>
      </c>
      <c r="AM165" s="157">
        <v>20</v>
      </c>
      <c r="AN165" s="157"/>
      <c r="AO165" s="157">
        <v>21</v>
      </c>
      <c r="AP165" s="157">
        <v>22</v>
      </c>
      <c r="AQ165" s="157">
        <v>23</v>
      </c>
      <c r="AR165" s="157">
        <v>24</v>
      </c>
      <c r="AS165" s="160"/>
      <c r="AV165" s="326">
        <f t="shared" si="13"/>
        <v>0</v>
      </c>
      <c r="AW165" s="326">
        <f t="shared" si="14"/>
        <v>0</v>
      </c>
      <c r="AX165" s="326">
        <f t="shared" si="15"/>
        <v>0</v>
      </c>
      <c r="AY165" s="327" t="e">
        <f t="shared" si="16"/>
        <v>#DIV/0!</v>
      </c>
    </row>
    <row r="166" spans="1:51" ht="12" customHeight="1" thickBot="1">
      <c r="A166" s="244" t="str">
        <f t="shared" si="12"/>
        <v>INTRA</v>
      </c>
      <c r="B166" s="296" t="s">
        <v>119</v>
      </c>
      <c r="C166" s="162" t="s">
        <v>124</v>
      </c>
      <c r="D166" s="163" t="s">
        <v>276</v>
      </c>
      <c r="E166" s="162"/>
      <c r="F166" s="162">
        <v>12</v>
      </c>
      <c r="G166" s="162">
        <v>12</v>
      </c>
      <c r="H166" s="162" t="s">
        <v>12</v>
      </c>
      <c r="I166" s="162" t="s">
        <v>119</v>
      </c>
      <c r="J166" s="162" t="s">
        <v>142</v>
      </c>
      <c r="K166" s="162"/>
      <c r="L166" s="162">
        <f>COUNTIF(P167:AC167,"x")</f>
        <v>12</v>
      </c>
      <c r="M166" s="162">
        <f>F166-L166</f>
        <v>0</v>
      </c>
      <c r="N166" s="164"/>
      <c r="O166" s="165"/>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72"/>
      <c r="AV166" s="326">
        <f t="shared" si="13"/>
        <v>12</v>
      </c>
      <c r="AW166" s="326">
        <f t="shared" si="14"/>
        <v>12</v>
      </c>
      <c r="AX166" s="326">
        <f t="shared" si="15"/>
        <v>0</v>
      </c>
      <c r="AY166" s="327">
        <f t="shared" si="16"/>
        <v>1</v>
      </c>
    </row>
    <row r="167" spans="1:51" ht="12" customHeight="1" thickBot="1">
      <c r="A167" s="244" t="str">
        <f t="shared" si="12"/>
        <v>INTRA</v>
      </c>
      <c r="B167" s="296" t="s">
        <v>119</v>
      </c>
      <c r="C167" s="162" t="s">
        <v>124</v>
      </c>
      <c r="D167" s="163" t="s">
        <v>276</v>
      </c>
      <c r="E167" s="162"/>
      <c r="F167" s="162">
        <v>12</v>
      </c>
      <c r="G167" s="162">
        <v>12</v>
      </c>
      <c r="H167" s="162" t="s">
        <v>12</v>
      </c>
      <c r="I167" s="162" t="s">
        <v>119</v>
      </c>
      <c r="J167" s="162" t="s">
        <v>137</v>
      </c>
      <c r="K167" s="162"/>
      <c r="L167" s="162">
        <f>COUNTIF(AE167:AR167,"x")</f>
        <v>10</v>
      </c>
      <c r="M167" s="162">
        <f>F167-L167</f>
        <v>2</v>
      </c>
      <c r="N167" s="164"/>
      <c r="O167" s="165"/>
      <c r="P167" s="162" t="s">
        <v>277</v>
      </c>
      <c r="Q167" s="162" t="s">
        <v>277</v>
      </c>
      <c r="R167" s="162" t="s">
        <v>277</v>
      </c>
      <c r="S167" s="162" t="s">
        <v>277</v>
      </c>
      <c r="T167" s="165"/>
      <c r="U167" s="162" t="s">
        <v>277</v>
      </c>
      <c r="V167" s="162" t="s">
        <v>277</v>
      </c>
      <c r="W167" s="162" t="s">
        <v>277</v>
      </c>
      <c r="X167" s="162" t="s">
        <v>277</v>
      </c>
      <c r="Y167" s="165"/>
      <c r="Z167" s="162" t="s">
        <v>277</v>
      </c>
      <c r="AA167" s="162" t="s">
        <v>277</v>
      </c>
      <c r="AB167" s="162" t="s">
        <v>277</v>
      </c>
      <c r="AC167" s="162" t="s">
        <v>277</v>
      </c>
      <c r="AD167" s="165"/>
      <c r="AE167" s="162" t="s">
        <v>277</v>
      </c>
      <c r="AF167" s="162" t="s">
        <v>277</v>
      </c>
      <c r="AG167" s="162" t="s">
        <v>277</v>
      </c>
      <c r="AH167" s="162" t="s">
        <v>277</v>
      </c>
      <c r="AI167" s="165"/>
      <c r="AJ167" s="162" t="s">
        <v>277</v>
      </c>
      <c r="AK167" s="162" t="s">
        <v>277</v>
      </c>
      <c r="AL167" s="162" t="s">
        <v>277</v>
      </c>
      <c r="AM167" s="162" t="s">
        <v>277</v>
      </c>
      <c r="AN167" s="165"/>
      <c r="AO167" s="162" t="s">
        <v>277</v>
      </c>
      <c r="AP167" s="162"/>
      <c r="AQ167" s="162"/>
      <c r="AR167" s="162" t="s">
        <v>277</v>
      </c>
      <c r="AS167" s="166"/>
      <c r="AV167" s="326">
        <f t="shared" si="13"/>
        <v>12</v>
      </c>
      <c r="AW167" s="326">
        <f t="shared" si="14"/>
        <v>10</v>
      </c>
      <c r="AX167" s="326">
        <f t="shared" si="15"/>
        <v>2</v>
      </c>
      <c r="AY167" s="327">
        <f t="shared" si="16"/>
        <v>0.83333333333333337</v>
      </c>
    </row>
    <row r="168" spans="1:51" ht="12" customHeight="1">
      <c r="A168" s="244" t="str">
        <f t="shared" si="12"/>
        <v>INTRA</v>
      </c>
      <c r="B168" s="226"/>
      <c r="C168" s="157"/>
      <c r="D168" s="157"/>
      <c r="E168" s="158"/>
      <c r="F168" s="157"/>
      <c r="G168" s="157"/>
      <c r="H168" s="157"/>
      <c r="I168" s="157"/>
      <c r="J168" s="157"/>
      <c r="K168" s="157"/>
      <c r="L168" s="157"/>
      <c r="M168" s="157"/>
      <c r="N168" s="159"/>
      <c r="O168" s="157"/>
      <c r="P168" s="157">
        <v>1</v>
      </c>
      <c r="Q168" s="157">
        <v>2</v>
      </c>
      <c r="R168" s="157">
        <v>3</v>
      </c>
      <c r="S168" s="157">
        <v>4</v>
      </c>
      <c r="T168" s="157"/>
      <c r="U168" s="157">
        <v>5</v>
      </c>
      <c r="V168" s="157">
        <v>6</v>
      </c>
      <c r="W168" s="157">
        <v>7</v>
      </c>
      <c r="X168" s="157">
        <v>8</v>
      </c>
      <c r="Y168" s="157"/>
      <c r="Z168" s="157">
        <v>9</v>
      </c>
      <c r="AA168" s="157">
        <v>10</v>
      </c>
      <c r="AB168" s="157">
        <v>11</v>
      </c>
      <c r="AC168" s="157">
        <v>12</v>
      </c>
      <c r="AD168" s="157"/>
      <c r="AE168" s="157">
        <v>13</v>
      </c>
      <c r="AF168" s="157">
        <v>14</v>
      </c>
      <c r="AG168" s="157">
        <v>15</v>
      </c>
      <c r="AH168" s="157">
        <v>16</v>
      </c>
      <c r="AI168" s="157"/>
      <c r="AJ168" s="157">
        <v>17</v>
      </c>
      <c r="AK168" s="157">
        <v>18</v>
      </c>
      <c r="AL168" s="157">
        <v>19</v>
      </c>
      <c r="AM168" s="157">
        <v>20</v>
      </c>
      <c r="AN168" s="157"/>
      <c r="AO168" s="157">
        <v>21</v>
      </c>
      <c r="AP168" s="157">
        <v>22</v>
      </c>
      <c r="AQ168" s="157">
        <v>23</v>
      </c>
      <c r="AR168" s="157">
        <v>24</v>
      </c>
      <c r="AS168" s="160"/>
      <c r="AV168" s="326">
        <f t="shared" si="13"/>
        <v>0</v>
      </c>
      <c r="AW168" s="326">
        <f t="shared" si="14"/>
        <v>0</v>
      </c>
      <c r="AX168" s="326">
        <f t="shared" si="15"/>
        <v>0</v>
      </c>
      <c r="AY168" s="327" t="e">
        <f t="shared" si="16"/>
        <v>#DIV/0!</v>
      </c>
    </row>
    <row r="169" spans="1:51" ht="12" customHeight="1" thickBot="1">
      <c r="A169" s="244" t="str">
        <f t="shared" si="12"/>
        <v>INTRA</v>
      </c>
      <c r="B169" s="296" t="s">
        <v>119</v>
      </c>
      <c r="C169" s="162" t="s">
        <v>124</v>
      </c>
      <c r="D169" s="163" t="s">
        <v>276</v>
      </c>
      <c r="E169" s="162"/>
      <c r="F169" s="162">
        <v>12</v>
      </c>
      <c r="G169" s="162">
        <v>12</v>
      </c>
      <c r="H169" s="162" t="s">
        <v>12</v>
      </c>
      <c r="I169" s="162" t="s">
        <v>119</v>
      </c>
      <c r="J169" s="162" t="s">
        <v>132</v>
      </c>
      <c r="K169" s="162"/>
      <c r="L169" s="162">
        <f>COUNTIF(P170:AC170,"x")</f>
        <v>11</v>
      </c>
      <c r="M169" s="162">
        <f>F169-L169</f>
        <v>1</v>
      </c>
      <c r="N169" s="164"/>
      <c r="O169" s="165"/>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72"/>
      <c r="AV169" s="326">
        <f t="shared" si="13"/>
        <v>12</v>
      </c>
      <c r="AW169" s="326">
        <f t="shared" si="14"/>
        <v>11</v>
      </c>
      <c r="AX169" s="326">
        <f t="shared" si="15"/>
        <v>1</v>
      </c>
      <c r="AY169" s="327">
        <f t="shared" si="16"/>
        <v>0.91666666666666663</v>
      </c>
    </row>
    <row r="170" spans="1:51" ht="12" customHeight="1" thickBot="1">
      <c r="A170" s="244" t="str">
        <f t="shared" si="12"/>
        <v>INTRA</v>
      </c>
      <c r="B170" s="296" t="s">
        <v>119</v>
      </c>
      <c r="C170" s="162" t="s">
        <v>124</v>
      </c>
      <c r="D170" s="163" t="s">
        <v>276</v>
      </c>
      <c r="E170" s="162"/>
      <c r="F170" s="162">
        <v>12</v>
      </c>
      <c r="G170" s="162">
        <v>12</v>
      </c>
      <c r="H170" s="162" t="s">
        <v>12</v>
      </c>
      <c r="I170" s="162" t="s">
        <v>119</v>
      </c>
      <c r="J170" s="162" t="s">
        <v>127</v>
      </c>
      <c r="K170" s="162"/>
      <c r="L170" s="162">
        <f>COUNTIF(AE170:AR170,"x")</f>
        <v>0</v>
      </c>
      <c r="M170" s="162">
        <f>F170-L170</f>
        <v>12</v>
      </c>
      <c r="N170" s="164"/>
      <c r="O170" s="177"/>
      <c r="P170" s="162" t="s">
        <v>277</v>
      </c>
      <c r="Q170" s="162" t="s">
        <v>277</v>
      </c>
      <c r="R170" s="162" t="s">
        <v>277</v>
      </c>
      <c r="S170" s="162" t="s">
        <v>277</v>
      </c>
      <c r="T170" s="165"/>
      <c r="U170" s="162" t="s">
        <v>277</v>
      </c>
      <c r="V170" s="162" t="s">
        <v>277</v>
      </c>
      <c r="W170" s="162" t="s">
        <v>277</v>
      </c>
      <c r="X170" s="162" t="s">
        <v>277</v>
      </c>
      <c r="Y170" s="165"/>
      <c r="Z170" s="162" t="s">
        <v>277</v>
      </c>
      <c r="AA170" s="162"/>
      <c r="AB170" s="162" t="s">
        <v>277</v>
      </c>
      <c r="AC170" s="162" t="s">
        <v>277</v>
      </c>
      <c r="AD170" s="165"/>
      <c r="AE170" s="162"/>
      <c r="AF170" s="162"/>
      <c r="AG170" s="162"/>
      <c r="AH170" s="162"/>
      <c r="AI170" s="165"/>
      <c r="AJ170" s="162"/>
      <c r="AK170" s="162"/>
      <c r="AL170" s="162"/>
      <c r="AM170" s="162"/>
      <c r="AN170" s="165"/>
      <c r="AO170" s="162"/>
      <c r="AP170" s="162"/>
      <c r="AQ170" s="162"/>
      <c r="AR170" s="162"/>
      <c r="AS170" s="166"/>
      <c r="AV170" s="326">
        <f t="shared" si="13"/>
        <v>12</v>
      </c>
      <c r="AW170" s="326">
        <f t="shared" si="14"/>
        <v>0</v>
      </c>
      <c r="AX170" s="326">
        <f t="shared" si="15"/>
        <v>12</v>
      </c>
      <c r="AY170" s="327">
        <f t="shared" si="16"/>
        <v>0</v>
      </c>
    </row>
    <row r="171" spans="1:51" ht="12" customHeight="1">
      <c r="A171" s="244" t="str">
        <f t="shared" si="12"/>
        <v>INTRA</v>
      </c>
      <c r="B171" s="226"/>
      <c r="C171" s="157"/>
      <c r="D171" s="157"/>
      <c r="E171" s="158"/>
      <c r="F171" s="157"/>
      <c r="G171" s="157"/>
      <c r="H171" s="157"/>
      <c r="I171" s="157"/>
      <c r="J171" s="157"/>
      <c r="K171" s="157"/>
      <c r="L171" s="157"/>
      <c r="M171" s="157"/>
      <c r="N171" s="159"/>
      <c r="O171" s="157"/>
      <c r="P171" s="157">
        <v>1</v>
      </c>
      <c r="Q171" s="157">
        <v>2</v>
      </c>
      <c r="R171" s="157">
        <v>3</v>
      </c>
      <c r="S171" s="157">
        <v>4</v>
      </c>
      <c r="T171" s="157"/>
      <c r="U171" s="157">
        <v>5</v>
      </c>
      <c r="V171" s="157">
        <v>6</v>
      </c>
      <c r="W171" s="157">
        <v>7</v>
      </c>
      <c r="X171" s="157">
        <v>8</v>
      </c>
      <c r="Y171" s="157"/>
      <c r="Z171" s="157">
        <v>9</v>
      </c>
      <c r="AA171" s="157">
        <v>10</v>
      </c>
      <c r="AB171" s="157">
        <v>11</v>
      </c>
      <c r="AC171" s="157">
        <v>12</v>
      </c>
      <c r="AD171" s="157"/>
      <c r="AE171" s="157">
        <v>13</v>
      </c>
      <c r="AF171" s="157">
        <v>14</v>
      </c>
      <c r="AG171" s="157">
        <v>15</v>
      </c>
      <c r="AH171" s="157">
        <v>16</v>
      </c>
      <c r="AI171" s="157"/>
      <c r="AJ171" s="157">
        <v>17</v>
      </c>
      <c r="AK171" s="157">
        <v>18</v>
      </c>
      <c r="AL171" s="157">
        <v>19</v>
      </c>
      <c r="AM171" s="157">
        <v>20</v>
      </c>
      <c r="AN171" s="157"/>
      <c r="AO171" s="157">
        <v>21</v>
      </c>
      <c r="AP171" s="157">
        <v>22</v>
      </c>
      <c r="AQ171" s="157">
        <v>23</v>
      </c>
      <c r="AR171" s="157">
        <v>24</v>
      </c>
      <c r="AS171" s="160"/>
      <c r="AV171" s="326">
        <f t="shared" si="13"/>
        <v>0</v>
      </c>
      <c r="AW171" s="326">
        <f t="shared" si="14"/>
        <v>0</v>
      </c>
      <c r="AX171" s="326">
        <f t="shared" si="15"/>
        <v>0</v>
      </c>
      <c r="AY171" s="327" t="e">
        <f t="shared" si="16"/>
        <v>#DIV/0!</v>
      </c>
    </row>
    <row r="172" spans="1:51" ht="12" customHeight="1" thickBot="1">
      <c r="A172" s="244" t="str">
        <f t="shared" si="12"/>
        <v>INTRA</v>
      </c>
      <c r="B172" s="296" t="s">
        <v>119</v>
      </c>
      <c r="C172" s="162" t="s">
        <v>184</v>
      </c>
      <c r="D172" s="163" t="s">
        <v>280</v>
      </c>
      <c r="E172" s="162"/>
      <c r="F172" s="162">
        <v>24</v>
      </c>
      <c r="G172" s="162">
        <v>24</v>
      </c>
      <c r="H172" s="162" t="s">
        <v>12</v>
      </c>
      <c r="I172" s="162" t="s">
        <v>119</v>
      </c>
      <c r="J172" s="162" t="s">
        <v>188</v>
      </c>
      <c r="K172" s="162"/>
      <c r="L172" s="162">
        <f>COUNTIF(P172:AR172,"x")</f>
        <v>18</v>
      </c>
      <c r="M172" s="162">
        <f>F172-L172</f>
        <v>6</v>
      </c>
      <c r="N172" s="164"/>
      <c r="O172" s="165"/>
      <c r="P172" s="162" t="s">
        <v>278</v>
      </c>
      <c r="Q172" s="162" t="s">
        <v>278</v>
      </c>
      <c r="R172" s="162" t="s">
        <v>278</v>
      </c>
      <c r="S172" s="162" t="s">
        <v>278</v>
      </c>
      <c r="T172" s="165"/>
      <c r="U172" s="162" t="s">
        <v>278</v>
      </c>
      <c r="V172" s="162"/>
      <c r="W172" s="162"/>
      <c r="X172" s="162" t="s">
        <v>278</v>
      </c>
      <c r="Y172" s="165"/>
      <c r="Z172" s="162" t="s">
        <v>278</v>
      </c>
      <c r="AA172" s="162" t="s">
        <v>278</v>
      </c>
      <c r="AB172" s="162"/>
      <c r="AC172" s="162" t="s">
        <v>278</v>
      </c>
      <c r="AD172" s="165"/>
      <c r="AE172" s="162" t="s">
        <v>278</v>
      </c>
      <c r="AF172" s="162"/>
      <c r="AG172" s="162"/>
      <c r="AH172" s="162"/>
      <c r="AI172" s="165"/>
      <c r="AJ172" s="162" t="s">
        <v>278</v>
      </c>
      <c r="AK172" s="162" t="s">
        <v>278</v>
      </c>
      <c r="AL172" s="162" t="s">
        <v>278</v>
      </c>
      <c r="AM172" s="162" t="s">
        <v>278</v>
      </c>
      <c r="AN172" s="165"/>
      <c r="AO172" s="162" t="s">
        <v>278</v>
      </c>
      <c r="AP172" s="162" t="s">
        <v>278</v>
      </c>
      <c r="AQ172" s="162" t="s">
        <v>278</v>
      </c>
      <c r="AR172" s="162" t="s">
        <v>278</v>
      </c>
      <c r="AS172" s="166"/>
      <c r="AV172" s="326">
        <f t="shared" si="13"/>
        <v>24</v>
      </c>
      <c r="AW172" s="326">
        <f t="shared" si="14"/>
        <v>18</v>
      </c>
      <c r="AX172" s="326">
        <f t="shared" si="15"/>
        <v>6</v>
      </c>
      <c r="AY172" s="327">
        <f t="shared" si="16"/>
        <v>0.75</v>
      </c>
    </row>
    <row r="173" spans="1:51" ht="12" customHeight="1">
      <c r="A173" s="244" t="str">
        <f t="shared" si="12"/>
        <v>INTRA</v>
      </c>
      <c r="B173" s="226"/>
      <c r="C173" s="157"/>
      <c r="D173" s="157"/>
      <c r="E173" s="158"/>
      <c r="F173" s="157"/>
      <c r="G173" s="157"/>
      <c r="H173" s="157"/>
      <c r="I173" s="157"/>
      <c r="J173" s="157"/>
      <c r="K173" s="157"/>
      <c r="L173" s="157"/>
      <c r="M173" s="157"/>
      <c r="N173" s="159"/>
      <c r="O173" s="157"/>
      <c r="P173" s="157">
        <v>1</v>
      </c>
      <c r="Q173" s="157">
        <v>2</v>
      </c>
      <c r="R173" s="157">
        <v>3</v>
      </c>
      <c r="S173" s="157">
        <v>4</v>
      </c>
      <c r="T173" s="157"/>
      <c r="U173" s="157">
        <v>5</v>
      </c>
      <c r="V173" s="157">
        <v>6</v>
      </c>
      <c r="W173" s="157">
        <v>7</v>
      </c>
      <c r="X173" s="157">
        <v>8</v>
      </c>
      <c r="Y173" s="157"/>
      <c r="Z173" s="157">
        <v>9</v>
      </c>
      <c r="AA173" s="157">
        <v>10</v>
      </c>
      <c r="AB173" s="157">
        <v>11</v>
      </c>
      <c r="AC173" s="157">
        <v>12</v>
      </c>
      <c r="AD173" s="157"/>
      <c r="AE173" s="157">
        <v>13</v>
      </c>
      <c r="AF173" s="157">
        <v>14</v>
      </c>
      <c r="AG173" s="157">
        <v>15</v>
      </c>
      <c r="AH173" s="157">
        <v>16</v>
      </c>
      <c r="AI173" s="157"/>
      <c r="AJ173" s="157">
        <v>17</v>
      </c>
      <c r="AK173" s="157">
        <v>18</v>
      </c>
      <c r="AL173" s="157">
        <v>19</v>
      </c>
      <c r="AM173" s="157">
        <v>20</v>
      </c>
      <c r="AN173" s="157"/>
      <c r="AO173" s="157">
        <v>21</v>
      </c>
      <c r="AP173" s="157">
        <v>22</v>
      </c>
      <c r="AQ173" s="157">
        <v>23</v>
      </c>
      <c r="AR173" s="157">
        <v>24</v>
      </c>
      <c r="AS173" s="160"/>
      <c r="AV173" s="326">
        <f t="shared" si="13"/>
        <v>0</v>
      </c>
      <c r="AW173" s="326">
        <f t="shared" si="14"/>
        <v>0</v>
      </c>
      <c r="AX173" s="326">
        <f t="shared" si="15"/>
        <v>0</v>
      </c>
      <c r="AY173" s="327" t="e">
        <f t="shared" si="16"/>
        <v>#DIV/0!</v>
      </c>
    </row>
    <row r="174" spans="1:51" ht="12" customHeight="1" thickBot="1">
      <c r="A174" s="244" t="str">
        <f t="shared" si="12"/>
        <v>INTRA</v>
      </c>
      <c r="B174" s="296" t="s">
        <v>119</v>
      </c>
      <c r="C174" s="162" t="s">
        <v>184</v>
      </c>
      <c r="D174" s="163" t="s">
        <v>280</v>
      </c>
      <c r="E174" s="162"/>
      <c r="F174" s="162">
        <v>24</v>
      </c>
      <c r="G174" s="162">
        <v>24</v>
      </c>
      <c r="H174" s="162" t="s">
        <v>12</v>
      </c>
      <c r="I174" s="162" t="s">
        <v>119</v>
      </c>
      <c r="J174" s="162" t="s">
        <v>188</v>
      </c>
      <c r="K174" s="162"/>
      <c r="L174" s="162">
        <f>COUNTIF(P174:AR174,"x")</f>
        <v>20</v>
      </c>
      <c r="M174" s="162">
        <f>F174-L174</f>
        <v>4</v>
      </c>
      <c r="N174" s="164"/>
      <c r="O174" s="165"/>
      <c r="P174" s="162" t="s">
        <v>278</v>
      </c>
      <c r="Q174" s="162" t="s">
        <v>278</v>
      </c>
      <c r="R174" s="162" t="s">
        <v>278</v>
      </c>
      <c r="S174" s="162" t="s">
        <v>278</v>
      </c>
      <c r="T174" s="165"/>
      <c r="U174" s="162" t="s">
        <v>278</v>
      </c>
      <c r="V174" s="162" t="s">
        <v>278</v>
      </c>
      <c r="W174" s="162" t="s">
        <v>278</v>
      </c>
      <c r="X174" s="162" t="s">
        <v>278</v>
      </c>
      <c r="Y174" s="165"/>
      <c r="Z174" s="162"/>
      <c r="AA174" s="162"/>
      <c r="AB174" s="162"/>
      <c r="AC174" s="162" t="s">
        <v>278</v>
      </c>
      <c r="AD174" s="165"/>
      <c r="AE174" s="162" t="s">
        <v>278</v>
      </c>
      <c r="AF174" s="162" t="s">
        <v>278</v>
      </c>
      <c r="AG174" s="162" t="s">
        <v>278</v>
      </c>
      <c r="AH174" s="162" t="s">
        <v>278</v>
      </c>
      <c r="AI174" s="165"/>
      <c r="AJ174" s="162" t="s">
        <v>278</v>
      </c>
      <c r="AK174" s="162" t="s">
        <v>278</v>
      </c>
      <c r="AL174" s="162" t="s">
        <v>278</v>
      </c>
      <c r="AM174" s="162" t="s">
        <v>278</v>
      </c>
      <c r="AN174" s="165"/>
      <c r="AO174" s="162" t="s">
        <v>278</v>
      </c>
      <c r="AP174" s="162"/>
      <c r="AQ174" s="162" t="s">
        <v>278</v>
      </c>
      <c r="AR174" s="162" t="s">
        <v>278</v>
      </c>
      <c r="AS174" s="166"/>
      <c r="AV174" s="326">
        <f t="shared" si="13"/>
        <v>24</v>
      </c>
      <c r="AW174" s="326">
        <f t="shared" si="14"/>
        <v>20</v>
      </c>
      <c r="AX174" s="326">
        <f t="shared" si="15"/>
        <v>4</v>
      </c>
      <c r="AY174" s="327">
        <f t="shared" si="16"/>
        <v>0.83333333333333337</v>
      </c>
    </row>
    <row r="175" spans="1:51" ht="12" customHeight="1">
      <c r="A175" s="244" t="str">
        <f t="shared" si="12"/>
        <v>INTRA</v>
      </c>
      <c r="B175" s="226"/>
      <c r="C175" s="157"/>
      <c r="D175" s="157"/>
      <c r="E175" s="158"/>
      <c r="F175" s="157"/>
      <c r="G175" s="157"/>
      <c r="H175" s="157"/>
      <c r="I175" s="157"/>
      <c r="J175" s="157"/>
      <c r="K175" s="157"/>
      <c r="L175" s="157"/>
      <c r="M175" s="157"/>
      <c r="N175" s="159"/>
      <c r="O175" s="157"/>
      <c r="P175" s="157">
        <v>1</v>
      </c>
      <c r="Q175" s="157">
        <v>2</v>
      </c>
      <c r="R175" s="157">
        <v>3</v>
      </c>
      <c r="S175" s="157">
        <v>4</v>
      </c>
      <c r="T175" s="157"/>
      <c r="U175" s="157">
        <v>5</v>
      </c>
      <c r="V175" s="157">
        <v>6</v>
      </c>
      <c r="W175" s="157">
        <v>7</v>
      </c>
      <c r="X175" s="157">
        <v>8</v>
      </c>
      <c r="Y175" s="157"/>
      <c r="Z175" s="157">
        <v>9</v>
      </c>
      <c r="AA175" s="157">
        <v>10</v>
      </c>
      <c r="AB175" s="157">
        <v>11</v>
      </c>
      <c r="AC175" s="157">
        <v>12</v>
      </c>
      <c r="AD175" s="157"/>
      <c r="AE175" s="157">
        <v>13</v>
      </c>
      <c r="AF175" s="157">
        <v>14</v>
      </c>
      <c r="AG175" s="157">
        <v>15</v>
      </c>
      <c r="AH175" s="157">
        <v>16</v>
      </c>
      <c r="AI175" s="157"/>
      <c r="AJ175" s="157">
        <v>17</v>
      </c>
      <c r="AK175" s="157">
        <v>18</v>
      </c>
      <c r="AL175" s="157">
        <v>19</v>
      </c>
      <c r="AM175" s="157">
        <v>20</v>
      </c>
      <c r="AN175" s="157"/>
      <c r="AO175" s="157">
        <v>21</v>
      </c>
      <c r="AP175" s="157">
        <v>22</v>
      </c>
      <c r="AQ175" s="157">
        <v>23</v>
      </c>
      <c r="AR175" s="157">
        <v>24</v>
      </c>
      <c r="AS175" s="160"/>
      <c r="AV175" s="326">
        <f t="shared" si="13"/>
        <v>0</v>
      </c>
      <c r="AW175" s="326">
        <f t="shared" si="14"/>
        <v>0</v>
      </c>
      <c r="AX175" s="326">
        <f t="shared" si="15"/>
        <v>0</v>
      </c>
      <c r="AY175" s="327" t="e">
        <f t="shared" si="16"/>
        <v>#DIV/0!</v>
      </c>
    </row>
    <row r="176" spans="1:51" ht="12" customHeight="1" thickBot="1">
      <c r="A176" s="244" t="str">
        <f t="shared" si="12"/>
        <v>INTRA</v>
      </c>
      <c r="B176" s="296" t="s">
        <v>119</v>
      </c>
      <c r="C176" s="162" t="s">
        <v>184</v>
      </c>
      <c r="D176" s="163" t="s">
        <v>280</v>
      </c>
      <c r="E176" s="162"/>
      <c r="F176" s="162">
        <v>24</v>
      </c>
      <c r="G176" s="162">
        <v>24</v>
      </c>
      <c r="H176" s="162" t="s">
        <v>12</v>
      </c>
      <c r="I176" s="162" t="s">
        <v>119</v>
      </c>
      <c r="J176" s="162" t="s">
        <v>123</v>
      </c>
      <c r="K176" s="162"/>
      <c r="L176" s="162">
        <f>COUNTIF(P176:AR176,"x")</f>
        <v>22</v>
      </c>
      <c r="M176" s="162">
        <f>F176-L176</f>
        <v>2</v>
      </c>
      <c r="N176" s="164"/>
      <c r="O176" s="165"/>
      <c r="P176" s="162" t="s">
        <v>277</v>
      </c>
      <c r="Q176" s="162"/>
      <c r="R176" s="162" t="s">
        <v>278</v>
      </c>
      <c r="S176" s="162" t="s">
        <v>278</v>
      </c>
      <c r="T176" s="165"/>
      <c r="U176" s="162" t="s">
        <v>278</v>
      </c>
      <c r="V176" s="162" t="s">
        <v>278</v>
      </c>
      <c r="W176" s="162" t="s">
        <v>278</v>
      </c>
      <c r="X176" s="162" t="s">
        <v>278</v>
      </c>
      <c r="Y176" s="165"/>
      <c r="Z176" s="162" t="s">
        <v>278</v>
      </c>
      <c r="AA176" s="162" t="s">
        <v>278</v>
      </c>
      <c r="AB176" s="162" t="s">
        <v>278</v>
      </c>
      <c r="AC176" s="162" t="s">
        <v>278</v>
      </c>
      <c r="AD176" s="165"/>
      <c r="AE176" s="162" t="s">
        <v>278</v>
      </c>
      <c r="AF176" s="162" t="s">
        <v>278</v>
      </c>
      <c r="AG176" s="162" t="s">
        <v>277</v>
      </c>
      <c r="AH176" s="162" t="s">
        <v>278</v>
      </c>
      <c r="AI176" s="165"/>
      <c r="AJ176" s="162" t="s">
        <v>278</v>
      </c>
      <c r="AK176" s="162" t="s">
        <v>278</v>
      </c>
      <c r="AL176" s="162"/>
      <c r="AM176" s="162" t="s">
        <v>278</v>
      </c>
      <c r="AN176" s="165"/>
      <c r="AO176" s="162" t="s">
        <v>278</v>
      </c>
      <c r="AP176" s="162" t="s">
        <v>278</v>
      </c>
      <c r="AQ176" s="162" t="s">
        <v>278</v>
      </c>
      <c r="AR176" s="162" t="s">
        <v>278</v>
      </c>
      <c r="AS176" s="166"/>
      <c r="AV176" s="326">
        <f t="shared" si="13"/>
        <v>24</v>
      </c>
      <c r="AW176" s="326">
        <f t="shared" si="14"/>
        <v>22</v>
      </c>
      <c r="AX176" s="326">
        <f t="shared" si="15"/>
        <v>2</v>
      </c>
      <c r="AY176" s="327">
        <f t="shared" si="16"/>
        <v>0.91666666666666663</v>
      </c>
    </row>
    <row r="177" spans="1:51" ht="12" customHeight="1">
      <c r="A177" s="244" t="str">
        <f t="shared" si="12"/>
        <v>INTRA</v>
      </c>
      <c r="B177" s="226"/>
      <c r="C177" s="157"/>
      <c r="D177" s="157"/>
      <c r="E177" s="158"/>
      <c r="F177" s="157"/>
      <c r="G177" s="157"/>
      <c r="H177" s="157"/>
      <c r="I177" s="157"/>
      <c r="J177" s="157"/>
      <c r="K177" s="157"/>
      <c r="L177" s="157"/>
      <c r="M177" s="157"/>
      <c r="N177" s="159"/>
      <c r="O177" s="157"/>
      <c r="P177" s="157">
        <v>1</v>
      </c>
      <c r="Q177" s="157">
        <v>2</v>
      </c>
      <c r="R177" s="157">
        <v>3</v>
      </c>
      <c r="S177" s="157">
        <v>4</v>
      </c>
      <c r="T177" s="157"/>
      <c r="U177" s="157">
        <v>5</v>
      </c>
      <c r="V177" s="157">
        <v>6</v>
      </c>
      <c r="W177" s="157">
        <v>7</v>
      </c>
      <c r="X177" s="157">
        <v>8</v>
      </c>
      <c r="Y177" s="157"/>
      <c r="Z177" s="157">
        <v>9</v>
      </c>
      <c r="AA177" s="157">
        <v>10</v>
      </c>
      <c r="AB177" s="157">
        <v>11</v>
      </c>
      <c r="AC177" s="157">
        <v>12</v>
      </c>
      <c r="AD177" s="157"/>
      <c r="AE177" s="157">
        <v>13</v>
      </c>
      <c r="AF177" s="157">
        <v>14</v>
      </c>
      <c r="AG177" s="157">
        <v>15</v>
      </c>
      <c r="AH177" s="157">
        <v>16</v>
      </c>
      <c r="AI177" s="157"/>
      <c r="AJ177" s="157">
        <v>17</v>
      </c>
      <c r="AK177" s="157">
        <v>18</v>
      </c>
      <c r="AL177" s="157">
        <v>19</v>
      </c>
      <c r="AM177" s="157">
        <v>20</v>
      </c>
      <c r="AN177" s="157"/>
      <c r="AO177" s="157">
        <v>21</v>
      </c>
      <c r="AP177" s="157">
        <v>22</v>
      </c>
      <c r="AQ177" s="157">
        <v>23</v>
      </c>
      <c r="AR177" s="157">
        <v>24</v>
      </c>
      <c r="AS177" s="160"/>
      <c r="AV177" s="326">
        <f t="shared" si="13"/>
        <v>0</v>
      </c>
      <c r="AW177" s="326">
        <f t="shared" si="14"/>
        <v>0</v>
      </c>
      <c r="AX177" s="326">
        <f t="shared" si="15"/>
        <v>0</v>
      </c>
      <c r="AY177" s="327" t="e">
        <f t="shared" si="16"/>
        <v>#DIV/0!</v>
      </c>
    </row>
    <row r="178" spans="1:51" ht="12" customHeight="1" thickBot="1">
      <c r="A178" s="244" t="str">
        <f t="shared" si="12"/>
        <v>INTRA</v>
      </c>
      <c r="B178" s="296" t="s">
        <v>119</v>
      </c>
      <c r="C178" s="162" t="s">
        <v>184</v>
      </c>
      <c r="D178" s="163" t="s">
        <v>280</v>
      </c>
      <c r="E178" s="162"/>
      <c r="F178" s="162">
        <v>12</v>
      </c>
      <c r="G178" s="162">
        <v>24</v>
      </c>
      <c r="H178" s="162" t="s">
        <v>12</v>
      </c>
      <c r="I178" s="162" t="s">
        <v>119</v>
      </c>
      <c r="J178" s="162" t="s">
        <v>185</v>
      </c>
      <c r="K178" s="162"/>
      <c r="L178" s="162">
        <f>COUNTIF(P179:AC179,"x")</f>
        <v>11</v>
      </c>
      <c r="M178" s="162">
        <f>F178-L178</f>
        <v>1</v>
      </c>
      <c r="N178" s="164"/>
      <c r="O178" s="165"/>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72"/>
      <c r="AV178" s="326">
        <f t="shared" si="13"/>
        <v>12</v>
      </c>
      <c r="AW178" s="326">
        <f t="shared" si="14"/>
        <v>11</v>
      </c>
      <c r="AX178" s="326">
        <f t="shared" si="15"/>
        <v>1</v>
      </c>
      <c r="AY178" s="327">
        <f t="shared" si="16"/>
        <v>0.91666666666666663</v>
      </c>
    </row>
    <row r="179" spans="1:51" ht="12" customHeight="1" thickBot="1">
      <c r="A179" s="244" t="str">
        <f t="shared" si="12"/>
        <v>INTRA</v>
      </c>
      <c r="B179" s="296" t="s">
        <v>119</v>
      </c>
      <c r="C179" s="162" t="s">
        <v>184</v>
      </c>
      <c r="D179" s="163" t="s">
        <v>280</v>
      </c>
      <c r="E179" s="162"/>
      <c r="F179" s="162">
        <v>12</v>
      </c>
      <c r="G179" s="162">
        <v>24</v>
      </c>
      <c r="H179" s="162" t="s">
        <v>12</v>
      </c>
      <c r="I179" s="162" t="s">
        <v>119</v>
      </c>
      <c r="J179" s="162" t="s">
        <v>183</v>
      </c>
      <c r="K179" s="162"/>
      <c r="L179" s="162">
        <f>COUNTIF(AE179:AR179,"x")</f>
        <v>12</v>
      </c>
      <c r="M179" s="162">
        <f>F179-L179</f>
        <v>0</v>
      </c>
      <c r="N179" s="164"/>
      <c r="O179" s="177"/>
      <c r="P179" s="162"/>
      <c r="Q179" s="162" t="s">
        <v>277</v>
      </c>
      <c r="R179" s="162" t="s">
        <v>277</v>
      </c>
      <c r="S179" s="162" t="s">
        <v>277</v>
      </c>
      <c r="T179" s="165"/>
      <c r="U179" s="162" t="s">
        <v>277</v>
      </c>
      <c r="V179" s="162" t="s">
        <v>277</v>
      </c>
      <c r="W179" s="162" t="s">
        <v>277</v>
      </c>
      <c r="X179" s="162" t="s">
        <v>277</v>
      </c>
      <c r="Y179" s="165"/>
      <c r="Z179" s="162" t="s">
        <v>277</v>
      </c>
      <c r="AA179" s="162" t="s">
        <v>277</v>
      </c>
      <c r="AB179" s="162" t="s">
        <v>277</v>
      </c>
      <c r="AC179" s="162" t="s">
        <v>277</v>
      </c>
      <c r="AD179" s="165"/>
      <c r="AE179" s="162" t="s">
        <v>277</v>
      </c>
      <c r="AF179" s="162" t="s">
        <v>277</v>
      </c>
      <c r="AG179" s="162" t="s">
        <v>277</v>
      </c>
      <c r="AH179" s="162" t="s">
        <v>277</v>
      </c>
      <c r="AI179" s="165"/>
      <c r="AJ179" s="162" t="s">
        <v>277</v>
      </c>
      <c r="AK179" s="162" t="s">
        <v>277</v>
      </c>
      <c r="AL179" s="162" t="s">
        <v>277</v>
      </c>
      <c r="AM179" s="162" t="s">
        <v>277</v>
      </c>
      <c r="AN179" s="165"/>
      <c r="AO179" s="162" t="s">
        <v>277</v>
      </c>
      <c r="AP179" s="162" t="s">
        <v>277</v>
      </c>
      <c r="AQ179" s="162" t="s">
        <v>277</v>
      </c>
      <c r="AR179" s="162" t="s">
        <v>277</v>
      </c>
      <c r="AS179" s="166"/>
      <c r="AV179" s="326">
        <f t="shared" si="13"/>
        <v>12</v>
      </c>
      <c r="AW179" s="326">
        <f t="shared" si="14"/>
        <v>12</v>
      </c>
      <c r="AX179" s="326">
        <f t="shared" si="15"/>
        <v>0</v>
      </c>
      <c r="AY179" s="327">
        <f t="shared" si="16"/>
        <v>1</v>
      </c>
    </row>
    <row r="180" spans="1:51" ht="12" customHeight="1">
      <c r="A180" s="244" t="str">
        <f t="shared" si="12"/>
        <v>INTRA</v>
      </c>
      <c r="B180" s="226"/>
      <c r="C180" s="157"/>
      <c r="D180" s="157"/>
      <c r="E180" s="158"/>
      <c r="F180" s="157"/>
      <c r="G180" s="157"/>
      <c r="H180" s="157"/>
      <c r="I180" s="157"/>
      <c r="J180" s="157"/>
      <c r="K180" s="157"/>
      <c r="L180" s="157"/>
      <c r="M180" s="157"/>
      <c r="N180" s="159"/>
      <c r="O180" s="157"/>
      <c r="P180" s="157">
        <v>1</v>
      </c>
      <c r="Q180" s="157">
        <v>2</v>
      </c>
      <c r="R180" s="157">
        <v>3</v>
      </c>
      <c r="S180" s="157">
        <v>4</v>
      </c>
      <c r="T180" s="157"/>
      <c r="U180" s="157">
        <v>5</v>
      </c>
      <c r="V180" s="157">
        <v>6</v>
      </c>
      <c r="W180" s="157">
        <v>7</v>
      </c>
      <c r="X180" s="157">
        <v>8</v>
      </c>
      <c r="Y180" s="157"/>
      <c r="Z180" s="157">
        <v>9</v>
      </c>
      <c r="AA180" s="157">
        <v>10</v>
      </c>
      <c r="AB180" s="157">
        <v>11</v>
      </c>
      <c r="AC180" s="157">
        <v>12</v>
      </c>
      <c r="AD180" s="157"/>
      <c r="AE180" s="157">
        <v>13</v>
      </c>
      <c r="AF180" s="157">
        <v>14</v>
      </c>
      <c r="AG180" s="157">
        <v>15</v>
      </c>
      <c r="AH180" s="157">
        <v>16</v>
      </c>
      <c r="AI180" s="157"/>
      <c r="AJ180" s="157">
        <v>17</v>
      </c>
      <c r="AK180" s="157">
        <v>18</v>
      </c>
      <c r="AL180" s="157">
        <v>19</v>
      </c>
      <c r="AM180" s="157">
        <v>20</v>
      </c>
      <c r="AN180" s="157"/>
      <c r="AO180" s="157">
        <v>21</v>
      </c>
      <c r="AP180" s="157">
        <v>22</v>
      </c>
      <c r="AQ180" s="157">
        <v>23</v>
      </c>
      <c r="AR180" s="157">
        <v>24</v>
      </c>
      <c r="AS180" s="160"/>
      <c r="AV180" s="326">
        <f t="shared" si="13"/>
        <v>0</v>
      </c>
      <c r="AW180" s="326">
        <f t="shared" si="14"/>
        <v>0</v>
      </c>
      <c r="AX180" s="326">
        <f t="shared" si="15"/>
        <v>0</v>
      </c>
      <c r="AY180" s="327" t="e">
        <f t="shared" si="16"/>
        <v>#DIV/0!</v>
      </c>
    </row>
    <row r="181" spans="1:51" ht="12" customHeight="1" thickBot="1">
      <c r="A181" s="244" t="str">
        <f t="shared" si="12"/>
        <v>INTRA</v>
      </c>
      <c r="B181" s="296" t="s">
        <v>119</v>
      </c>
      <c r="C181" s="162" t="s">
        <v>184</v>
      </c>
      <c r="D181" s="163" t="s">
        <v>280</v>
      </c>
      <c r="E181" s="162"/>
      <c r="F181" s="162">
        <v>24</v>
      </c>
      <c r="G181" s="162">
        <v>24</v>
      </c>
      <c r="H181" s="162" t="s">
        <v>12</v>
      </c>
      <c r="I181" s="162" t="s">
        <v>119</v>
      </c>
      <c r="J181" s="162" t="s">
        <v>188</v>
      </c>
      <c r="K181" s="162"/>
      <c r="L181" s="162">
        <f>COUNTIF(P181:AR181,"x")</f>
        <v>10</v>
      </c>
      <c r="M181" s="162">
        <f>F181-L181</f>
        <v>14</v>
      </c>
      <c r="N181" s="164"/>
      <c r="O181" s="165"/>
      <c r="P181" s="162"/>
      <c r="Q181" s="162" t="s">
        <v>277</v>
      </c>
      <c r="R181" s="162" t="s">
        <v>278</v>
      </c>
      <c r="S181" s="162" t="s">
        <v>278</v>
      </c>
      <c r="T181" s="165"/>
      <c r="U181" s="162" t="s">
        <v>278</v>
      </c>
      <c r="V181" s="162"/>
      <c r="W181" s="162"/>
      <c r="X181" s="162" t="s">
        <v>277</v>
      </c>
      <c r="Y181" s="165"/>
      <c r="Z181" s="162"/>
      <c r="AA181" s="162" t="s">
        <v>278</v>
      </c>
      <c r="AB181" s="162" t="s">
        <v>278</v>
      </c>
      <c r="AC181" s="162" t="s">
        <v>278</v>
      </c>
      <c r="AD181" s="165"/>
      <c r="AE181" s="162"/>
      <c r="AF181" s="162"/>
      <c r="AG181" s="162"/>
      <c r="AH181" s="162"/>
      <c r="AI181" s="165"/>
      <c r="AJ181" s="162"/>
      <c r="AK181" s="162" t="s">
        <v>277</v>
      </c>
      <c r="AL181" s="162"/>
      <c r="AM181" s="162" t="s">
        <v>277</v>
      </c>
      <c r="AN181" s="165"/>
      <c r="AO181" s="162"/>
      <c r="AP181" s="162"/>
      <c r="AQ181" s="162"/>
      <c r="AR181" s="162"/>
      <c r="AS181" s="166"/>
      <c r="AV181" s="326">
        <f t="shared" si="13"/>
        <v>24</v>
      </c>
      <c r="AW181" s="326">
        <f t="shared" si="14"/>
        <v>10</v>
      </c>
      <c r="AX181" s="326">
        <f t="shared" si="15"/>
        <v>14</v>
      </c>
      <c r="AY181" s="327">
        <f t="shared" si="16"/>
        <v>0.41666666666666669</v>
      </c>
    </row>
    <row r="182" spans="1:51" ht="12" customHeight="1">
      <c r="A182" s="244" t="str">
        <f t="shared" si="12"/>
        <v>INTRA</v>
      </c>
      <c r="B182" s="226"/>
      <c r="C182" s="157"/>
      <c r="D182" s="157"/>
      <c r="E182" s="158"/>
      <c r="F182" s="157"/>
      <c r="G182" s="157"/>
      <c r="H182" s="157"/>
      <c r="I182" s="157"/>
      <c r="J182" s="157"/>
      <c r="K182" s="157"/>
      <c r="L182" s="157"/>
      <c r="M182" s="157"/>
      <c r="N182" s="159"/>
      <c r="O182" s="157"/>
      <c r="P182" s="157">
        <v>1</v>
      </c>
      <c r="Q182" s="157">
        <v>2</v>
      </c>
      <c r="R182" s="157">
        <v>3</v>
      </c>
      <c r="S182" s="157">
        <v>4</v>
      </c>
      <c r="T182" s="157"/>
      <c r="U182" s="157">
        <v>5</v>
      </c>
      <c r="V182" s="157">
        <v>6</v>
      </c>
      <c r="W182" s="157">
        <v>7</v>
      </c>
      <c r="X182" s="157">
        <v>8</v>
      </c>
      <c r="Y182" s="157"/>
      <c r="Z182" s="157">
        <v>9</v>
      </c>
      <c r="AA182" s="157">
        <v>10</v>
      </c>
      <c r="AB182" s="157">
        <v>11</v>
      </c>
      <c r="AC182" s="157">
        <v>12</v>
      </c>
      <c r="AD182" s="157"/>
      <c r="AE182" s="157">
        <v>13</v>
      </c>
      <c r="AF182" s="157">
        <v>14</v>
      </c>
      <c r="AG182" s="157">
        <v>15</v>
      </c>
      <c r="AH182" s="157">
        <v>16</v>
      </c>
      <c r="AI182" s="157"/>
      <c r="AJ182" s="157">
        <v>17</v>
      </c>
      <c r="AK182" s="157">
        <v>18</v>
      </c>
      <c r="AL182" s="157">
        <v>19</v>
      </c>
      <c r="AM182" s="157">
        <v>20</v>
      </c>
      <c r="AN182" s="157"/>
      <c r="AO182" s="157">
        <v>21</v>
      </c>
      <c r="AP182" s="157">
        <v>22</v>
      </c>
      <c r="AQ182" s="157">
        <v>23</v>
      </c>
      <c r="AR182" s="157">
        <v>24</v>
      </c>
      <c r="AS182" s="160"/>
      <c r="AV182" s="326">
        <f t="shared" si="13"/>
        <v>0</v>
      </c>
      <c r="AW182" s="326">
        <f t="shared" si="14"/>
        <v>0</v>
      </c>
      <c r="AX182" s="326">
        <f t="shared" si="15"/>
        <v>0</v>
      </c>
      <c r="AY182" s="327" t="e">
        <f t="shared" si="16"/>
        <v>#DIV/0!</v>
      </c>
    </row>
    <row r="183" spans="1:51" ht="12" customHeight="1" thickBot="1">
      <c r="A183" s="244" t="str">
        <f t="shared" si="12"/>
        <v>INTRA</v>
      </c>
      <c r="B183" s="296" t="s">
        <v>119</v>
      </c>
      <c r="C183" s="162" t="s">
        <v>184</v>
      </c>
      <c r="D183" s="163" t="s">
        <v>280</v>
      </c>
      <c r="E183" s="162"/>
      <c r="F183" s="162">
        <v>24</v>
      </c>
      <c r="G183" s="162">
        <v>24</v>
      </c>
      <c r="H183" s="162" t="s">
        <v>12</v>
      </c>
      <c r="I183" s="162" t="s">
        <v>119</v>
      </c>
      <c r="J183" s="162" t="s">
        <v>188</v>
      </c>
      <c r="K183" s="162"/>
      <c r="L183" s="162">
        <f>COUNTIF(P183:AR183,"x")</f>
        <v>17</v>
      </c>
      <c r="M183" s="162">
        <f>F183-L183</f>
        <v>7</v>
      </c>
      <c r="N183" s="164"/>
      <c r="O183" s="165"/>
      <c r="P183" s="162"/>
      <c r="Q183" s="162" t="s">
        <v>277</v>
      </c>
      <c r="R183" s="162" t="s">
        <v>277</v>
      </c>
      <c r="S183" s="162" t="s">
        <v>277</v>
      </c>
      <c r="T183" s="165"/>
      <c r="U183" s="162" t="s">
        <v>277</v>
      </c>
      <c r="V183" s="162" t="s">
        <v>277</v>
      </c>
      <c r="W183" s="162" t="s">
        <v>277</v>
      </c>
      <c r="X183" s="162" t="s">
        <v>277</v>
      </c>
      <c r="Y183" s="165"/>
      <c r="Z183" s="162"/>
      <c r="AA183" s="162" t="s">
        <v>277</v>
      </c>
      <c r="AB183" s="162" t="s">
        <v>277</v>
      </c>
      <c r="AC183" s="162" t="s">
        <v>277</v>
      </c>
      <c r="AD183" s="165"/>
      <c r="AE183" s="162" t="s">
        <v>277</v>
      </c>
      <c r="AF183" s="162" t="s">
        <v>277</v>
      </c>
      <c r="AG183" s="162" t="s">
        <v>277</v>
      </c>
      <c r="AH183" s="162" t="s">
        <v>277</v>
      </c>
      <c r="AI183" s="165"/>
      <c r="AJ183" s="162" t="s">
        <v>277</v>
      </c>
      <c r="AK183" s="162" t="s">
        <v>277</v>
      </c>
      <c r="AL183" s="162"/>
      <c r="AM183" s="162"/>
      <c r="AN183" s="165"/>
      <c r="AO183" s="162"/>
      <c r="AP183" s="162"/>
      <c r="AQ183" s="162"/>
      <c r="AR183" s="162" t="s">
        <v>277</v>
      </c>
      <c r="AS183" s="166"/>
      <c r="AV183" s="326">
        <f t="shared" si="13"/>
        <v>24</v>
      </c>
      <c r="AW183" s="326">
        <f t="shared" si="14"/>
        <v>17</v>
      </c>
      <c r="AX183" s="326">
        <f t="shared" si="15"/>
        <v>7</v>
      </c>
      <c r="AY183" s="327">
        <f t="shared" si="16"/>
        <v>0.70833333333333337</v>
      </c>
    </row>
    <row r="184" spans="1:51" ht="12" customHeight="1">
      <c r="A184" s="244" t="str">
        <f t="shared" si="12"/>
        <v>INTRA</v>
      </c>
      <c r="B184" s="226"/>
      <c r="C184" s="157"/>
      <c r="D184" s="157"/>
      <c r="E184" s="158"/>
      <c r="F184" s="157"/>
      <c r="G184" s="157"/>
      <c r="H184" s="157"/>
      <c r="I184" s="157"/>
      <c r="J184" s="157"/>
      <c r="K184" s="157"/>
      <c r="L184" s="157"/>
      <c r="M184" s="157"/>
      <c r="N184" s="159"/>
      <c r="O184" s="157"/>
      <c r="P184" s="157">
        <v>1</v>
      </c>
      <c r="Q184" s="157">
        <v>2</v>
      </c>
      <c r="R184" s="157">
        <v>3</v>
      </c>
      <c r="S184" s="157">
        <v>4</v>
      </c>
      <c r="T184" s="157"/>
      <c r="U184" s="157">
        <v>5</v>
      </c>
      <c r="V184" s="157">
        <v>6</v>
      </c>
      <c r="W184" s="157">
        <v>7</v>
      </c>
      <c r="X184" s="157">
        <v>8</v>
      </c>
      <c r="Y184" s="157"/>
      <c r="Z184" s="157">
        <v>9</v>
      </c>
      <c r="AA184" s="157">
        <v>10</v>
      </c>
      <c r="AB184" s="157">
        <v>11</v>
      </c>
      <c r="AC184" s="157">
        <v>12</v>
      </c>
      <c r="AD184" s="157"/>
      <c r="AE184" s="157">
        <v>13</v>
      </c>
      <c r="AF184" s="157">
        <v>14</v>
      </c>
      <c r="AG184" s="157">
        <v>15</v>
      </c>
      <c r="AH184" s="157">
        <v>16</v>
      </c>
      <c r="AI184" s="157"/>
      <c r="AJ184" s="157">
        <v>17</v>
      </c>
      <c r="AK184" s="157">
        <v>18</v>
      </c>
      <c r="AL184" s="157">
        <v>19</v>
      </c>
      <c r="AM184" s="157">
        <v>20</v>
      </c>
      <c r="AN184" s="157"/>
      <c r="AO184" s="157">
        <v>21</v>
      </c>
      <c r="AP184" s="157">
        <v>22</v>
      </c>
      <c r="AQ184" s="157">
        <v>23</v>
      </c>
      <c r="AR184" s="157">
        <v>24</v>
      </c>
      <c r="AS184" s="160"/>
      <c r="AV184" s="326">
        <f t="shared" si="13"/>
        <v>0</v>
      </c>
      <c r="AW184" s="326">
        <f t="shared" si="14"/>
        <v>0</v>
      </c>
      <c r="AX184" s="326">
        <f t="shared" si="15"/>
        <v>0</v>
      </c>
      <c r="AY184" s="327" t="e">
        <f t="shared" si="16"/>
        <v>#DIV/0!</v>
      </c>
    </row>
    <row r="185" spans="1:51" ht="12" customHeight="1" thickBot="1">
      <c r="A185" s="244" t="str">
        <f t="shared" si="12"/>
        <v>INTRA</v>
      </c>
      <c r="B185" s="296" t="s">
        <v>119</v>
      </c>
      <c r="C185" s="162" t="s">
        <v>120</v>
      </c>
      <c r="D185" s="163" t="s">
        <v>280</v>
      </c>
      <c r="E185" s="162"/>
      <c r="F185" s="162">
        <v>24</v>
      </c>
      <c r="G185" s="162">
        <v>24</v>
      </c>
      <c r="H185" s="162" t="s">
        <v>12</v>
      </c>
      <c r="I185" s="161" t="s">
        <v>119</v>
      </c>
      <c r="J185" s="162" t="s">
        <v>180</v>
      </c>
      <c r="K185" s="162"/>
      <c r="L185" s="162">
        <f>COUNTIF(P185:AR185,"x")</f>
        <v>16</v>
      </c>
      <c r="M185" s="162">
        <f>F185-L185</f>
        <v>8</v>
      </c>
      <c r="N185" s="164"/>
      <c r="O185" s="165"/>
      <c r="P185" s="162" t="s">
        <v>278</v>
      </c>
      <c r="Q185" s="162"/>
      <c r="R185" s="162" t="s">
        <v>278</v>
      </c>
      <c r="S185" s="162" t="s">
        <v>278</v>
      </c>
      <c r="T185" s="165"/>
      <c r="U185" s="162"/>
      <c r="V185" s="162" t="s">
        <v>278</v>
      </c>
      <c r="W185" s="162" t="s">
        <v>278</v>
      </c>
      <c r="X185" s="162" t="s">
        <v>277</v>
      </c>
      <c r="Y185" s="165"/>
      <c r="Z185" s="162"/>
      <c r="AA185" s="162" t="s">
        <v>278</v>
      </c>
      <c r="AB185" s="162" t="s">
        <v>278</v>
      </c>
      <c r="AC185" s="162" t="s">
        <v>278</v>
      </c>
      <c r="AD185" s="165"/>
      <c r="AE185" s="162" t="s">
        <v>278</v>
      </c>
      <c r="AF185" s="162"/>
      <c r="AG185" s="162"/>
      <c r="AH185" s="162"/>
      <c r="AI185" s="165"/>
      <c r="AJ185" s="162" t="s">
        <v>278</v>
      </c>
      <c r="AK185" s="162" t="s">
        <v>278</v>
      </c>
      <c r="AL185" s="162" t="s">
        <v>278</v>
      </c>
      <c r="AM185" s="162" t="s">
        <v>278</v>
      </c>
      <c r="AN185" s="165"/>
      <c r="AO185" s="162"/>
      <c r="AP185" s="162"/>
      <c r="AQ185" s="162" t="s">
        <v>278</v>
      </c>
      <c r="AR185" s="162" t="s">
        <v>278</v>
      </c>
      <c r="AS185" s="166"/>
      <c r="AV185" s="326">
        <f t="shared" si="13"/>
        <v>24</v>
      </c>
      <c r="AW185" s="326">
        <f t="shared" si="14"/>
        <v>16</v>
      </c>
      <c r="AX185" s="326">
        <f t="shared" si="15"/>
        <v>8</v>
      </c>
      <c r="AY185" s="327">
        <f t="shared" si="16"/>
        <v>0.66666666666666663</v>
      </c>
    </row>
    <row r="186" spans="1:51" ht="12" customHeight="1">
      <c r="A186" s="244" t="str">
        <f t="shared" si="12"/>
        <v>INTRA</v>
      </c>
      <c r="B186" s="226"/>
      <c r="C186" s="157"/>
      <c r="D186" s="157"/>
      <c r="E186" s="158"/>
      <c r="F186" s="157"/>
      <c r="G186" s="157"/>
      <c r="H186" s="157"/>
      <c r="I186" s="157"/>
      <c r="J186" s="157"/>
      <c r="K186" s="157"/>
      <c r="L186" s="157"/>
      <c r="M186" s="157"/>
      <c r="N186" s="159"/>
      <c r="O186" s="157"/>
      <c r="P186" s="157">
        <v>1</v>
      </c>
      <c r="Q186" s="157">
        <v>2</v>
      </c>
      <c r="R186" s="157">
        <v>3</v>
      </c>
      <c r="S186" s="157">
        <v>4</v>
      </c>
      <c r="T186" s="157"/>
      <c r="U186" s="157">
        <v>5</v>
      </c>
      <c r="V186" s="157">
        <v>6</v>
      </c>
      <c r="W186" s="157">
        <v>7</v>
      </c>
      <c r="X186" s="157">
        <v>8</v>
      </c>
      <c r="Y186" s="157"/>
      <c r="Z186" s="157">
        <v>9</v>
      </c>
      <c r="AA186" s="157">
        <v>10</v>
      </c>
      <c r="AB186" s="157">
        <v>11</v>
      </c>
      <c r="AC186" s="157">
        <v>12</v>
      </c>
      <c r="AD186" s="157"/>
      <c r="AE186" s="157">
        <v>13</v>
      </c>
      <c r="AF186" s="157">
        <v>14</v>
      </c>
      <c r="AG186" s="157">
        <v>15</v>
      </c>
      <c r="AH186" s="157">
        <v>16</v>
      </c>
      <c r="AI186" s="157"/>
      <c r="AJ186" s="157">
        <v>17</v>
      </c>
      <c r="AK186" s="157">
        <v>18</v>
      </c>
      <c r="AL186" s="157">
        <v>19</v>
      </c>
      <c r="AM186" s="157">
        <v>20</v>
      </c>
      <c r="AN186" s="157"/>
      <c r="AO186" s="157">
        <v>21</v>
      </c>
      <c r="AP186" s="157">
        <v>22</v>
      </c>
      <c r="AQ186" s="157">
        <v>23</v>
      </c>
      <c r="AR186" s="157">
        <v>24</v>
      </c>
      <c r="AS186" s="160"/>
      <c r="AV186" s="326">
        <f t="shared" si="13"/>
        <v>0</v>
      </c>
      <c r="AW186" s="326">
        <f t="shared" si="14"/>
        <v>0</v>
      </c>
      <c r="AX186" s="326">
        <f t="shared" si="15"/>
        <v>0</v>
      </c>
      <c r="AY186" s="327" t="e">
        <f t="shared" si="16"/>
        <v>#DIV/0!</v>
      </c>
    </row>
    <row r="187" spans="1:51" ht="12" customHeight="1" thickBot="1">
      <c r="A187" s="244" t="str">
        <f t="shared" si="12"/>
        <v>INTRA</v>
      </c>
      <c r="B187" s="296" t="s">
        <v>119</v>
      </c>
      <c r="C187" s="162" t="s">
        <v>120</v>
      </c>
      <c r="D187" s="163" t="s">
        <v>280</v>
      </c>
      <c r="E187" s="162"/>
      <c r="F187" s="162">
        <v>24</v>
      </c>
      <c r="G187" s="162">
        <v>24</v>
      </c>
      <c r="H187" s="162" t="s">
        <v>12</v>
      </c>
      <c r="I187" s="161" t="s">
        <v>119</v>
      </c>
      <c r="J187" s="162" t="s">
        <v>180</v>
      </c>
      <c r="K187" s="162"/>
      <c r="L187" s="162">
        <f>COUNTIF(P187:AR187,"x")</f>
        <v>21</v>
      </c>
      <c r="M187" s="162">
        <f>F187-L187</f>
        <v>3</v>
      </c>
      <c r="N187" s="164"/>
      <c r="O187" s="165"/>
      <c r="P187" s="162" t="s">
        <v>278</v>
      </c>
      <c r="Q187" s="162" t="s">
        <v>278</v>
      </c>
      <c r="R187" s="162" t="s">
        <v>278</v>
      </c>
      <c r="S187" s="162" t="s">
        <v>278</v>
      </c>
      <c r="T187" s="165"/>
      <c r="U187" s="162"/>
      <c r="V187" s="162" t="s">
        <v>278</v>
      </c>
      <c r="W187" s="162" t="s">
        <v>278</v>
      </c>
      <c r="X187" s="162" t="s">
        <v>278</v>
      </c>
      <c r="Y187" s="165"/>
      <c r="Z187" s="162" t="s">
        <v>278</v>
      </c>
      <c r="AA187" s="162" t="s">
        <v>278</v>
      </c>
      <c r="AB187" s="162" t="s">
        <v>278</v>
      </c>
      <c r="AC187" s="162" t="s">
        <v>278</v>
      </c>
      <c r="AD187" s="165"/>
      <c r="AE187" s="162" t="s">
        <v>278</v>
      </c>
      <c r="AF187" s="162" t="s">
        <v>278</v>
      </c>
      <c r="AG187" s="162" t="s">
        <v>278</v>
      </c>
      <c r="AH187" s="162" t="s">
        <v>278</v>
      </c>
      <c r="AI187" s="165"/>
      <c r="AJ187" s="162"/>
      <c r="AK187" s="162" t="s">
        <v>278</v>
      </c>
      <c r="AL187" s="162"/>
      <c r="AM187" s="162" t="s">
        <v>278</v>
      </c>
      <c r="AN187" s="165"/>
      <c r="AO187" s="162" t="s">
        <v>277</v>
      </c>
      <c r="AP187" s="162" t="s">
        <v>278</v>
      </c>
      <c r="AQ187" s="162" t="s">
        <v>278</v>
      </c>
      <c r="AR187" s="162" t="s">
        <v>278</v>
      </c>
      <c r="AS187" s="166"/>
      <c r="AV187" s="326">
        <f t="shared" si="13"/>
        <v>24</v>
      </c>
      <c r="AW187" s="326">
        <f t="shared" si="14"/>
        <v>21</v>
      </c>
      <c r="AX187" s="326">
        <f t="shared" si="15"/>
        <v>3</v>
      </c>
      <c r="AY187" s="327">
        <f t="shared" si="16"/>
        <v>0.875</v>
      </c>
    </row>
    <row r="188" spans="1:51" ht="12" customHeight="1">
      <c r="A188" s="244" t="str">
        <f t="shared" si="12"/>
        <v>INTRA</v>
      </c>
      <c r="B188" s="226"/>
      <c r="C188" s="157"/>
      <c r="D188" s="157"/>
      <c r="E188" s="158"/>
      <c r="F188" s="157"/>
      <c r="G188" s="157"/>
      <c r="H188" s="157"/>
      <c r="I188" s="157"/>
      <c r="J188" s="157"/>
      <c r="K188" s="157"/>
      <c r="L188" s="157"/>
      <c r="M188" s="157"/>
      <c r="N188" s="159"/>
      <c r="O188" s="157"/>
      <c r="P188" s="157">
        <v>1</v>
      </c>
      <c r="Q188" s="157">
        <v>2</v>
      </c>
      <c r="R188" s="157">
        <v>3</v>
      </c>
      <c r="S188" s="157">
        <v>4</v>
      </c>
      <c r="T188" s="157"/>
      <c r="U188" s="157">
        <v>5</v>
      </c>
      <c r="V188" s="157">
        <v>6</v>
      </c>
      <c r="W188" s="157">
        <v>7</v>
      </c>
      <c r="X188" s="157">
        <v>8</v>
      </c>
      <c r="Y188" s="157"/>
      <c r="Z188" s="157">
        <v>9</v>
      </c>
      <c r="AA188" s="157">
        <v>10</v>
      </c>
      <c r="AB188" s="157">
        <v>11</v>
      </c>
      <c r="AC188" s="157">
        <v>12</v>
      </c>
      <c r="AD188" s="157"/>
      <c r="AE188" s="157">
        <v>13</v>
      </c>
      <c r="AF188" s="157">
        <v>14</v>
      </c>
      <c r="AG188" s="157">
        <v>15</v>
      </c>
      <c r="AH188" s="157">
        <v>16</v>
      </c>
      <c r="AI188" s="157"/>
      <c r="AJ188" s="157">
        <v>17</v>
      </c>
      <c r="AK188" s="157">
        <v>18</v>
      </c>
      <c r="AL188" s="157">
        <v>19</v>
      </c>
      <c r="AM188" s="157">
        <v>20</v>
      </c>
      <c r="AN188" s="157"/>
      <c r="AO188" s="157">
        <v>21</v>
      </c>
      <c r="AP188" s="157">
        <v>22</v>
      </c>
      <c r="AQ188" s="157">
        <v>23</v>
      </c>
      <c r="AR188" s="157">
        <v>24</v>
      </c>
      <c r="AS188" s="160"/>
      <c r="AV188" s="326">
        <f t="shared" si="13"/>
        <v>0</v>
      </c>
      <c r="AW188" s="326">
        <f t="shared" si="14"/>
        <v>0</v>
      </c>
      <c r="AX188" s="326">
        <f t="shared" si="15"/>
        <v>0</v>
      </c>
      <c r="AY188" s="327" t="e">
        <f t="shared" si="16"/>
        <v>#DIV/0!</v>
      </c>
    </row>
    <row r="189" spans="1:51" ht="12" customHeight="1" thickBot="1">
      <c r="A189" s="244" t="str">
        <f t="shared" si="12"/>
        <v>INTRA</v>
      </c>
      <c r="B189" s="296" t="s">
        <v>119</v>
      </c>
      <c r="C189" s="162" t="s">
        <v>123</v>
      </c>
      <c r="D189" s="163" t="s">
        <v>276</v>
      </c>
      <c r="E189" s="162"/>
      <c r="F189" s="162">
        <v>24</v>
      </c>
      <c r="G189" s="162">
        <v>24</v>
      </c>
      <c r="H189" s="162" t="s">
        <v>12</v>
      </c>
      <c r="I189" s="161" t="s">
        <v>119</v>
      </c>
      <c r="J189" s="162" t="s">
        <v>188</v>
      </c>
      <c r="K189" s="162"/>
      <c r="L189" s="162">
        <f>COUNTIF(P189:AR189,"x")</f>
        <v>22</v>
      </c>
      <c r="M189" s="162">
        <f>F189-L189</f>
        <v>2</v>
      </c>
      <c r="N189" s="164"/>
      <c r="O189" s="165"/>
      <c r="P189" s="162" t="s">
        <v>278</v>
      </c>
      <c r="Q189" s="162" t="s">
        <v>277</v>
      </c>
      <c r="R189" s="162"/>
      <c r="S189" s="162" t="s">
        <v>278</v>
      </c>
      <c r="T189" s="165"/>
      <c r="U189" s="162" t="s">
        <v>277</v>
      </c>
      <c r="V189" s="162" t="s">
        <v>278</v>
      </c>
      <c r="W189" s="162" t="s">
        <v>278</v>
      </c>
      <c r="X189" s="162" t="s">
        <v>277</v>
      </c>
      <c r="Y189" s="165"/>
      <c r="Z189" s="162" t="s">
        <v>277</v>
      </c>
      <c r="AA189" s="162" t="s">
        <v>278</v>
      </c>
      <c r="AB189" s="162" t="s">
        <v>278</v>
      </c>
      <c r="AC189" s="162" t="s">
        <v>278</v>
      </c>
      <c r="AD189" s="165"/>
      <c r="AE189" s="162" t="s">
        <v>278</v>
      </c>
      <c r="AF189" s="162" t="s">
        <v>277</v>
      </c>
      <c r="AG189" s="162" t="s">
        <v>277</v>
      </c>
      <c r="AH189" s="162" t="s">
        <v>277</v>
      </c>
      <c r="AI189" s="165"/>
      <c r="AJ189" s="162" t="s">
        <v>278</v>
      </c>
      <c r="AK189" s="162"/>
      <c r="AL189" s="162" t="s">
        <v>278</v>
      </c>
      <c r="AM189" s="162" t="s">
        <v>278</v>
      </c>
      <c r="AN189" s="165"/>
      <c r="AO189" s="162" t="s">
        <v>277</v>
      </c>
      <c r="AP189" s="162" t="s">
        <v>277</v>
      </c>
      <c r="AQ189" s="162" t="s">
        <v>278</v>
      </c>
      <c r="AR189" s="162" t="s">
        <v>278</v>
      </c>
      <c r="AS189" s="166"/>
      <c r="AV189" s="326">
        <f t="shared" si="13"/>
        <v>24</v>
      </c>
      <c r="AW189" s="326">
        <f t="shared" si="14"/>
        <v>22</v>
      </c>
      <c r="AX189" s="326">
        <f t="shared" si="15"/>
        <v>2</v>
      </c>
      <c r="AY189" s="327">
        <f t="shared" si="16"/>
        <v>0.91666666666666663</v>
      </c>
    </row>
    <row r="190" spans="1:51" ht="12" customHeight="1">
      <c r="A190" s="244" t="str">
        <f t="shared" si="12"/>
        <v>INTRA</v>
      </c>
      <c r="B190" s="226"/>
      <c r="C190" s="157"/>
      <c r="D190" s="157"/>
      <c r="E190" s="158"/>
      <c r="F190" s="157"/>
      <c r="G190" s="157"/>
      <c r="H190" s="157"/>
      <c r="I190" s="157"/>
      <c r="J190" s="157"/>
      <c r="K190" s="157"/>
      <c r="L190" s="157"/>
      <c r="M190" s="157"/>
      <c r="N190" s="159"/>
      <c r="O190" s="157"/>
      <c r="P190" s="157">
        <v>1</v>
      </c>
      <c r="Q190" s="157">
        <v>2</v>
      </c>
      <c r="R190" s="157">
        <v>3</v>
      </c>
      <c r="S190" s="157">
        <v>4</v>
      </c>
      <c r="T190" s="157"/>
      <c r="U190" s="157">
        <v>5</v>
      </c>
      <c r="V190" s="157">
        <v>6</v>
      </c>
      <c r="W190" s="157">
        <v>7</v>
      </c>
      <c r="X190" s="157">
        <v>8</v>
      </c>
      <c r="Y190" s="157"/>
      <c r="Z190" s="157">
        <v>9</v>
      </c>
      <c r="AA190" s="157">
        <v>10</v>
      </c>
      <c r="AB190" s="157">
        <v>11</v>
      </c>
      <c r="AC190" s="157">
        <v>12</v>
      </c>
      <c r="AD190" s="157"/>
      <c r="AE190" s="157">
        <v>13</v>
      </c>
      <c r="AF190" s="157">
        <v>14</v>
      </c>
      <c r="AG190" s="157">
        <v>15</v>
      </c>
      <c r="AH190" s="157">
        <v>16</v>
      </c>
      <c r="AI190" s="157"/>
      <c r="AJ190" s="157">
        <v>17</v>
      </c>
      <c r="AK190" s="157">
        <v>18</v>
      </c>
      <c r="AL190" s="157">
        <v>19</v>
      </c>
      <c r="AM190" s="157">
        <v>20</v>
      </c>
      <c r="AN190" s="157"/>
      <c r="AO190" s="157">
        <v>21</v>
      </c>
      <c r="AP190" s="157">
        <v>22</v>
      </c>
      <c r="AQ190" s="157">
        <v>23</v>
      </c>
      <c r="AR190" s="157">
        <v>24</v>
      </c>
      <c r="AS190" s="160"/>
      <c r="AV190" s="326">
        <f t="shared" si="13"/>
        <v>0</v>
      </c>
      <c r="AW190" s="326">
        <f t="shared" si="14"/>
        <v>0</v>
      </c>
      <c r="AX190" s="326">
        <f t="shared" si="15"/>
        <v>0</v>
      </c>
      <c r="AY190" s="327" t="e">
        <f t="shared" si="16"/>
        <v>#DIV/0!</v>
      </c>
    </row>
    <row r="191" spans="1:51" ht="12" customHeight="1" thickBot="1">
      <c r="A191" s="244" t="str">
        <f t="shared" si="12"/>
        <v>INTRA</v>
      </c>
      <c r="B191" s="296" t="s">
        <v>119</v>
      </c>
      <c r="C191" s="162" t="s">
        <v>123</v>
      </c>
      <c r="D191" s="163" t="s">
        <v>276</v>
      </c>
      <c r="E191" s="162"/>
      <c r="F191" s="162">
        <v>24</v>
      </c>
      <c r="G191" s="162">
        <v>24</v>
      </c>
      <c r="H191" s="162" t="s">
        <v>12</v>
      </c>
      <c r="I191" s="161" t="s">
        <v>119</v>
      </c>
      <c r="J191" s="162" t="s">
        <v>184</v>
      </c>
      <c r="K191" s="162"/>
      <c r="L191" s="162">
        <f>COUNTIF(P191:AR191,"x")</f>
        <v>21</v>
      </c>
      <c r="M191" s="162">
        <f>F191-L191</f>
        <v>3</v>
      </c>
      <c r="N191" s="164"/>
      <c r="O191" s="165"/>
      <c r="P191" s="162" t="s">
        <v>278</v>
      </c>
      <c r="Q191" s="162" t="s">
        <v>278</v>
      </c>
      <c r="R191" s="162" t="s">
        <v>278</v>
      </c>
      <c r="S191" s="162" t="s">
        <v>278</v>
      </c>
      <c r="T191" s="165"/>
      <c r="U191" s="162" t="s">
        <v>277</v>
      </c>
      <c r="V191" s="162" t="s">
        <v>278</v>
      </c>
      <c r="W191" s="162" t="s">
        <v>278</v>
      </c>
      <c r="X191" s="162" t="s">
        <v>278</v>
      </c>
      <c r="Y191" s="165"/>
      <c r="Z191" s="162" t="s">
        <v>278</v>
      </c>
      <c r="AA191" s="162" t="s">
        <v>278</v>
      </c>
      <c r="AB191" s="162" t="s">
        <v>278</v>
      </c>
      <c r="AC191" s="162"/>
      <c r="AD191" s="165"/>
      <c r="AE191" s="162" t="s">
        <v>278</v>
      </c>
      <c r="AF191" s="162" t="s">
        <v>278</v>
      </c>
      <c r="AG191" s="162" t="s">
        <v>278</v>
      </c>
      <c r="AH191" s="162" t="s">
        <v>278</v>
      </c>
      <c r="AI191" s="165"/>
      <c r="AJ191" s="162" t="s">
        <v>277</v>
      </c>
      <c r="AK191" s="162" t="s">
        <v>278</v>
      </c>
      <c r="AL191" s="162"/>
      <c r="AM191" s="162" t="s">
        <v>278</v>
      </c>
      <c r="AN191" s="165"/>
      <c r="AO191" s="162" t="s">
        <v>277</v>
      </c>
      <c r="AP191" s="162" t="s">
        <v>278</v>
      </c>
      <c r="AQ191" s="162"/>
      <c r="AR191" s="162" t="s">
        <v>278</v>
      </c>
      <c r="AS191" s="166"/>
      <c r="AV191" s="326">
        <f t="shared" si="13"/>
        <v>24</v>
      </c>
      <c r="AW191" s="326">
        <f t="shared" si="14"/>
        <v>21</v>
      </c>
      <c r="AX191" s="326">
        <f t="shared" si="15"/>
        <v>3</v>
      </c>
      <c r="AY191" s="327">
        <f t="shared" si="16"/>
        <v>0.875</v>
      </c>
    </row>
    <row r="192" spans="1:51" ht="12" customHeight="1">
      <c r="A192" s="244" t="str">
        <f t="shared" si="12"/>
        <v>INTRA</v>
      </c>
      <c r="B192" s="226"/>
      <c r="C192" s="157"/>
      <c r="D192" s="157"/>
      <c r="E192" s="158"/>
      <c r="F192" s="157"/>
      <c r="G192" s="157"/>
      <c r="H192" s="157"/>
      <c r="I192" s="157"/>
      <c r="J192" s="157"/>
      <c r="K192" s="157"/>
      <c r="L192" s="157"/>
      <c r="M192" s="157"/>
      <c r="N192" s="159"/>
      <c r="O192" s="157"/>
      <c r="P192" s="157">
        <v>1</v>
      </c>
      <c r="Q192" s="157">
        <v>2</v>
      </c>
      <c r="R192" s="157">
        <v>3</v>
      </c>
      <c r="S192" s="157">
        <v>4</v>
      </c>
      <c r="T192" s="157"/>
      <c r="U192" s="157">
        <v>5</v>
      </c>
      <c r="V192" s="157">
        <v>6</v>
      </c>
      <c r="W192" s="157">
        <v>7</v>
      </c>
      <c r="X192" s="157">
        <v>8</v>
      </c>
      <c r="Y192" s="157"/>
      <c r="Z192" s="157">
        <v>9</v>
      </c>
      <c r="AA192" s="157">
        <v>10</v>
      </c>
      <c r="AB192" s="157">
        <v>11</v>
      </c>
      <c r="AC192" s="157">
        <v>12</v>
      </c>
      <c r="AD192" s="157"/>
      <c r="AE192" s="157">
        <v>13</v>
      </c>
      <c r="AF192" s="157">
        <v>14</v>
      </c>
      <c r="AG192" s="157">
        <v>15</v>
      </c>
      <c r="AH192" s="157">
        <v>16</v>
      </c>
      <c r="AI192" s="157"/>
      <c r="AJ192" s="157">
        <v>17</v>
      </c>
      <c r="AK192" s="157">
        <v>18</v>
      </c>
      <c r="AL192" s="157">
        <v>19</v>
      </c>
      <c r="AM192" s="157">
        <v>20</v>
      </c>
      <c r="AN192" s="157"/>
      <c r="AO192" s="157">
        <v>21</v>
      </c>
      <c r="AP192" s="157">
        <v>22</v>
      </c>
      <c r="AQ192" s="157">
        <v>23</v>
      </c>
      <c r="AR192" s="157">
        <v>24</v>
      </c>
      <c r="AS192" s="160"/>
      <c r="AV192" s="326">
        <f t="shared" si="13"/>
        <v>0</v>
      </c>
      <c r="AW192" s="326">
        <f t="shared" si="14"/>
        <v>0</v>
      </c>
      <c r="AX192" s="326">
        <f t="shared" si="15"/>
        <v>0</v>
      </c>
      <c r="AY192" s="327" t="e">
        <f t="shared" si="16"/>
        <v>#DIV/0!</v>
      </c>
    </row>
    <row r="193" spans="1:51" ht="12" customHeight="1" thickBot="1">
      <c r="A193" s="244" t="str">
        <f t="shared" si="12"/>
        <v>INTRA</v>
      </c>
      <c r="B193" s="296" t="s">
        <v>119</v>
      </c>
      <c r="C193" s="162" t="s">
        <v>123</v>
      </c>
      <c r="D193" s="163" t="s">
        <v>276</v>
      </c>
      <c r="E193" s="162"/>
      <c r="F193" s="162">
        <v>24</v>
      </c>
      <c r="G193" s="162">
        <v>24</v>
      </c>
      <c r="H193" s="162" t="s">
        <v>12</v>
      </c>
      <c r="I193" s="161" t="s">
        <v>119</v>
      </c>
      <c r="J193" s="162" t="s">
        <v>177</v>
      </c>
      <c r="K193" s="162"/>
      <c r="L193" s="162">
        <f>COUNTIF(P193:AR193,"x")</f>
        <v>19</v>
      </c>
      <c r="M193" s="162">
        <f>F193-L193</f>
        <v>5</v>
      </c>
      <c r="N193" s="164"/>
      <c r="O193" s="165"/>
      <c r="P193" s="162" t="s">
        <v>278</v>
      </c>
      <c r="Q193" s="162" t="s">
        <v>277</v>
      </c>
      <c r="R193" s="162" t="s">
        <v>278</v>
      </c>
      <c r="S193" s="162" t="s">
        <v>278</v>
      </c>
      <c r="T193" s="165"/>
      <c r="U193" s="162" t="s">
        <v>277</v>
      </c>
      <c r="V193" s="162" t="s">
        <v>278</v>
      </c>
      <c r="W193" s="162" t="s">
        <v>278</v>
      </c>
      <c r="X193" s="162" t="s">
        <v>277</v>
      </c>
      <c r="Y193" s="165"/>
      <c r="Z193" s="162" t="s">
        <v>277</v>
      </c>
      <c r="AA193" s="162" t="s">
        <v>278</v>
      </c>
      <c r="AB193" s="162" t="s">
        <v>278</v>
      </c>
      <c r="AC193" s="162" t="s">
        <v>278</v>
      </c>
      <c r="AD193" s="165"/>
      <c r="AE193" s="162" t="s">
        <v>278</v>
      </c>
      <c r="AF193" s="162" t="s">
        <v>277</v>
      </c>
      <c r="AG193" s="162" t="s">
        <v>277</v>
      </c>
      <c r="AH193" s="162" t="s">
        <v>277</v>
      </c>
      <c r="AI193" s="165"/>
      <c r="AJ193" s="162" t="s">
        <v>278</v>
      </c>
      <c r="AK193" s="162" t="s">
        <v>278</v>
      </c>
      <c r="AL193" s="162" t="s">
        <v>278</v>
      </c>
      <c r="AM193" s="162"/>
      <c r="AN193" s="165"/>
      <c r="AO193" s="162"/>
      <c r="AP193" s="162"/>
      <c r="AQ193" s="162"/>
      <c r="AR193" s="162"/>
      <c r="AS193" s="166"/>
      <c r="AV193" s="326">
        <f t="shared" si="13"/>
        <v>24</v>
      </c>
      <c r="AW193" s="326">
        <f t="shared" si="14"/>
        <v>19</v>
      </c>
      <c r="AX193" s="326">
        <f t="shared" si="15"/>
        <v>5</v>
      </c>
      <c r="AY193" s="327">
        <f t="shared" si="16"/>
        <v>0.79166666666666663</v>
      </c>
    </row>
    <row r="194" spans="1:51" ht="12" customHeight="1">
      <c r="A194" s="244" t="str">
        <f t="shared" si="12"/>
        <v>INTRA</v>
      </c>
      <c r="B194" s="226"/>
      <c r="C194" s="157"/>
      <c r="D194" s="157"/>
      <c r="E194" s="158"/>
      <c r="F194" s="157"/>
      <c r="G194" s="157"/>
      <c r="H194" s="157"/>
      <c r="I194" s="157"/>
      <c r="J194" s="157"/>
      <c r="K194" s="157"/>
      <c r="L194" s="157"/>
      <c r="M194" s="157"/>
      <c r="N194" s="159"/>
      <c r="O194" s="157"/>
      <c r="P194" s="157">
        <v>1</v>
      </c>
      <c r="Q194" s="157">
        <v>2</v>
      </c>
      <c r="R194" s="157">
        <v>3</v>
      </c>
      <c r="S194" s="157">
        <v>4</v>
      </c>
      <c r="T194" s="157"/>
      <c r="U194" s="157">
        <v>5</v>
      </c>
      <c r="V194" s="157">
        <v>6</v>
      </c>
      <c r="W194" s="157">
        <v>7</v>
      </c>
      <c r="X194" s="157">
        <v>8</v>
      </c>
      <c r="Y194" s="157"/>
      <c r="Z194" s="157">
        <v>9</v>
      </c>
      <c r="AA194" s="157">
        <v>10</v>
      </c>
      <c r="AB194" s="157">
        <v>11</v>
      </c>
      <c r="AC194" s="157">
        <v>12</v>
      </c>
      <c r="AD194" s="157"/>
      <c r="AE194" s="157">
        <v>13</v>
      </c>
      <c r="AF194" s="157">
        <v>14</v>
      </c>
      <c r="AG194" s="157">
        <v>15</v>
      </c>
      <c r="AH194" s="157">
        <v>16</v>
      </c>
      <c r="AI194" s="157"/>
      <c r="AJ194" s="157">
        <v>17</v>
      </c>
      <c r="AK194" s="157">
        <v>18</v>
      </c>
      <c r="AL194" s="157">
        <v>19</v>
      </c>
      <c r="AM194" s="157">
        <v>20</v>
      </c>
      <c r="AN194" s="157"/>
      <c r="AO194" s="157">
        <v>21</v>
      </c>
      <c r="AP194" s="157">
        <v>22</v>
      </c>
      <c r="AQ194" s="157">
        <v>23</v>
      </c>
      <c r="AR194" s="157">
        <v>24</v>
      </c>
      <c r="AS194" s="160"/>
      <c r="AV194" s="326">
        <f t="shared" si="13"/>
        <v>0</v>
      </c>
      <c r="AW194" s="326">
        <f t="shared" si="14"/>
        <v>0</v>
      </c>
      <c r="AX194" s="326">
        <f t="shared" si="15"/>
        <v>0</v>
      </c>
      <c r="AY194" s="327" t="e">
        <f t="shared" si="16"/>
        <v>#DIV/0!</v>
      </c>
    </row>
    <row r="195" spans="1:51" ht="12" customHeight="1" thickBot="1">
      <c r="A195" s="244" t="str">
        <f t="shared" si="12"/>
        <v>INTRA</v>
      </c>
      <c r="B195" s="296" t="s">
        <v>119</v>
      </c>
      <c r="C195" s="162" t="s">
        <v>121</v>
      </c>
      <c r="D195" s="163" t="s">
        <v>276</v>
      </c>
      <c r="E195" s="162"/>
      <c r="F195" s="162">
        <v>24</v>
      </c>
      <c r="G195" s="162">
        <v>24</v>
      </c>
      <c r="H195" s="162" t="s">
        <v>12</v>
      </c>
      <c r="I195" s="162" t="s">
        <v>119</v>
      </c>
      <c r="J195" s="162" t="s">
        <v>210</v>
      </c>
      <c r="K195" s="162"/>
      <c r="L195" s="162">
        <f>COUNTIF(P195:AR195,"x")</f>
        <v>18</v>
      </c>
      <c r="M195" s="162">
        <f>F195-L195</f>
        <v>6</v>
      </c>
      <c r="N195" s="164"/>
      <c r="O195" s="165"/>
      <c r="P195" s="162"/>
      <c r="Q195" s="162"/>
      <c r="R195" s="162" t="s">
        <v>278</v>
      </c>
      <c r="S195" s="162" t="s">
        <v>277</v>
      </c>
      <c r="T195" s="165"/>
      <c r="U195" s="162" t="s">
        <v>277</v>
      </c>
      <c r="V195" s="162" t="s">
        <v>277</v>
      </c>
      <c r="W195" s="162"/>
      <c r="X195" s="162"/>
      <c r="Y195" s="165"/>
      <c r="Z195" s="162" t="s">
        <v>277</v>
      </c>
      <c r="AA195" s="162" t="s">
        <v>278</v>
      </c>
      <c r="AB195" s="162"/>
      <c r="AC195" s="162" t="s">
        <v>277</v>
      </c>
      <c r="AD195" s="165"/>
      <c r="AE195" s="162" t="s">
        <v>278</v>
      </c>
      <c r="AF195" s="162" t="s">
        <v>277</v>
      </c>
      <c r="AG195" s="162" t="s">
        <v>277</v>
      </c>
      <c r="AH195" s="162" t="s">
        <v>277</v>
      </c>
      <c r="AI195" s="165"/>
      <c r="AJ195" s="162" t="s">
        <v>277</v>
      </c>
      <c r="AK195" s="162"/>
      <c r="AL195" s="162" t="s">
        <v>278</v>
      </c>
      <c r="AM195" s="162" t="s">
        <v>277</v>
      </c>
      <c r="AN195" s="165"/>
      <c r="AO195" s="162" t="s">
        <v>277</v>
      </c>
      <c r="AP195" s="162" t="s">
        <v>277</v>
      </c>
      <c r="AQ195" s="162" t="s">
        <v>277</v>
      </c>
      <c r="AR195" s="162" t="s">
        <v>277</v>
      </c>
      <c r="AS195" s="166"/>
      <c r="AV195" s="326">
        <f t="shared" si="13"/>
        <v>24</v>
      </c>
      <c r="AW195" s="326">
        <f t="shared" si="14"/>
        <v>18</v>
      </c>
      <c r="AX195" s="326">
        <f t="shared" si="15"/>
        <v>6</v>
      </c>
      <c r="AY195" s="327">
        <f t="shared" si="16"/>
        <v>0.75</v>
      </c>
    </row>
    <row r="196" spans="1:51" ht="12" customHeight="1">
      <c r="A196" s="244" t="str">
        <f t="shared" si="12"/>
        <v>INTRA</v>
      </c>
      <c r="B196" s="226"/>
      <c r="C196" s="157"/>
      <c r="D196" s="157"/>
      <c r="E196" s="158"/>
      <c r="F196" s="157"/>
      <c r="G196" s="157"/>
      <c r="H196" s="157"/>
      <c r="I196" s="157"/>
      <c r="J196" s="157"/>
      <c r="K196" s="157"/>
      <c r="L196" s="157"/>
      <c r="M196" s="157"/>
      <c r="N196" s="159"/>
      <c r="O196" s="157"/>
      <c r="P196" s="157">
        <v>1</v>
      </c>
      <c r="Q196" s="157">
        <v>2</v>
      </c>
      <c r="R196" s="157">
        <v>3</v>
      </c>
      <c r="S196" s="157">
        <v>4</v>
      </c>
      <c r="T196" s="157"/>
      <c r="U196" s="157">
        <v>5</v>
      </c>
      <c r="V196" s="157">
        <v>6</v>
      </c>
      <c r="W196" s="157">
        <v>7</v>
      </c>
      <c r="X196" s="157">
        <v>8</v>
      </c>
      <c r="Y196" s="157"/>
      <c r="Z196" s="157">
        <v>9</v>
      </c>
      <c r="AA196" s="157">
        <v>10</v>
      </c>
      <c r="AB196" s="157">
        <v>11</v>
      </c>
      <c r="AC196" s="157">
        <v>12</v>
      </c>
      <c r="AD196" s="157"/>
      <c r="AE196" s="157">
        <v>13</v>
      </c>
      <c r="AF196" s="157">
        <v>14</v>
      </c>
      <c r="AG196" s="157">
        <v>15</v>
      </c>
      <c r="AH196" s="157">
        <v>16</v>
      </c>
      <c r="AI196" s="157"/>
      <c r="AJ196" s="157">
        <v>17</v>
      </c>
      <c r="AK196" s="157">
        <v>18</v>
      </c>
      <c r="AL196" s="157">
        <v>19</v>
      </c>
      <c r="AM196" s="157">
        <v>20</v>
      </c>
      <c r="AN196" s="157"/>
      <c r="AO196" s="157">
        <v>21</v>
      </c>
      <c r="AP196" s="157">
        <v>22</v>
      </c>
      <c r="AQ196" s="157">
        <v>23</v>
      </c>
      <c r="AR196" s="157">
        <v>24</v>
      </c>
      <c r="AS196" s="160"/>
      <c r="AV196" s="326">
        <f t="shared" si="13"/>
        <v>0</v>
      </c>
      <c r="AW196" s="326">
        <f t="shared" si="14"/>
        <v>0</v>
      </c>
      <c r="AX196" s="326">
        <f t="shared" si="15"/>
        <v>0</v>
      </c>
      <c r="AY196" s="327" t="e">
        <f t="shared" si="16"/>
        <v>#DIV/0!</v>
      </c>
    </row>
    <row r="197" spans="1:51" ht="12" customHeight="1" thickBot="1">
      <c r="A197" s="244" t="str">
        <f t="shared" si="12"/>
        <v>INTRA</v>
      </c>
      <c r="B197" s="296" t="s">
        <v>119</v>
      </c>
      <c r="C197" s="162" t="s">
        <v>121</v>
      </c>
      <c r="D197" s="163" t="s">
        <v>276</v>
      </c>
      <c r="E197" s="162"/>
      <c r="F197" s="162">
        <v>24</v>
      </c>
      <c r="G197" s="162">
        <v>24</v>
      </c>
      <c r="H197" s="162" t="s">
        <v>12</v>
      </c>
      <c r="I197" s="162" t="s">
        <v>119</v>
      </c>
      <c r="J197" s="162" t="s">
        <v>210</v>
      </c>
      <c r="K197" s="162"/>
      <c r="L197" s="162">
        <f>COUNTIF(P197:AR197,"x")</f>
        <v>18</v>
      </c>
      <c r="M197" s="162">
        <f>F197-L197</f>
        <v>6</v>
      </c>
      <c r="N197" s="164"/>
      <c r="O197" s="165"/>
      <c r="P197" s="192" t="s">
        <v>277</v>
      </c>
      <c r="Q197" s="192" t="s">
        <v>277</v>
      </c>
      <c r="R197" s="192" t="s">
        <v>278</v>
      </c>
      <c r="S197" s="192"/>
      <c r="T197" s="193"/>
      <c r="U197" s="192" t="s">
        <v>277</v>
      </c>
      <c r="V197" s="192"/>
      <c r="W197" s="192" t="s">
        <v>277</v>
      </c>
      <c r="X197" s="192" t="s">
        <v>277</v>
      </c>
      <c r="Y197" s="193"/>
      <c r="Z197" s="192" t="s">
        <v>277</v>
      </c>
      <c r="AA197" s="192" t="s">
        <v>278</v>
      </c>
      <c r="AB197" s="192" t="s">
        <v>277</v>
      </c>
      <c r="AC197" s="192"/>
      <c r="AD197" s="193"/>
      <c r="AE197" s="192"/>
      <c r="AF197" s="192" t="s">
        <v>277</v>
      </c>
      <c r="AG197" s="192" t="s">
        <v>277</v>
      </c>
      <c r="AH197" s="192" t="s">
        <v>277</v>
      </c>
      <c r="AI197" s="193"/>
      <c r="AJ197" s="192" t="s">
        <v>277</v>
      </c>
      <c r="AK197" s="192"/>
      <c r="AL197" s="192"/>
      <c r="AM197" s="192" t="s">
        <v>277</v>
      </c>
      <c r="AN197" s="193"/>
      <c r="AO197" s="192" t="s">
        <v>277</v>
      </c>
      <c r="AP197" s="192" t="s">
        <v>277</v>
      </c>
      <c r="AQ197" s="192" t="s">
        <v>277</v>
      </c>
      <c r="AR197" s="192" t="s">
        <v>277</v>
      </c>
      <c r="AS197" s="166"/>
      <c r="AV197" s="326">
        <f t="shared" si="13"/>
        <v>24</v>
      </c>
      <c r="AW197" s="326">
        <f t="shared" si="14"/>
        <v>18</v>
      </c>
      <c r="AX197" s="326">
        <f t="shared" si="15"/>
        <v>6</v>
      </c>
      <c r="AY197" s="327">
        <f t="shared" si="16"/>
        <v>0.75</v>
      </c>
    </row>
    <row r="198" spans="1:51" ht="12" customHeight="1">
      <c r="A198" s="244" t="str">
        <f t="shared" si="12"/>
        <v>INTRA</v>
      </c>
      <c r="B198" s="226"/>
      <c r="C198" s="157"/>
      <c r="D198" s="157"/>
      <c r="E198" s="158"/>
      <c r="F198" s="157"/>
      <c r="G198" s="157"/>
      <c r="H198" s="157"/>
      <c r="I198" s="157"/>
      <c r="J198" s="157"/>
      <c r="K198" s="157"/>
      <c r="L198" s="157"/>
      <c r="M198" s="157"/>
      <c r="N198" s="159"/>
      <c r="O198" s="157"/>
      <c r="P198" s="157">
        <v>1</v>
      </c>
      <c r="Q198" s="157">
        <v>2</v>
      </c>
      <c r="R198" s="157">
        <v>3</v>
      </c>
      <c r="S198" s="157">
        <v>4</v>
      </c>
      <c r="T198" s="157"/>
      <c r="U198" s="157">
        <v>5</v>
      </c>
      <c r="V198" s="157">
        <v>6</v>
      </c>
      <c r="W198" s="157">
        <v>7</v>
      </c>
      <c r="X198" s="157">
        <v>8</v>
      </c>
      <c r="Y198" s="157"/>
      <c r="Z198" s="157">
        <v>9</v>
      </c>
      <c r="AA198" s="157">
        <v>10</v>
      </c>
      <c r="AB198" s="157">
        <v>11</v>
      </c>
      <c r="AC198" s="157">
        <v>12</v>
      </c>
      <c r="AD198" s="157"/>
      <c r="AE198" s="157">
        <v>13</v>
      </c>
      <c r="AF198" s="157">
        <v>14</v>
      </c>
      <c r="AG198" s="157">
        <v>15</v>
      </c>
      <c r="AH198" s="157">
        <v>16</v>
      </c>
      <c r="AI198" s="157"/>
      <c r="AJ198" s="157">
        <v>17</v>
      </c>
      <c r="AK198" s="157">
        <v>18</v>
      </c>
      <c r="AL198" s="157">
        <v>19</v>
      </c>
      <c r="AM198" s="157">
        <v>20</v>
      </c>
      <c r="AN198" s="157"/>
      <c r="AO198" s="157">
        <v>21</v>
      </c>
      <c r="AP198" s="157">
        <v>22</v>
      </c>
      <c r="AQ198" s="157">
        <v>23</v>
      </c>
      <c r="AR198" s="157">
        <v>24</v>
      </c>
      <c r="AS198" s="160"/>
      <c r="AV198" s="326">
        <f t="shared" si="13"/>
        <v>0</v>
      </c>
      <c r="AW198" s="326">
        <f t="shared" si="14"/>
        <v>0</v>
      </c>
      <c r="AX198" s="326">
        <f t="shared" si="15"/>
        <v>0</v>
      </c>
      <c r="AY198" s="327" t="e">
        <f t="shared" si="16"/>
        <v>#DIV/0!</v>
      </c>
    </row>
    <row r="199" spans="1:51" ht="12" customHeight="1" thickBot="1">
      <c r="A199" s="244" t="str">
        <f t="shared" ref="A199:A262" si="17">IF(B199=I199,"INTRA","INTER")</f>
        <v>INTRA</v>
      </c>
      <c r="B199" s="296" t="s">
        <v>119</v>
      </c>
      <c r="C199" s="162" t="s">
        <v>188</v>
      </c>
      <c r="D199" s="163" t="s">
        <v>276</v>
      </c>
      <c r="E199" s="162"/>
      <c r="F199" s="162">
        <v>24</v>
      </c>
      <c r="G199" s="162">
        <v>24</v>
      </c>
      <c r="H199" s="162" t="s">
        <v>12</v>
      </c>
      <c r="I199" s="161" t="s">
        <v>119</v>
      </c>
      <c r="J199" s="162" t="s">
        <v>184</v>
      </c>
      <c r="K199" s="162"/>
      <c r="L199" s="162">
        <f>COUNTIF(P199:AR199,"x")</f>
        <v>16</v>
      </c>
      <c r="M199" s="162">
        <f>F199-L199</f>
        <v>8</v>
      </c>
      <c r="N199" s="164"/>
      <c r="O199" s="165"/>
      <c r="P199" s="162" t="s">
        <v>277</v>
      </c>
      <c r="Q199" s="162" t="s">
        <v>277</v>
      </c>
      <c r="R199" s="162" t="s">
        <v>277</v>
      </c>
      <c r="S199" s="162" t="s">
        <v>277</v>
      </c>
      <c r="T199" s="165"/>
      <c r="U199" s="162" t="s">
        <v>277</v>
      </c>
      <c r="V199" s="162"/>
      <c r="W199" s="162"/>
      <c r="X199" s="162"/>
      <c r="Y199" s="165"/>
      <c r="Z199" s="162"/>
      <c r="AA199" s="162"/>
      <c r="AB199" s="162"/>
      <c r="AC199" s="162" t="s">
        <v>278</v>
      </c>
      <c r="AD199" s="165"/>
      <c r="AE199" s="162" t="s">
        <v>278</v>
      </c>
      <c r="AF199" s="162"/>
      <c r="AG199" s="162"/>
      <c r="AH199" s="162" t="s">
        <v>277</v>
      </c>
      <c r="AI199" s="165"/>
      <c r="AJ199" s="162" t="s">
        <v>278</v>
      </c>
      <c r="AK199" s="162" t="s">
        <v>277</v>
      </c>
      <c r="AL199" s="162" t="s">
        <v>278</v>
      </c>
      <c r="AM199" s="162" t="s">
        <v>278</v>
      </c>
      <c r="AN199" s="165"/>
      <c r="AO199" s="162" t="s">
        <v>277</v>
      </c>
      <c r="AP199" s="162" t="s">
        <v>277</v>
      </c>
      <c r="AQ199" s="162" t="s">
        <v>278</v>
      </c>
      <c r="AR199" s="162" t="s">
        <v>278</v>
      </c>
      <c r="AS199" s="166"/>
      <c r="AV199" s="326">
        <f t="shared" si="13"/>
        <v>24</v>
      </c>
      <c r="AW199" s="326">
        <f t="shared" si="14"/>
        <v>16</v>
      </c>
      <c r="AX199" s="326">
        <f t="shared" si="15"/>
        <v>8</v>
      </c>
      <c r="AY199" s="327">
        <f t="shared" si="16"/>
        <v>0.66666666666666663</v>
      </c>
    </row>
    <row r="200" spans="1:51" ht="12" customHeight="1">
      <c r="A200" s="244" t="str">
        <f t="shared" si="17"/>
        <v>INTRA</v>
      </c>
      <c r="B200" s="226"/>
      <c r="C200" s="157"/>
      <c r="D200" s="157"/>
      <c r="E200" s="158"/>
      <c r="F200" s="157"/>
      <c r="G200" s="157"/>
      <c r="H200" s="157"/>
      <c r="I200" s="157"/>
      <c r="J200" s="157"/>
      <c r="K200" s="157"/>
      <c r="L200" s="157"/>
      <c r="M200" s="157"/>
      <c r="N200" s="159"/>
      <c r="O200" s="157"/>
      <c r="P200" s="157">
        <v>1</v>
      </c>
      <c r="Q200" s="157">
        <v>2</v>
      </c>
      <c r="R200" s="157">
        <v>3</v>
      </c>
      <c r="S200" s="157">
        <v>4</v>
      </c>
      <c r="T200" s="157"/>
      <c r="U200" s="157">
        <v>5</v>
      </c>
      <c r="V200" s="157">
        <v>6</v>
      </c>
      <c r="W200" s="157">
        <v>7</v>
      </c>
      <c r="X200" s="157">
        <v>8</v>
      </c>
      <c r="Y200" s="157"/>
      <c r="Z200" s="157">
        <v>9</v>
      </c>
      <c r="AA200" s="157">
        <v>10</v>
      </c>
      <c r="AB200" s="157">
        <v>11</v>
      </c>
      <c r="AC200" s="157">
        <v>12</v>
      </c>
      <c r="AD200" s="157"/>
      <c r="AE200" s="157">
        <v>13</v>
      </c>
      <c r="AF200" s="157">
        <v>14</v>
      </c>
      <c r="AG200" s="157">
        <v>15</v>
      </c>
      <c r="AH200" s="157">
        <v>16</v>
      </c>
      <c r="AI200" s="157"/>
      <c r="AJ200" s="157">
        <v>17</v>
      </c>
      <c r="AK200" s="157">
        <v>18</v>
      </c>
      <c r="AL200" s="157">
        <v>19</v>
      </c>
      <c r="AM200" s="157">
        <v>20</v>
      </c>
      <c r="AN200" s="157"/>
      <c r="AO200" s="157">
        <v>21</v>
      </c>
      <c r="AP200" s="157">
        <v>22</v>
      </c>
      <c r="AQ200" s="157">
        <v>23</v>
      </c>
      <c r="AR200" s="157">
        <v>24</v>
      </c>
      <c r="AS200" s="160"/>
      <c r="AV200" s="326">
        <f t="shared" ref="AV200:AV263" si="18">F200</f>
        <v>0</v>
      </c>
      <c r="AW200" s="326">
        <f t="shared" ref="AW200:AW263" si="19">L200</f>
        <v>0</v>
      </c>
      <c r="AX200" s="326">
        <f t="shared" ref="AX200:AX263" si="20">M200</f>
        <v>0</v>
      </c>
      <c r="AY200" s="327" t="e">
        <f t="shared" si="16"/>
        <v>#DIV/0!</v>
      </c>
    </row>
    <row r="201" spans="1:51" ht="12" customHeight="1" thickBot="1">
      <c r="A201" s="244" t="str">
        <f t="shared" si="17"/>
        <v>INTRA</v>
      </c>
      <c r="B201" s="296" t="s">
        <v>119</v>
      </c>
      <c r="C201" s="162" t="s">
        <v>188</v>
      </c>
      <c r="D201" s="163" t="s">
        <v>276</v>
      </c>
      <c r="E201" s="162"/>
      <c r="F201" s="162">
        <v>24</v>
      </c>
      <c r="G201" s="162">
        <v>24</v>
      </c>
      <c r="H201" s="162" t="s">
        <v>12</v>
      </c>
      <c r="I201" s="161" t="s">
        <v>119</v>
      </c>
      <c r="J201" s="162" t="s">
        <v>184</v>
      </c>
      <c r="K201" s="162"/>
      <c r="L201" s="162">
        <f>COUNTIF(P201:AR201,"x")</f>
        <v>21</v>
      </c>
      <c r="M201" s="162">
        <f>F201-L201</f>
        <v>3</v>
      </c>
      <c r="N201" s="164"/>
      <c r="O201" s="165"/>
      <c r="P201" s="162" t="s">
        <v>278</v>
      </c>
      <c r="Q201" s="162" t="s">
        <v>278</v>
      </c>
      <c r="R201" s="162" t="s">
        <v>278</v>
      </c>
      <c r="S201" s="162" t="s">
        <v>278</v>
      </c>
      <c r="T201" s="165"/>
      <c r="U201" s="162" t="s">
        <v>277</v>
      </c>
      <c r="V201" s="162" t="s">
        <v>278</v>
      </c>
      <c r="W201" s="162" t="s">
        <v>278</v>
      </c>
      <c r="X201" s="162" t="s">
        <v>278</v>
      </c>
      <c r="Y201" s="165"/>
      <c r="Z201" s="162"/>
      <c r="AA201" s="162" t="s">
        <v>278</v>
      </c>
      <c r="AB201" s="162" t="s">
        <v>278</v>
      </c>
      <c r="AC201" s="162"/>
      <c r="AD201" s="165"/>
      <c r="AE201" s="162" t="s">
        <v>278</v>
      </c>
      <c r="AF201" s="162" t="s">
        <v>278</v>
      </c>
      <c r="AG201" s="162" t="s">
        <v>278</v>
      </c>
      <c r="AH201" s="162" t="s">
        <v>278</v>
      </c>
      <c r="AI201" s="165"/>
      <c r="AJ201" s="162" t="s">
        <v>277</v>
      </c>
      <c r="AK201" s="162" t="s">
        <v>278</v>
      </c>
      <c r="AL201" s="162" t="s">
        <v>277</v>
      </c>
      <c r="AM201" s="162" t="s">
        <v>278</v>
      </c>
      <c r="AN201" s="165"/>
      <c r="AO201" s="162" t="s">
        <v>277</v>
      </c>
      <c r="AP201" s="162"/>
      <c r="AQ201" s="162" t="s">
        <v>278</v>
      </c>
      <c r="AR201" s="162" t="s">
        <v>278</v>
      </c>
      <c r="AS201" s="166"/>
      <c r="AV201" s="326">
        <f t="shared" si="18"/>
        <v>24</v>
      </c>
      <c r="AW201" s="326">
        <f t="shared" si="19"/>
        <v>21</v>
      </c>
      <c r="AX201" s="326">
        <f t="shared" si="20"/>
        <v>3</v>
      </c>
      <c r="AY201" s="327">
        <f t="shared" si="16"/>
        <v>0.875</v>
      </c>
    </row>
    <row r="202" spans="1:51" ht="12" customHeight="1">
      <c r="A202" s="244" t="str">
        <f t="shared" si="17"/>
        <v>INTRA</v>
      </c>
      <c r="B202" s="226"/>
      <c r="C202" s="157"/>
      <c r="D202" s="157"/>
      <c r="E202" s="158"/>
      <c r="F202" s="157"/>
      <c r="G202" s="157"/>
      <c r="H202" s="157"/>
      <c r="I202" s="157"/>
      <c r="J202" s="157"/>
      <c r="K202" s="157"/>
      <c r="L202" s="157"/>
      <c r="M202" s="157"/>
      <c r="N202" s="159"/>
      <c r="O202" s="157"/>
      <c r="P202" s="157">
        <v>1</v>
      </c>
      <c r="Q202" s="157">
        <v>2</v>
      </c>
      <c r="R202" s="157">
        <v>3</v>
      </c>
      <c r="S202" s="157">
        <v>4</v>
      </c>
      <c r="T202" s="157"/>
      <c r="U202" s="157">
        <v>5</v>
      </c>
      <c r="V202" s="157">
        <v>6</v>
      </c>
      <c r="W202" s="157">
        <v>7</v>
      </c>
      <c r="X202" s="157">
        <v>8</v>
      </c>
      <c r="Y202" s="157"/>
      <c r="Z202" s="157">
        <v>9</v>
      </c>
      <c r="AA202" s="157">
        <v>10</v>
      </c>
      <c r="AB202" s="157">
        <v>11</v>
      </c>
      <c r="AC202" s="157">
        <v>12</v>
      </c>
      <c r="AD202" s="157"/>
      <c r="AE202" s="157">
        <v>13</v>
      </c>
      <c r="AF202" s="157">
        <v>14</v>
      </c>
      <c r="AG202" s="157">
        <v>15</v>
      </c>
      <c r="AH202" s="157">
        <v>16</v>
      </c>
      <c r="AI202" s="157"/>
      <c r="AJ202" s="157">
        <v>17</v>
      </c>
      <c r="AK202" s="157">
        <v>18</v>
      </c>
      <c r="AL202" s="157">
        <v>19</v>
      </c>
      <c r="AM202" s="157">
        <v>20</v>
      </c>
      <c r="AN202" s="157"/>
      <c r="AO202" s="157">
        <v>21</v>
      </c>
      <c r="AP202" s="157">
        <v>22</v>
      </c>
      <c r="AQ202" s="157">
        <v>23</v>
      </c>
      <c r="AR202" s="157">
        <v>24</v>
      </c>
      <c r="AS202" s="160"/>
      <c r="AV202" s="326">
        <f t="shared" si="18"/>
        <v>0</v>
      </c>
      <c r="AW202" s="326">
        <f t="shared" si="19"/>
        <v>0</v>
      </c>
      <c r="AX202" s="326">
        <f t="shared" si="20"/>
        <v>0</v>
      </c>
      <c r="AY202" s="327" t="e">
        <f t="shared" si="16"/>
        <v>#DIV/0!</v>
      </c>
    </row>
    <row r="203" spans="1:51" ht="12" customHeight="1" thickBot="1">
      <c r="A203" s="244" t="str">
        <f t="shared" si="17"/>
        <v>INTRA</v>
      </c>
      <c r="B203" s="296" t="s">
        <v>119</v>
      </c>
      <c r="C203" s="162" t="s">
        <v>188</v>
      </c>
      <c r="D203" s="163" t="s">
        <v>276</v>
      </c>
      <c r="E203" s="162"/>
      <c r="F203" s="162">
        <v>24</v>
      </c>
      <c r="G203" s="162">
        <v>24</v>
      </c>
      <c r="H203" s="162" t="s">
        <v>12</v>
      </c>
      <c r="I203" s="161" t="s">
        <v>119</v>
      </c>
      <c r="J203" s="162" t="s">
        <v>123</v>
      </c>
      <c r="K203" s="162"/>
      <c r="L203" s="162">
        <f>COUNTIF(P203:AR203,"x")</f>
        <v>22</v>
      </c>
      <c r="M203" s="162">
        <f>F203-L203</f>
        <v>2</v>
      </c>
      <c r="N203" s="164"/>
      <c r="O203" s="165"/>
      <c r="P203" s="162" t="s">
        <v>277</v>
      </c>
      <c r="Q203" s="162"/>
      <c r="R203" s="162" t="s">
        <v>278</v>
      </c>
      <c r="S203" s="162" t="s">
        <v>277</v>
      </c>
      <c r="T203" s="165"/>
      <c r="U203" s="162" t="s">
        <v>277</v>
      </c>
      <c r="V203" s="162" t="s">
        <v>277</v>
      </c>
      <c r="W203" s="162" t="s">
        <v>277</v>
      </c>
      <c r="X203" s="162" t="s">
        <v>277</v>
      </c>
      <c r="Y203" s="165"/>
      <c r="Z203" s="162" t="s">
        <v>277</v>
      </c>
      <c r="AA203" s="162" t="s">
        <v>278</v>
      </c>
      <c r="AB203" s="162" t="s">
        <v>277</v>
      </c>
      <c r="AC203" s="162" t="s">
        <v>277</v>
      </c>
      <c r="AD203" s="165"/>
      <c r="AE203" s="162" t="s">
        <v>278</v>
      </c>
      <c r="AF203" s="162" t="s">
        <v>277</v>
      </c>
      <c r="AG203" s="162" t="s">
        <v>277</v>
      </c>
      <c r="AH203" s="162" t="s">
        <v>277</v>
      </c>
      <c r="AI203" s="165"/>
      <c r="AJ203" s="162" t="s">
        <v>277</v>
      </c>
      <c r="AK203" s="162"/>
      <c r="AL203" s="162" t="s">
        <v>278</v>
      </c>
      <c r="AM203" s="162" t="s">
        <v>277</v>
      </c>
      <c r="AN203" s="165"/>
      <c r="AO203" s="162" t="s">
        <v>277</v>
      </c>
      <c r="AP203" s="162" t="s">
        <v>277</v>
      </c>
      <c r="AQ203" s="162" t="s">
        <v>277</v>
      </c>
      <c r="AR203" s="162" t="s">
        <v>277</v>
      </c>
      <c r="AS203" s="166"/>
      <c r="AV203" s="326">
        <f t="shared" si="18"/>
        <v>24</v>
      </c>
      <c r="AW203" s="326">
        <f t="shared" si="19"/>
        <v>22</v>
      </c>
      <c r="AX203" s="326">
        <f t="shared" si="20"/>
        <v>2</v>
      </c>
      <c r="AY203" s="327">
        <f t="shared" si="16"/>
        <v>0.91666666666666663</v>
      </c>
    </row>
    <row r="204" spans="1:51" ht="12" customHeight="1">
      <c r="A204" s="244" t="str">
        <f t="shared" si="17"/>
        <v>INTRA</v>
      </c>
      <c r="B204" s="226"/>
      <c r="C204" s="157"/>
      <c r="D204" s="157"/>
      <c r="E204" s="158"/>
      <c r="F204" s="157"/>
      <c r="G204" s="157"/>
      <c r="H204" s="157"/>
      <c r="I204" s="157"/>
      <c r="J204" s="157"/>
      <c r="K204" s="157"/>
      <c r="L204" s="157"/>
      <c r="M204" s="157"/>
      <c r="N204" s="159"/>
      <c r="O204" s="157"/>
      <c r="P204" s="157">
        <v>1</v>
      </c>
      <c r="Q204" s="157">
        <v>2</v>
      </c>
      <c r="R204" s="157">
        <v>3</v>
      </c>
      <c r="S204" s="157">
        <v>4</v>
      </c>
      <c r="T204" s="157"/>
      <c r="U204" s="157">
        <v>5</v>
      </c>
      <c r="V204" s="157">
        <v>6</v>
      </c>
      <c r="W204" s="157">
        <v>7</v>
      </c>
      <c r="X204" s="157">
        <v>8</v>
      </c>
      <c r="Y204" s="157"/>
      <c r="Z204" s="157">
        <v>9</v>
      </c>
      <c r="AA204" s="157">
        <v>10</v>
      </c>
      <c r="AB204" s="157">
        <v>11</v>
      </c>
      <c r="AC204" s="157">
        <v>12</v>
      </c>
      <c r="AD204" s="157"/>
      <c r="AE204" s="157">
        <v>13</v>
      </c>
      <c r="AF204" s="157">
        <v>14</v>
      </c>
      <c r="AG204" s="157">
        <v>15</v>
      </c>
      <c r="AH204" s="157">
        <v>16</v>
      </c>
      <c r="AI204" s="157"/>
      <c r="AJ204" s="157">
        <v>17</v>
      </c>
      <c r="AK204" s="157">
        <v>18</v>
      </c>
      <c r="AL204" s="157">
        <v>19</v>
      </c>
      <c r="AM204" s="157">
        <v>20</v>
      </c>
      <c r="AN204" s="157"/>
      <c r="AO204" s="157">
        <v>21</v>
      </c>
      <c r="AP204" s="157">
        <v>22</v>
      </c>
      <c r="AQ204" s="157">
        <v>23</v>
      </c>
      <c r="AR204" s="157">
        <v>24</v>
      </c>
      <c r="AS204" s="160"/>
      <c r="AV204" s="326">
        <f t="shared" si="18"/>
        <v>0</v>
      </c>
      <c r="AW204" s="326">
        <f t="shared" si="19"/>
        <v>0</v>
      </c>
      <c r="AX204" s="326">
        <f t="shared" si="20"/>
        <v>0</v>
      </c>
      <c r="AY204" s="327" t="e">
        <f t="shared" si="16"/>
        <v>#DIV/0!</v>
      </c>
    </row>
    <row r="205" spans="1:51" ht="12" customHeight="1" thickBot="1">
      <c r="A205" s="244" t="str">
        <f t="shared" si="17"/>
        <v>INTRA</v>
      </c>
      <c r="B205" s="296" t="s">
        <v>119</v>
      </c>
      <c r="C205" s="162" t="s">
        <v>188</v>
      </c>
      <c r="D205" s="163" t="s">
        <v>276</v>
      </c>
      <c r="E205" s="162"/>
      <c r="F205" s="162">
        <v>24</v>
      </c>
      <c r="G205" s="162">
        <v>24</v>
      </c>
      <c r="H205" s="162" t="s">
        <v>12</v>
      </c>
      <c r="I205" s="161" t="s">
        <v>119</v>
      </c>
      <c r="J205" s="162" t="s">
        <v>211</v>
      </c>
      <c r="K205" s="162"/>
      <c r="L205" s="162">
        <f>COUNTIF(P205:AR205,"x")</f>
        <v>23</v>
      </c>
      <c r="M205" s="162">
        <f>F205-L205</f>
        <v>1</v>
      </c>
      <c r="N205" s="164"/>
      <c r="O205" s="165"/>
      <c r="P205" s="162" t="s">
        <v>277</v>
      </c>
      <c r="Q205" s="162" t="s">
        <v>277</v>
      </c>
      <c r="R205" s="162" t="s">
        <v>278</v>
      </c>
      <c r="S205" s="162" t="s">
        <v>278</v>
      </c>
      <c r="T205" s="165"/>
      <c r="U205" s="162" t="s">
        <v>277</v>
      </c>
      <c r="V205" s="162" t="s">
        <v>278</v>
      </c>
      <c r="W205" s="162" t="s">
        <v>278</v>
      </c>
      <c r="X205" s="162" t="s">
        <v>277</v>
      </c>
      <c r="Y205" s="165"/>
      <c r="Z205" s="162" t="s">
        <v>277</v>
      </c>
      <c r="AA205" s="162" t="s">
        <v>277</v>
      </c>
      <c r="AB205" s="162" t="s">
        <v>277</v>
      </c>
      <c r="AC205" s="162" t="s">
        <v>278</v>
      </c>
      <c r="AD205" s="165"/>
      <c r="AE205" s="162" t="s">
        <v>278</v>
      </c>
      <c r="AF205" s="162" t="s">
        <v>277</v>
      </c>
      <c r="AG205" s="162" t="s">
        <v>277</v>
      </c>
      <c r="AH205" s="162" t="s">
        <v>277</v>
      </c>
      <c r="AI205" s="165"/>
      <c r="AJ205" s="162" t="s">
        <v>278</v>
      </c>
      <c r="AK205" s="162" t="s">
        <v>278</v>
      </c>
      <c r="AL205" s="162" t="s">
        <v>278</v>
      </c>
      <c r="AM205" s="162" t="s">
        <v>277</v>
      </c>
      <c r="AN205" s="165"/>
      <c r="AO205" s="162"/>
      <c r="AP205" s="162" t="s">
        <v>277</v>
      </c>
      <c r="AQ205" s="162" t="s">
        <v>277</v>
      </c>
      <c r="AR205" s="162" t="s">
        <v>277</v>
      </c>
      <c r="AS205" s="166"/>
      <c r="AV205" s="326">
        <f t="shared" si="18"/>
        <v>24</v>
      </c>
      <c r="AW205" s="326">
        <f t="shared" si="19"/>
        <v>23</v>
      </c>
      <c r="AX205" s="326">
        <f t="shared" si="20"/>
        <v>1</v>
      </c>
      <c r="AY205" s="327">
        <f t="shared" si="16"/>
        <v>0.95833333333333337</v>
      </c>
    </row>
    <row r="206" spans="1:51" ht="12" customHeight="1">
      <c r="A206" s="244" t="str">
        <f t="shared" si="17"/>
        <v>INTRA</v>
      </c>
      <c r="B206" s="226"/>
      <c r="C206" s="157"/>
      <c r="D206" s="157"/>
      <c r="E206" s="158"/>
      <c r="F206" s="157"/>
      <c r="G206" s="157"/>
      <c r="H206" s="157"/>
      <c r="I206" s="157"/>
      <c r="J206" s="157"/>
      <c r="K206" s="157"/>
      <c r="L206" s="157"/>
      <c r="M206" s="157"/>
      <c r="N206" s="159"/>
      <c r="O206" s="157"/>
      <c r="P206" s="157">
        <v>1</v>
      </c>
      <c r="Q206" s="157">
        <v>2</v>
      </c>
      <c r="R206" s="157">
        <v>3</v>
      </c>
      <c r="S206" s="157">
        <v>4</v>
      </c>
      <c r="T206" s="157"/>
      <c r="U206" s="157">
        <v>5</v>
      </c>
      <c r="V206" s="157">
        <v>6</v>
      </c>
      <c r="W206" s="157">
        <v>7</v>
      </c>
      <c r="X206" s="157">
        <v>8</v>
      </c>
      <c r="Y206" s="157"/>
      <c r="Z206" s="157">
        <v>9</v>
      </c>
      <c r="AA206" s="157">
        <v>10</v>
      </c>
      <c r="AB206" s="157">
        <v>11</v>
      </c>
      <c r="AC206" s="157">
        <v>12</v>
      </c>
      <c r="AD206" s="157"/>
      <c r="AE206" s="157">
        <v>13</v>
      </c>
      <c r="AF206" s="157">
        <v>14</v>
      </c>
      <c r="AG206" s="157">
        <v>15</v>
      </c>
      <c r="AH206" s="157">
        <v>16</v>
      </c>
      <c r="AI206" s="157"/>
      <c r="AJ206" s="157">
        <v>17</v>
      </c>
      <c r="AK206" s="157">
        <v>18</v>
      </c>
      <c r="AL206" s="157">
        <v>19</v>
      </c>
      <c r="AM206" s="157">
        <v>20</v>
      </c>
      <c r="AN206" s="157"/>
      <c r="AO206" s="157">
        <v>21</v>
      </c>
      <c r="AP206" s="157">
        <v>22</v>
      </c>
      <c r="AQ206" s="157">
        <v>23</v>
      </c>
      <c r="AR206" s="157">
        <v>24</v>
      </c>
      <c r="AS206" s="160"/>
      <c r="AV206" s="326">
        <f t="shared" si="18"/>
        <v>0</v>
      </c>
      <c r="AW206" s="326">
        <f t="shared" si="19"/>
        <v>0</v>
      </c>
      <c r="AX206" s="326">
        <f t="shared" si="20"/>
        <v>0</v>
      </c>
      <c r="AY206" s="327" t="e">
        <f t="shared" si="16"/>
        <v>#DIV/0!</v>
      </c>
    </row>
    <row r="207" spans="1:51" ht="12" customHeight="1" thickBot="1">
      <c r="A207" s="244" t="str">
        <f t="shared" si="17"/>
        <v>INTRA</v>
      </c>
      <c r="B207" s="296" t="s">
        <v>119</v>
      </c>
      <c r="C207" s="162" t="s">
        <v>188</v>
      </c>
      <c r="D207" s="163" t="s">
        <v>276</v>
      </c>
      <c r="E207" s="162"/>
      <c r="F207" s="162">
        <v>24</v>
      </c>
      <c r="G207" s="162">
        <v>24</v>
      </c>
      <c r="H207" s="162" t="s">
        <v>12</v>
      </c>
      <c r="I207" s="161" t="s">
        <v>119</v>
      </c>
      <c r="J207" s="162" t="s">
        <v>184</v>
      </c>
      <c r="K207" s="162"/>
      <c r="L207" s="162">
        <f>COUNTIF(P207:AR207,"x")</f>
        <v>10</v>
      </c>
      <c r="M207" s="162">
        <f>F207-L207</f>
        <v>14</v>
      </c>
      <c r="N207" s="164"/>
      <c r="O207" s="165"/>
      <c r="P207" s="162" t="s">
        <v>277</v>
      </c>
      <c r="Q207" s="162"/>
      <c r="R207" s="162" t="s">
        <v>277</v>
      </c>
      <c r="S207" s="162" t="s">
        <v>277</v>
      </c>
      <c r="T207" s="165"/>
      <c r="U207" s="162" t="s">
        <v>277</v>
      </c>
      <c r="V207" s="162"/>
      <c r="W207" s="162" t="s">
        <v>277</v>
      </c>
      <c r="X207" s="162"/>
      <c r="Y207" s="165"/>
      <c r="Z207" s="162"/>
      <c r="AA207" s="162" t="s">
        <v>278</v>
      </c>
      <c r="AB207" s="162" t="s">
        <v>278</v>
      </c>
      <c r="AC207" s="162" t="s">
        <v>278</v>
      </c>
      <c r="AD207" s="165"/>
      <c r="AE207" s="162"/>
      <c r="AF207" s="162"/>
      <c r="AG207" s="162"/>
      <c r="AH207" s="162"/>
      <c r="AI207" s="165"/>
      <c r="AJ207" s="162"/>
      <c r="AK207" s="162" t="s">
        <v>277</v>
      </c>
      <c r="AL207" s="162"/>
      <c r="AM207" s="162" t="s">
        <v>278</v>
      </c>
      <c r="AN207" s="165"/>
      <c r="AO207" s="162"/>
      <c r="AP207" s="162"/>
      <c r="AQ207" s="162"/>
      <c r="AR207" s="162"/>
      <c r="AS207" s="166"/>
      <c r="AV207" s="326">
        <f t="shared" si="18"/>
        <v>24</v>
      </c>
      <c r="AW207" s="326">
        <f t="shared" si="19"/>
        <v>10</v>
      </c>
      <c r="AX207" s="326">
        <f t="shared" si="20"/>
        <v>14</v>
      </c>
      <c r="AY207" s="327">
        <f t="shared" si="16"/>
        <v>0.41666666666666669</v>
      </c>
    </row>
    <row r="208" spans="1:51" ht="12" customHeight="1">
      <c r="A208" s="244" t="str">
        <f t="shared" si="17"/>
        <v>INTRA</v>
      </c>
      <c r="B208" s="226"/>
      <c r="C208" s="157"/>
      <c r="D208" s="157"/>
      <c r="E208" s="158"/>
      <c r="F208" s="157"/>
      <c r="G208" s="157"/>
      <c r="H208" s="157"/>
      <c r="I208" s="157"/>
      <c r="J208" s="157"/>
      <c r="K208" s="157"/>
      <c r="L208" s="157"/>
      <c r="M208" s="157"/>
      <c r="N208" s="159"/>
      <c r="O208" s="157"/>
      <c r="P208" s="157">
        <v>1</v>
      </c>
      <c r="Q208" s="157">
        <v>2</v>
      </c>
      <c r="R208" s="157">
        <v>3</v>
      </c>
      <c r="S208" s="157">
        <v>4</v>
      </c>
      <c r="T208" s="157"/>
      <c r="U208" s="157">
        <v>5</v>
      </c>
      <c r="V208" s="157">
        <v>6</v>
      </c>
      <c r="W208" s="157">
        <v>7</v>
      </c>
      <c r="X208" s="157">
        <v>8</v>
      </c>
      <c r="Y208" s="157"/>
      <c r="Z208" s="157">
        <v>9</v>
      </c>
      <c r="AA208" s="157">
        <v>10</v>
      </c>
      <c r="AB208" s="157">
        <v>11</v>
      </c>
      <c r="AC208" s="157">
        <v>12</v>
      </c>
      <c r="AD208" s="157"/>
      <c r="AE208" s="157">
        <v>13</v>
      </c>
      <c r="AF208" s="157">
        <v>14</v>
      </c>
      <c r="AG208" s="157">
        <v>15</v>
      </c>
      <c r="AH208" s="157">
        <v>16</v>
      </c>
      <c r="AI208" s="157"/>
      <c r="AJ208" s="157">
        <v>17</v>
      </c>
      <c r="AK208" s="157">
        <v>18</v>
      </c>
      <c r="AL208" s="157">
        <v>19</v>
      </c>
      <c r="AM208" s="157">
        <v>20</v>
      </c>
      <c r="AN208" s="157"/>
      <c r="AO208" s="157">
        <v>21</v>
      </c>
      <c r="AP208" s="157">
        <v>22</v>
      </c>
      <c r="AQ208" s="157">
        <v>23</v>
      </c>
      <c r="AR208" s="157">
        <v>24</v>
      </c>
      <c r="AS208" s="160"/>
      <c r="AV208" s="326">
        <f t="shared" si="18"/>
        <v>0</v>
      </c>
      <c r="AW208" s="326">
        <f t="shared" si="19"/>
        <v>0</v>
      </c>
      <c r="AX208" s="326">
        <f t="shared" si="20"/>
        <v>0</v>
      </c>
      <c r="AY208" s="327" t="e">
        <f t="shared" si="16"/>
        <v>#DIV/0!</v>
      </c>
    </row>
    <row r="209" spans="1:51" ht="12" customHeight="1" thickBot="1">
      <c r="A209" s="244" t="str">
        <f t="shared" si="17"/>
        <v>INTRA</v>
      </c>
      <c r="B209" s="296" t="s">
        <v>119</v>
      </c>
      <c r="C209" s="162" t="s">
        <v>188</v>
      </c>
      <c r="D209" s="163" t="s">
        <v>276</v>
      </c>
      <c r="E209" s="162"/>
      <c r="F209" s="162">
        <v>24</v>
      </c>
      <c r="G209" s="162">
        <v>24</v>
      </c>
      <c r="H209" s="162" t="s">
        <v>12</v>
      </c>
      <c r="I209" s="161" t="s">
        <v>119</v>
      </c>
      <c r="J209" s="162" t="s">
        <v>184</v>
      </c>
      <c r="K209" s="162"/>
      <c r="L209" s="162">
        <f>COUNTIF(P209:AR209,"x")</f>
        <v>13</v>
      </c>
      <c r="M209" s="162">
        <f>F209-L209</f>
        <v>11</v>
      </c>
      <c r="N209" s="164"/>
      <c r="O209" s="165"/>
      <c r="P209" s="162" t="s">
        <v>278</v>
      </c>
      <c r="Q209" s="162" t="s">
        <v>278</v>
      </c>
      <c r="R209" s="162" t="s">
        <v>278</v>
      </c>
      <c r="S209" s="162" t="s">
        <v>278</v>
      </c>
      <c r="T209" s="165"/>
      <c r="U209" s="162" t="s">
        <v>277</v>
      </c>
      <c r="V209" s="162" t="s">
        <v>278</v>
      </c>
      <c r="W209" s="162" t="s">
        <v>278</v>
      </c>
      <c r="X209" s="162" t="s">
        <v>278</v>
      </c>
      <c r="Y209" s="165"/>
      <c r="Z209" s="162"/>
      <c r="AA209" s="162"/>
      <c r="AB209" s="162"/>
      <c r="AC209" s="162"/>
      <c r="AD209" s="165"/>
      <c r="AE209" s="162"/>
      <c r="AF209" s="162" t="s">
        <v>278</v>
      </c>
      <c r="AG209" s="162" t="s">
        <v>278</v>
      </c>
      <c r="AH209" s="162" t="s">
        <v>278</v>
      </c>
      <c r="AI209" s="165"/>
      <c r="AJ209" s="162" t="s">
        <v>277</v>
      </c>
      <c r="AK209" s="162" t="s">
        <v>278</v>
      </c>
      <c r="AL209" s="162"/>
      <c r="AM209" s="162"/>
      <c r="AN209" s="165"/>
      <c r="AO209" s="162"/>
      <c r="AP209" s="162"/>
      <c r="AQ209" s="162"/>
      <c r="AR209" s="162"/>
      <c r="AS209" s="166"/>
      <c r="AV209" s="326">
        <f t="shared" si="18"/>
        <v>24</v>
      </c>
      <c r="AW209" s="326">
        <f t="shared" si="19"/>
        <v>13</v>
      </c>
      <c r="AX209" s="326">
        <f t="shared" si="20"/>
        <v>11</v>
      </c>
      <c r="AY209" s="327">
        <f t="shared" si="16"/>
        <v>0.54166666666666663</v>
      </c>
    </row>
    <row r="210" spans="1:51" ht="12" customHeight="1">
      <c r="A210" s="244" t="str">
        <f t="shared" si="17"/>
        <v>INTRA</v>
      </c>
      <c r="B210" s="226"/>
      <c r="C210" s="157"/>
      <c r="D210" s="157"/>
      <c r="E210" s="158"/>
      <c r="F210" s="157"/>
      <c r="G210" s="157"/>
      <c r="H210" s="157"/>
      <c r="I210" s="157"/>
      <c r="J210" s="157"/>
      <c r="K210" s="157"/>
      <c r="L210" s="157"/>
      <c r="M210" s="157"/>
      <c r="N210" s="159"/>
      <c r="O210" s="157"/>
      <c r="P210" s="157">
        <v>1</v>
      </c>
      <c r="Q210" s="157">
        <v>2</v>
      </c>
      <c r="R210" s="157">
        <v>3</v>
      </c>
      <c r="S210" s="157">
        <v>4</v>
      </c>
      <c r="T210" s="157"/>
      <c r="U210" s="157">
        <v>5</v>
      </c>
      <c r="V210" s="157">
        <v>6</v>
      </c>
      <c r="W210" s="157">
        <v>7</v>
      </c>
      <c r="X210" s="157">
        <v>8</v>
      </c>
      <c r="Y210" s="157"/>
      <c r="Z210" s="157">
        <v>9</v>
      </c>
      <c r="AA210" s="157">
        <v>10</v>
      </c>
      <c r="AB210" s="157">
        <v>11</v>
      </c>
      <c r="AC210" s="157">
        <v>12</v>
      </c>
      <c r="AD210" s="157"/>
      <c r="AE210" s="157">
        <v>13</v>
      </c>
      <c r="AF210" s="157">
        <v>14</v>
      </c>
      <c r="AG210" s="157">
        <v>15</v>
      </c>
      <c r="AH210" s="157">
        <v>16</v>
      </c>
      <c r="AI210" s="157"/>
      <c r="AJ210" s="157">
        <v>17</v>
      </c>
      <c r="AK210" s="157">
        <v>18</v>
      </c>
      <c r="AL210" s="157">
        <v>19</v>
      </c>
      <c r="AM210" s="157">
        <v>20</v>
      </c>
      <c r="AN210" s="157"/>
      <c r="AO210" s="157">
        <v>21</v>
      </c>
      <c r="AP210" s="157">
        <v>22</v>
      </c>
      <c r="AQ210" s="157">
        <v>23</v>
      </c>
      <c r="AR210" s="157">
        <v>24</v>
      </c>
      <c r="AS210" s="160"/>
      <c r="AV210" s="326">
        <f t="shared" si="18"/>
        <v>0</v>
      </c>
      <c r="AW210" s="326">
        <f t="shared" si="19"/>
        <v>0</v>
      </c>
      <c r="AX210" s="326">
        <f t="shared" si="20"/>
        <v>0</v>
      </c>
      <c r="AY210" s="327" t="e">
        <f t="shared" si="16"/>
        <v>#DIV/0!</v>
      </c>
    </row>
    <row r="211" spans="1:51" ht="12" customHeight="1" thickBot="1">
      <c r="A211" s="244" t="str">
        <f t="shared" si="17"/>
        <v>INTRA</v>
      </c>
      <c r="B211" s="296" t="s">
        <v>119</v>
      </c>
      <c r="C211" s="162" t="s">
        <v>212</v>
      </c>
      <c r="D211" s="163" t="s">
        <v>280</v>
      </c>
      <c r="E211" s="162"/>
      <c r="F211" s="162">
        <v>24</v>
      </c>
      <c r="G211" s="162">
        <v>24</v>
      </c>
      <c r="H211" s="162" t="s">
        <v>12</v>
      </c>
      <c r="I211" s="161" t="s">
        <v>119</v>
      </c>
      <c r="J211" s="162" t="s">
        <v>182</v>
      </c>
      <c r="K211" s="162"/>
      <c r="L211" s="162">
        <f>COUNTIF(P211:AR211,"x")</f>
        <v>0</v>
      </c>
      <c r="M211" s="162">
        <f>F211-L211</f>
        <v>24</v>
      </c>
      <c r="N211" s="164"/>
      <c r="O211" s="165"/>
      <c r="P211" s="162"/>
      <c r="Q211" s="162"/>
      <c r="R211" s="162"/>
      <c r="S211" s="162"/>
      <c r="T211" s="165"/>
      <c r="U211" s="162"/>
      <c r="V211" s="162"/>
      <c r="W211" s="162"/>
      <c r="X211" s="162"/>
      <c r="Y211" s="165"/>
      <c r="Z211" s="162"/>
      <c r="AA211" s="162"/>
      <c r="AB211" s="162"/>
      <c r="AC211" s="162"/>
      <c r="AD211" s="165"/>
      <c r="AE211" s="162"/>
      <c r="AF211" s="162"/>
      <c r="AG211" s="162"/>
      <c r="AH211" s="162"/>
      <c r="AI211" s="165"/>
      <c r="AJ211" s="162"/>
      <c r="AK211" s="162"/>
      <c r="AL211" s="162"/>
      <c r="AM211" s="162"/>
      <c r="AN211" s="165"/>
      <c r="AO211" s="162"/>
      <c r="AP211" s="162"/>
      <c r="AQ211" s="162"/>
      <c r="AR211" s="162"/>
      <c r="AS211" s="166"/>
      <c r="AV211" s="326">
        <f t="shared" si="18"/>
        <v>24</v>
      </c>
      <c r="AW211" s="326">
        <f t="shared" si="19"/>
        <v>0</v>
      </c>
      <c r="AX211" s="326">
        <f t="shared" si="20"/>
        <v>24</v>
      </c>
      <c r="AY211" s="327">
        <f t="shared" si="16"/>
        <v>0</v>
      </c>
    </row>
    <row r="212" spans="1:51" ht="12" customHeight="1">
      <c r="A212" s="244" t="str">
        <f t="shared" si="17"/>
        <v>INTRA</v>
      </c>
      <c r="B212" s="226"/>
      <c r="C212" s="157"/>
      <c r="D212" s="157"/>
      <c r="E212" s="158"/>
      <c r="F212" s="157"/>
      <c r="G212" s="157"/>
      <c r="H212" s="157"/>
      <c r="I212" s="157"/>
      <c r="J212" s="157"/>
      <c r="K212" s="157"/>
      <c r="L212" s="157"/>
      <c r="M212" s="157"/>
      <c r="N212" s="159"/>
      <c r="O212" s="157"/>
      <c r="P212" s="157">
        <v>1</v>
      </c>
      <c r="Q212" s="157">
        <v>2</v>
      </c>
      <c r="R212" s="157">
        <v>3</v>
      </c>
      <c r="S212" s="157">
        <v>4</v>
      </c>
      <c r="T212" s="157"/>
      <c r="U212" s="157">
        <v>5</v>
      </c>
      <c r="V212" s="157">
        <v>6</v>
      </c>
      <c r="W212" s="157">
        <v>7</v>
      </c>
      <c r="X212" s="157">
        <v>8</v>
      </c>
      <c r="Y212" s="157"/>
      <c r="Z212" s="157">
        <v>9</v>
      </c>
      <c r="AA212" s="157">
        <v>10</v>
      </c>
      <c r="AB212" s="157">
        <v>11</v>
      </c>
      <c r="AC212" s="157">
        <v>12</v>
      </c>
      <c r="AD212" s="157"/>
      <c r="AE212" s="157">
        <v>13</v>
      </c>
      <c r="AF212" s="157">
        <v>14</v>
      </c>
      <c r="AG212" s="157">
        <v>15</v>
      </c>
      <c r="AH212" s="157">
        <v>16</v>
      </c>
      <c r="AI212" s="157"/>
      <c r="AJ212" s="157">
        <v>17</v>
      </c>
      <c r="AK212" s="157">
        <v>18</v>
      </c>
      <c r="AL212" s="157">
        <v>19</v>
      </c>
      <c r="AM212" s="157">
        <v>20</v>
      </c>
      <c r="AN212" s="157"/>
      <c r="AO212" s="157">
        <v>21</v>
      </c>
      <c r="AP212" s="157">
        <v>22</v>
      </c>
      <c r="AQ212" s="157">
        <v>23</v>
      </c>
      <c r="AR212" s="157">
        <v>24</v>
      </c>
      <c r="AS212" s="160"/>
      <c r="AV212" s="326">
        <f t="shared" si="18"/>
        <v>0</v>
      </c>
      <c r="AW212" s="326">
        <f t="shared" si="19"/>
        <v>0</v>
      </c>
      <c r="AX212" s="326">
        <f t="shared" si="20"/>
        <v>0</v>
      </c>
      <c r="AY212" s="327" t="e">
        <f t="shared" si="16"/>
        <v>#DIV/0!</v>
      </c>
    </row>
    <row r="213" spans="1:51" ht="12" customHeight="1" thickBot="1">
      <c r="A213" s="244" t="str">
        <f t="shared" si="17"/>
        <v>INTRA</v>
      </c>
      <c r="B213" s="296" t="s">
        <v>119</v>
      </c>
      <c r="C213" s="162" t="s">
        <v>212</v>
      </c>
      <c r="D213" s="163" t="s">
        <v>280</v>
      </c>
      <c r="E213" s="162"/>
      <c r="F213" s="162">
        <v>24</v>
      </c>
      <c r="G213" s="162">
        <v>24</v>
      </c>
      <c r="H213" s="162" t="s">
        <v>12</v>
      </c>
      <c r="I213" s="161" t="s">
        <v>119</v>
      </c>
      <c r="J213" s="162" t="s">
        <v>182</v>
      </c>
      <c r="K213" s="162"/>
      <c r="L213" s="162">
        <f>COUNTIF(P213:AR213,"x")</f>
        <v>0</v>
      </c>
      <c r="M213" s="162">
        <f>F213-L213</f>
        <v>24</v>
      </c>
      <c r="N213" s="164"/>
      <c r="O213" s="165"/>
      <c r="P213" s="162"/>
      <c r="Q213" s="162"/>
      <c r="R213" s="162"/>
      <c r="S213" s="162"/>
      <c r="T213" s="165"/>
      <c r="U213" s="162"/>
      <c r="V213" s="162"/>
      <c r="W213" s="162"/>
      <c r="X213" s="162"/>
      <c r="Y213" s="165"/>
      <c r="Z213" s="162"/>
      <c r="AA213" s="162"/>
      <c r="AB213" s="162"/>
      <c r="AC213" s="162"/>
      <c r="AD213" s="165"/>
      <c r="AE213" s="162"/>
      <c r="AF213" s="162"/>
      <c r="AG213" s="162"/>
      <c r="AH213" s="162"/>
      <c r="AI213" s="165"/>
      <c r="AJ213" s="162"/>
      <c r="AK213" s="162"/>
      <c r="AL213" s="162"/>
      <c r="AM213" s="162"/>
      <c r="AN213" s="165"/>
      <c r="AO213" s="162"/>
      <c r="AP213" s="162"/>
      <c r="AQ213" s="162"/>
      <c r="AR213" s="162"/>
      <c r="AS213" s="166"/>
      <c r="AV213" s="326">
        <f t="shared" si="18"/>
        <v>24</v>
      </c>
      <c r="AW213" s="326">
        <f t="shared" si="19"/>
        <v>0</v>
      </c>
      <c r="AX213" s="326">
        <f t="shared" si="20"/>
        <v>24</v>
      </c>
      <c r="AY213" s="327">
        <f t="shared" si="16"/>
        <v>0</v>
      </c>
    </row>
    <row r="214" spans="1:51" ht="12" customHeight="1">
      <c r="A214" s="244" t="str">
        <f t="shared" si="17"/>
        <v>INTRA</v>
      </c>
      <c r="B214" s="226"/>
      <c r="C214" s="157"/>
      <c r="D214" s="157"/>
      <c r="E214" s="158"/>
      <c r="F214" s="157"/>
      <c r="G214" s="157"/>
      <c r="H214" s="157"/>
      <c r="I214" s="157"/>
      <c r="J214" s="157"/>
      <c r="K214" s="157"/>
      <c r="L214" s="157"/>
      <c r="M214" s="157"/>
      <c r="N214" s="159"/>
      <c r="O214" s="157"/>
      <c r="P214" s="157">
        <v>1</v>
      </c>
      <c r="Q214" s="157">
        <v>2</v>
      </c>
      <c r="R214" s="157">
        <v>3</v>
      </c>
      <c r="S214" s="157">
        <v>4</v>
      </c>
      <c r="T214" s="157"/>
      <c r="U214" s="157">
        <v>5</v>
      </c>
      <c r="V214" s="157">
        <v>6</v>
      </c>
      <c r="W214" s="157">
        <v>7</v>
      </c>
      <c r="X214" s="157">
        <v>8</v>
      </c>
      <c r="Y214" s="157"/>
      <c r="Z214" s="157">
        <v>9</v>
      </c>
      <c r="AA214" s="157">
        <v>10</v>
      </c>
      <c r="AB214" s="157">
        <v>11</v>
      </c>
      <c r="AC214" s="157">
        <v>12</v>
      </c>
      <c r="AD214" s="157"/>
      <c r="AE214" s="157">
        <v>13</v>
      </c>
      <c r="AF214" s="157">
        <v>14</v>
      </c>
      <c r="AG214" s="157">
        <v>15</v>
      </c>
      <c r="AH214" s="157">
        <v>16</v>
      </c>
      <c r="AI214" s="157"/>
      <c r="AJ214" s="157">
        <v>17</v>
      </c>
      <c r="AK214" s="157">
        <v>18</v>
      </c>
      <c r="AL214" s="157">
        <v>19</v>
      </c>
      <c r="AM214" s="157">
        <v>20</v>
      </c>
      <c r="AN214" s="157"/>
      <c r="AO214" s="157">
        <v>21</v>
      </c>
      <c r="AP214" s="157">
        <v>22</v>
      </c>
      <c r="AQ214" s="157">
        <v>23</v>
      </c>
      <c r="AR214" s="157">
        <v>24</v>
      </c>
      <c r="AS214" s="160"/>
      <c r="AV214" s="326">
        <f t="shared" si="18"/>
        <v>0</v>
      </c>
      <c r="AW214" s="326">
        <f t="shared" si="19"/>
        <v>0</v>
      </c>
      <c r="AX214" s="326">
        <f t="shared" si="20"/>
        <v>0</v>
      </c>
      <c r="AY214" s="327" t="e">
        <f t="shared" si="16"/>
        <v>#DIV/0!</v>
      </c>
    </row>
    <row r="215" spans="1:51" ht="12" customHeight="1" thickBot="1">
      <c r="A215" s="244" t="str">
        <f t="shared" si="17"/>
        <v>INTRA</v>
      </c>
      <c r="B215" s="296" t="s">
        <v>119</v>
      </c>
      <c r="C215" s="162" t="s">
        <v>212</v>
      </c>
      <c r="D215" s="163" t="s">
        <v>280</v>
      </c>
      <c r="E215" s="162"/>
      <c r="F215" s="162">
        <v>24</v>
      </c>
      <c r="G215" s="162">
        <v>24</v>
      </c>
      <c r="H215" s="162" t="s">
        <v>12</v>
      </c>
      <c r="I215" s="161" t="s">
        <v>119</v>
      </c>
      <c r="J215" s="162" t="s">
        <v>187</v>
      </c>
      <c r="K215" s="162"/>
      <c r="L215" s="162">
        <f>COUNTIF(P215:AR215,"x")</f>
        <v>11</v>
      </c>
      <c r="M215" s="162">
        <f>F215-L215</f>
        <v>13</v>
      </c>
      <c r="N215" s="164"/>
      <c r="O215" s="165"/>
      <c r="P215" s="162"/>
      <c r="Q215" s="162"/>
      <c r="R215" s="162" t="s">
        <v>278</v>
      </c>
      <c r="S215" s="162"/>
      <c r="T215" s="165"/>
      <c r="U215" s="162"/>
      <c r="V215" s="162"/>
      <c r="W215" s="162"/>
      <c r="X215" s="162"/>
      <c r="Y215" s="165"/>
      <c r="Z215" s="162"/>
      <c r="AA215" s="162" t="s">
        <v>278</v>
      </c>
      <c r="AB215" s="162"/>
      <c r="AC215" s="162"/>
      <c r="AD215" s="165"/>
      <c r="AE215" s="162" t="s">
        <v>278</v>
      </c>
      <c r="AF215" s="162"/>
      <c r="AG215" s="162" t="s">
        <v>277</v>
      </c>
      <c r="AH215" s="162" t="s">
        <v>277</v>
      </c>
      <c r="AI215" s="165"/>
      <c r="AJ215" s="162"/>
      <c r="AK215" s="162"/>
      <c r="AL215" s="162" t="s">
        <v>278</v>
      </c>
      <c r="AM215" s="162" t="s">
        <v>277</v>
      </c>
      <c r="AN215" s="165"/>
      <c r="AO215" s="162" t="s">
        <v>277</v>
      </c>
      <c r="AP215" s="162" t="s">
        <v>277</v>
      </c>
      <c r="AQ215" s="162" t="s">
        <v>277</v>
      </c>
      <c r="AR215" s="162" t="s">
        <v>277</v>
      </c>
      <c r="AS215" s="166"/>
      <c r="AV215" s="326">
        <f t="shared" si="18"/>
        <v>24</v>
      </c>
      <c r="AW215" s="326">
        <f t="shared" si="19"/>
        <v>11</v>
      </c>
      <c r="AX215" s="326">
        <f t="shared" si="20"/>
        <v>13</v>
      </c>
      <c r="AY215" s="327">
        <f t="shared" si="16"/>
        <v>0.45833333333333331</v>
      </c>
    </row>
    <row r="216" spans="1:51" ht="12" customHeight="1">
      <c r="A216" s="244" t="str">
        <f t="shared" si="17"/>
        <v>INTRA</v>
      </c>
      <c r="B216" s="226"/>
      <c r="C216" s="157"/>
      <c r="D216" s="157"/>
      <c r="E216" s="158"/>
      <c r="F216" s="157"/>
      <c r="G216" s="157"/>
      <c r="H216" s="157"/>
      <c r="I216" s="157"/>
      <c r="J216" s="157"/>
      <c r="K216" s="157"/>
      <c r="L216" s="157"/>
      <c r="M216" s="157"/>
      <c r="N216" s="159"/>
      <c r="O216" s="157"/>
      <c r="P216" s="157">
        <v>1</v>
      </c>
      <c r="Q216" s="157">
        <v>2</v>
      </c>
      <c r="R216" s="157">
        <v>3</v>
      </c>
      <c r="S216" s="157">
        <v>4</v>
      </c>
      <c r="T216" s="157"/>
      <c r="U216" s="157">
        <v>5</v>
      </c>
      <c r="V216" s="157">
        <v>6</v>
      </c>
      <c r="W216" s="157">
        <v>7</v>
      </c>
      <c r="X216" s="157">
        <v>8</v>
      </c>
      <c r="Y216" s="157"/>
      <c r="Z216" s="157">
        <v>9</v>
      </c>
      <c r="AA216" s="157">
        <v>10</v>
      </c>
      <c r="AB216" s="157">
        <v>11</v>
      </c>
      <c r="AC216" s="157">
        <v>12</v>
      </c>
      <c r="AD216" s="157"/>
      <c r="AE216" s="157">
        <v>13</v>
      </c>
      <c r="AF216" s="157">
        <v>14</v>
      </c>
      <c r="AG216" s="157">
        <v>15</v>
      </c>
      <c r="AH216" s="157">
        <v>16</v>
      </c>
      <c r="AI216" s="157"/>
      <c r="AJ216" s="157">
        <v>17</v>
      </c>
      <c r="AK216" s="157">
        <v>18</v>
      </c>
      <c r="AL216" s="157">
        <v>19</v>
      </c>
      <c r="AM216" s="157">
        <v>20</v>
      </c>
      <c r="AN216" s="157"/>
      <c r="AO216" s="157">
        <v>21</v>
      </c>
      <c r="AP216" s="157">
        <v>22</v>
      </c>
      <c r="AQ216" s="157">
        <v>23</v>
      </c>
      <c r="AR216" s="157">
        <v>24</v>
      </c>
      <c r="AS216" s="160"/>
      <c r="AV216" s="326">
        <f t="shared" si="18"/>
        <v>0</v>
      </c>
      <c r="AW216" s="326">
        <f t="shared" si="19"/>
        <v>0</v>
      </c>
      <c r="AX216" s="326">
        <f t="shared" si="20"/>
        <v>0</v>
      </c>
      <c r="AY216" s="327" t="e">
        <f t="shared" si="16"/>
        <v>#DIV/0!</v>
      </c>
    </row>
    <row r="217" spans="1:51" ht="12" customHeight="1" thickBot="1">
      <c r="A217" s="244" t="str">
        <f t="shared" si="17"/>
        <v>INTRA</v>
      </c>
      <c r="B217" s="296" t="s">
        <v>119</v>
      </c>
      <c r="C217" s="162" t="s">
        <v>212</v>
      </c>
      <c r="D217" s="163" t="s">
        <v>280</v>
      </c>
      <c r="E217" s="162"/>
      <c r="F217" s="162">
        <v>24</v>
      </c>
      <c r="G217" s="162">
        <v>24</v>
      </c>
      <c r="H217" s="162" t="s">
        <v>12</v>
      </c>
      <c r="I217" s="161" t="s">
        <v>119</v>
      </c>
      <c r="J217" s="162" t="s">
        <v>187</v>
      </c>
      <c r="K217" s="162"/>
      <c r="L217" s="162">
        <f>COUNTIF(P217:AR217,"x")</f>
        <v>17</v>
      </c>
      <c r="M217" s="162">
        <f>F217-L217</f>
        <v>7</v>
      </c>
      <c r="N217" s="164"/>
      <c r="O217" s="165"/>
      <c r="P217" s="162"/>
      <c r="Q217" s="162" t="s">
        <v>277</v>
      </c>
      <c r="R217" s="162" t="s">
        <v>278</v>
      </c>
      <c r="S217" s="162" t="s">
        <v>278</v>
      </c>
      <c r="T217" s="165"/>
      <c r="U217" s="162" t="s">
        <v>277</v>
      </c>
      <c r="V217" s="162" t="s">
        <v>278</v>
      </c>
      <c r="W217" s="162" t="s">
        <v>278</v>
      </c>
      <c r="X217" s="162"/>
      <c r="Y217" s="165"/>
      <c r="Z217" s="162" t="s">
        <v>277</v>
      </c>
      <c r="AA217" s="162"/>
      <c r="AB217" s="162"/>
      <c r="AC217" s="162" t="s">
        <v>278</v>
      </c>
      <c r="AD217" s="165"/>
      <c r="AE217" s="162" t="s">
        <v>278</v>
      </c>
      <c r="AF217" s="162" t="s">
        <v>277</v>
      </c>
      <c r="AG217" s="162"/>
      <c r="AH217" s="162" t="s">
        <v>277</v>
      </c>
      <c r="AI217" s="165"/>
      <c r="AJ217" s="162" t="s">
        <v>278</v>
      </c>
      <c r="AK217" s="162" t="s">
        <v>278</v>
      </c>
      <c r="AL217" s="162" t="s">
        <v>278</v>
      </c>
      <c r="AM217" s="162" t="s">
        <v>277</v>
      </c>
      <c r="AN217" s="165"/>
      <c r="AO217" s="162" t="s">
        <v>277</v>
      </c>
      <c r="AP217" s="162" t="s">
        <v>277</v>
      </c>
      <c r="AQ217" s="162"/>
      <c r="AR217" s="162"/>
      <c r="AS217" s="166"/>
      <c r="AV217" s="326">
        <f t="shared" si="18"/>
        <v>24</v>
      </c>
      <c r="AW217" s="326">
        <f t="shared" si="19"/>
        <v>17</v>
      </c>
      <c r="AX217" s="326">
        <f t="shared" si="20"/>
        <v>7</v>
      </c>
      <c r="AY217" s="327">
        <f t="shared" si="16"/>
        <v>0.70833333333333337</v>
      </c>
    </row>
    <row r="218" spans="1:51" ht="12" customHeight="1">
      <c r="A218" s="244" t="str">
        <f t="shared" si="17"/>
        <v>INTRA</v>
      </c>
      <c r="B218" s="226"/>
      <c r="C218" s="157"/>
      <c r="D218" s="157"/>
      <c r="E218" s="158"/>
      <c r="F218" s="157"/>
      <c r="G218" s="157"/>
      <c r="H218" s="157"/>
      <c r="I218" s="157"/>
      <c r="J218" s="157"/>
      <c r="K218" s="157"/>
      <c r="L218" s="157"/>
      <c r="M218" s="157"/>
      <c r="N218" s="159"/>
      <c r="O218" s="157"/>
      <c r="P218" s="157">
        <v>1</v>
      </c>
      <c r="Q218" s="157">
        <v>2</v>
      </c>
      <c r="R218" s="157">
        <v>3</v>
      </c>
      <c r="S218" s="157">
        <v>4</v>
      </c>
      <c r="T218" s="157"/>
      <c r="U218" s="157">
        <v>5</v>
      </c>
      <c r="V218" s="157">
        <v>6</v>
      </c>
      <c r="W218" s="157">
        <v>7</v>
      </c>
      <c r="X218" s="157">
        <v>8</v>
      </c>
      <c r="Y218" s="157"/>
      <c r="Z218" s="157">
        <v>9</v>
      </c>
      <c r="AA218" s="157">
        <v>10</v>
      </c>
      <c r="AB218" s="157">
        <v>11</v>
      </c>
      <c r="AC218" s="157">
        <v>12</v>
      </c>
      <c r="AD218" s="157"/>
      <c r="AE218" s="157">
        <v>13</v>
      </c>
      <c r="AF218" s="157">
        <v>14</v>
      </c>
      <c r="AG218" s="157">
        <v>15</v>
      </c>
      <c r="AH218" s="157">
        <v>16</v>
      </c>
      <c r="AI218" s="157"/>
      <c r="AJ218" s="157">
        <v>17</v>
      </c>
      <c r="AK218" s="157">
        <v>18</v>
      </c>
      <c r="AL218" s="157">
        <v>19</v>
      </c>
      <c r="AM218" s="157">
        <v>20</v>
      </c>
      <c r="AN218" s="157"/>
      <c r="AO218" s="157">
        <v>21</v>
      </c>
      <c r="AP218" s="157">
        <v>22</v>
      </c>
      <c r="AQ218" s="157">
        <v>23</v>
      </c>
      <c r="AR218" s="157">
        <v>24</v>
      </c>
      <c r="AS218" s="160"/>
      <c r="AV218" s="326">
        <f t="shared" si="18"/>
        <v>0</v>
      </c>
      <c r="AW218" s="326">
        <f t="shared" si="19"/>
        <v>0</v>
      </c>
      <c r="AX218" s="326">
        <f t="shared" si="20"/>
        <v>0</v>
      </c>
      <c r="AY218" s="327" t="e">
        <f t="shared" si="16"/>
        <v>#DIV/0!</v>
      </c>
    </row>
    <row r="219" spans="1:51" ht="12" customHeight="1" thickBot="1">
      <c r="A219" s="244" t="str">
        <f t="shared" si="17"/>
        <v>INTRA</v>
      </c>
      <c r="B219" s="329" t="s">
        <v>119</v>
      </c>
      <c r="C219" s="60" t="s">
        <v>212</v>
      </c>
      <c r="D219" s="61" t="s">
        <v>276</v>
      </c>
      <c r="E219" s="60"/>
      <c r="F219" s="60">
        <v>12</v>
      </c>
      <c r="G219" s="60">
        <v>12</v>
      </c>
      <c r="H219" s="60" t="s">
        <v>12</v>
      </c>
      <c r="I219" s="60" t="s">
        <v>119</v>
      </c>
      <c r="J219" s="60" t="s">
        <v>160</v>
      </c>
      <c r="K219" s="60"/>
      <c r="L219" s="60">
        <f>COUNTIF(P220:AC220,"x")</f>
        <v>12</v>
      </c>
      <c r="M219" s="60">
        <f>F219-L219</f>
        <v>0</v>
      </c>
      <c r="N219" s="164"/>
      <c r="O219" s="165"/>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72"/>
      <c r="AV219" s="326">
        <f t="shared" si="18"/>
        <v>12</v>
      </c>
      <c r="AW219" s="326">
        <f t="shared" si="19"/>
        <v>12</v>
      </c>
      <c r="AX219" s="326">
        <f t="shared" si="20"/>
        <v>0</v>
      </c>
      <c r="AY219" s="327">
        <f t="shared" si="16"/>
        <v>1</v>
      </c>
    </row>
    <row r="220" spans="1:51" ht="12" customHeight="1" thickBot="1">
      <c r="A220" s="244" t="str">
        <f t="shared" si="17"/>
        <v>INTRA</v>
      </c>
      <c r="B220" s="296" t="s">
        <v>119</v>
      </c>
      <c r="C220" s="162" t="s">
        <v>212</v>
      </c>
      <c r="D220" s="163" t="s">
        <v>276</v>
      </c>
      <c r="E220" s="162"/>
      <c r="F220" s="162">
        <v>12</v>
      </c>
      <c r="G220" s="162">
        <v>12</v>
      </c>
      <c r="H220" s="162" t="s">
        <v>12</v>
      </c>
      <c r="I220" s="162" t="s">
        <v>119</v>
      </c>
      <c r="J220" s="162" t="s">
        <v>148</v>
      </c>
      <c r="K220" s="162"/>
      <c r="L220" s="162">
        <f>COUNTIF(AE220:AR220,"x")</f>
        <v>11</v>
      </c>
      <c r="M220" s="162">
        <f>F220-L220</f>
        <v>1</v>
      </c>
      <c r="N220" s="164"/>
      <c r="O220" s="177"/>
      <c r="P220" s="162" t="s">
        <v>277</v>
      </c>
      <c r="Q220" s="162" t="s">
        <v>277</v>
      </c>
      <c r="R220" s="162" t="s">
        <v>277</v>
      </c>
      <c r="S220" s="162" t="s">
        <v>277</v>
      </c>
      <c r="T220" s="165"/>
      <c r="U220" s="162" t="s">
        <v>277</v>
      </c>
      <c r="V220" s="162" t="s">
        <v>277</v>
      </c>
      <c r="W220" s="162" t="s">
        <v>277</v>
      </c>
      <c r="X220" s="162" t="s">
        <v>277</v>
      </c>
      <c r="Y220" s="165"/>
      <c r="Z220" s="162" t="s">
        <v>277</v>
      </c>
      <c r="AA220" s="162" t="s">
        <v>277</v>
      </c>
      <c r="AB220" s="162" t="s">
        <v>277</v>
      </c>
      <c r="AC220" s="162" t="s">
        <v>277</v>
      </c>
      <c r="AD220" s="165"/>
      <c r="AE220" s="162"/>
      <c r="AF220" s="162" t="s">
        <v>277</v>
      </c>
      <c r="AG220" s="162" t="s">
        <v>277</v>
      </c>
      <c r="AH220" s="162" t="s">
        <v>277</v>
      </c>
      <c r="AI220" s="165"/>
      <c r="AJ220" s="162" t="s">
        <v>277</v>
      </c>
      <c r="AK220" s="162" t="s">
        <v>277</v>
      </c>
      <c r="AL220" s="162" t="s">
        <v>277</v>
      </c>
      <c r="AM220" s="162" t="s">
        <v>277</v>
      </c>
      <c r="AN220" s="165"/>
      <c r="AO220" s="162" t="s">
        <v>277</v>
      </c>
      <c r="AP220" s="162" t="s">
        <v>277</v>
      </c>
      <c r="AQ220" s="162" t="s">
        <v>277</v>
      </c>
      <c r="AR220" s="162" t="s">
        <v>277</v>
      </c>
      <c r="AS220" s="166"/>
      <c r="AV220" s="326">
        <f t="shared" si="18"/>
        <v>12</v>
      </c>
      <c r="AW220" s="326">
        <f t="shared" si="19"/>
        <v>11</v>
      </c>
      <c r="AX220" s="326">
        <f t="shared" si="20"/>
        <v>1</v>
      </c>
      <c r="AY220" s="327">
        <f t="shared" ref="AY220:AY283" si="21">AW220/AV220</f>
        <v>0.91666666666666663</v>
      </c>
    </row>
    <row r="221" spans="1:51" ht="12" customHeight="1">
      <c r="A221" s="244" t="str">
        <f t="shared" si="17"/>
        <v>INTRA</v>
      </c>
      <c r="B221" s="226"/>
      <c r="C221" s="157"/>
      <c r="D221" s="157"/>
      <c r="E221" s="158"/>
      <c r="F221" s="157"/>
      <c r="G221" s="157"/>
      <c r="H221" s="157"/>
      <c r="I221" s="157"/>
      <c r="J221" s="157"/>
      <c r="K221" s="157"/>
      <c r="L221" s="157"/>
      <c r="M221" s="157"/>
      <c r="N221" s="159"/>
      <c r="O221" s="157"/>
      <c r="P221" s="157">
        <v>1</v>
      </c>
      <c r="Q221" s="157">
        <v>2</v>
      </c>
      <c r="R221" s="157">
        <v>3</v>
      </c>
      <c r="S221" s="157">
        <v>4</v>
      </c>
      <c r="T221" s="157"/>
      <c r="U221" s="157">
        <v>5</v>
      </c>
      <c r="V221" s="157">
        <v>6</v>
      </c>
      <c r="W221" s="157">
        <v>7</v>
      </c>
      <c r="X221" s="157">
        <v>8</v>
      </c>
      <c r="Y221" s="157"/>
      <c r="Z221" s="157">
        <v>9</v>
      </c>
      <c r="AA221" s="157">
        <v>10</v>
      </c>
      <c r="AB221" s="157">
        <v>11</v>
      </c>
      <c r="AC221" s="157">
        <v>12</v>
      </c>
      <c r="AD221" s="157"/>
      <c r="AE221" s="157">
        <v>13</v>
      </c>
      <c r="AF221" s="157">
        <v>14</v>
      </c>
      <c r="AG221" s="157">
        <v>15</v>
      </c>
      <c r="AH221" s="157">
        <v>16</v>
      </c>
      <c r="AI221" s="157"/>
      <c r="AJ221" s="157">
        <v>17</v>
      </c>
      <c r="AK221" s="157">
        <v>18</v>
      </c>
      <c r="AL221" s="157">
        <v>19</v>
      </c>
      <c r="AM221" s="157">
        <v>20</v>
      </c>
      <c r="AN221" s="157"/>
      <c r="AO221" s="157">
        <v>21</v>
      </c>
      <c r="AP221" s="157">
        <v>22</v>
      </c>
      <c r="AQ221" s="157">
        <v>23</v>
      </c>
      <c r="AR221" s="157">
        <v>24</v>
      </c>
      <c r="AS221" s="160"/>
      <c r="AV221" s="326">
        <f t="shared" si="18"/>
        <v>0</v>
      </c>
      <c r="AW221" s="326">
        <f t="shared" si="19"/>
        <v>0</v>
      </c>
      <c r="AX221" s="326">
        <f t="shared" si="20"/>
        <v>0</v>
      </c>
      <c r="AY221" s="327" t="e">
        <f t="shared" si="21"/>
        <v>#DIV/0!</v>
      </c>
    </row>
    <row r="222" spans="1:51" ht="12" customHeight="1" thickBot="1">
      <c r="A222" s="244" t="str">
        <f t="shared" si="17"/>
        <v>INTRA</v>
      </c>
      <c r="B222" s="296" t="s">
        <v>119</v>
      </c>
      <c r="C222" s="162" t="s">
        <v>212</v>
      </c>
      <c r="D222" s="163" t="s">
        <v>276</v>
      </c>
      <c r="E222" s="162"/>
      <c r="F222" s="162">
        <v>12</v>
      </c>
      <c r="G222" s="162">
        <v>24</v>
      </c>
      <c r="H222" s="162" t="s">
        <v>12</v>
      </c>
      <c r="I222" s="162" t="s">
        <v>119</v>
      </c>
      <c r="J222" s="162" t="s">
        <v>149</v>
      </c>
      <c r="K222" s="162"/>
      <c r="L222" s="162">
        <f>COUNTIF(P223:AC223,"x")</f>
        <v>12</v>
      </c>
      <c r="M222" s="162">
        <f>F222-L222</f>
        <v>0</v>
      </c>
      <c r="N222" s="164"/>
      <c r="O222" s="165"/>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72"/>
      <c r="AV222" s="326">
        <f t="shared" si="18"/>
        <v>12</v>
      </c>
      <c r="AW222" s="326">
        <f t="shared" si="19"/>
        <v>12</v>
      </c>
      <c r="AX222" s="326">
        <f t="shared" si="20"/>
        <v>0</v>
      </c>
      <c r="AY222" s="327">
        <f t="shared" si="21"/>
        <v>1</v>
      </c>
    </row>
    <row r="223" spans="1:51" ht="12" customHeight="1" thickBot="1">
      <c r="A223" s="244" t="str">
        <f t="shared" si="17"/>
        <v>INTRA</v>
      </c>
      <c r="B223" s="296" t="s">
        <v>119</v>
      </c>
      <c r="C223" s="162" t="s">
        <v>212</v>
      </c>
      <c r="D223" s="163" t="s">
        <v>276</v>
      </c>
      <c r="E223" s="162"/>
      <c r="F223" s="162">
        <v>12</v>
      </c>
      <c r="G223" s="162">
        <v>24</v>
      </c>
      <c r="H223" s="162" t="s">
        <v>12</v>
      </c>
      <c r="I223" s="162" t="s">
        <v>119</v>
      </c>
      <c r="J223" s="162" t="s">
        <v>150</v>
      </c>
      <c r="K223" s="162"/>
      <c r="L223" s="162">
        <f>COUNTIF(AE223:AR223,"x")</f>
        <v>12</v>
      </c>
      <c r="M223" s="162">
        <f>F223-L223</f>
        <v>0</v>
      </c>
      <c r="N223" s="164"/>
      <c r="O223" s="177"/>
      <c r="P223" s="162" t="s">
        <v>277</v>
      </c>
      <c r="Q223" s="162" t="s">
        <v>277</v>
      </c>
      <c r="R223" s="162" t="s">
        <v>277</v>
      </c>
      <c r="S223" s="162" t="s">
        <v>277</v>
      </c>
      <c r="T223" s="165"/>
      <c r="U223" s="162" t="s">
        <v>277</v>
      </c>
      <c r="V223" s="162" t="s">
        <v>277</v>
      </c>
      <c r="W223" s="162" t="s">
        <v>277</v>
      </c>
      <c r="X223" s="162" t="s">
        <v>277</v>
      </c>
      <c r="Y223" s="165"/>
      <c r="Z223" s="162" t="s">
        <v>277</v>
      </c>
      <c r="AA223" s="162" t="s">
        <v>277</v>
      </c>
      <c r="AB223" s="162" t="s">
        <v>277</v>
      </c>
      <c r="AC223" s="162" t="s">
        <v>277</v>
      </c>
      <c r="AD223" s="165"/>
      <c r="AE223" s="162" t="s">
        <v>277</v>
      </c>
      <c r="AF223" s="162" t="s">
        <v>277</v>
      </c>
      <c r="AG223" s="162" t="s">
        <v>277</v>
      </c>
      <c r="AH223" s="162" t="s">
        <v>277</v>
      </c>
      <c r="AI223" s="165"/>
      <c r="AJ223" s="162" t="s">
        <v>277</v>
      </c>
      <c r="AK223" s="162" t="s">
        <v>277</v>
      </c>
      <c r="AL223" s="162" t="s">
        <v>277</v>
      </c>
      <c r="AM223" s="162" t="s">
        <v>277</v>
      </c>
      <c r="AN223" s="165"/>
      <c r="AO223" s="162" t="s">
        <v>277</v>
      </c>
      <c r="AP223" s="162" t="s">
        <v>277</v>
      </c>
      <c r="AQ223" s="162" t="s">
        <v>277</v>
      </c>
      <c r="AR223" s="162" t="s">
        <v>277</v>
      </c>
      <c r="AS223" s="166"/>
      <c r="AV223" s="326">
        <f t="shared" si="18"/>
        <v>12</v>
      </c>
      <c r="AW223" s="326">
        <f t="shared" si="19"/>
        <v>12</v>
      </c>
      <c r="AX223" s="326">
        <f t="shared" si="20"/>
        <v>0</v>
      </c>
      <c r="AY223" s="327">
        <f t="shared" si="21"/>
        <v>1</v>
      </c>
    </row>
    <row r="224" spans="1:51" ht="12" customHeight="1">
      <c r="A224" s="244" t="str">
        <f t="shared" si="17"/>
        <v>INTRA</v>
      </c>
      <c r="B224" s="226"/>
      <c r="C224" s="157"/>
      <c r="D224" s="157"/>
      <c r="E224" s="158"/>
      <c r="F224" s="157"/>
      <c r="G224" s="157"/>
      <c r="H224" s="157"/>
      <c r="I224" s="157"/>
      <c r="J224" s="157"/>
      <c r="K224" s="157"/>
      <c r="L224" s="157"/>
      <c r="M224" s="157"/>
      <c r="N224" s="159"/>
      <c r="O224" s="157"/>
      <c r="P224" s="157">
        <v>1</v>
      </c>
      <c r="Q224" s="157">
        <v>2</v>
      </c>
      <c r="R224" s="157">
        <v>3</v>
      </c>
      <c r="S224" s="157">
        <v>4</v>
      </c>
      <c r="T224" s="157"/>
      <c r="U224" s="157">
        <v>5</v>
      </c>
      <c r="V224" s="157">
        <v>6</v>
      </c>
      <c r="W224" s="157">
        <v>7</v>
      </c>
      <c r="X224" s="157">
        <v>8</v>
      </c>
      <c r="Y224" s="157"/>
      <c r="Z224" s="157">
        <v>9</v>
      </c>
      <c r="AA224" s="157">
        <v>10</v>
      </c>
      <c r="AB224" s="157">
        <v>11</v>
      </c>
      <c r="AC224" s="157">
        <v>12</v>
      </c>
      <c r="AD224" s="157"/>
      <c r="AE224" s="157">
        <v>13</v>
      </c>
      <c r="AF224" s="157">
        <v>14</v>
      </c>
      <c r="AG224" s="157">
        <v>15</v>
      </c>
      <c r="AH224" s="157">
        <v>16</v>
      </c>
      <c r="AI224" s="157"/>
      <c r="AJ224" s="157">
        <v>17</v>
      </c>
      <c r="AK224" s="157">
        <v>18</v>
      </c>
      <c r="AL224" s="157">
        <v>19</v>
      </c>
      <c r="AM224" s="157">
        <v>20</v>
      </c>
      <c r="AN224" s="157"/>
      <c r="AO224" s="157">
        <v>21</v>
      </c>
      <c r="AP224" s="157">
        <v>22</v>
      </c>
      <c r="AQ224" s="157">
        <v>23</v>
      </c>
      <c r="AR224" s="157">
        <v>24</v>
      </c>
      <c r="AS224" s="160"/>
      <c r="AV224" s="326">
        <f t="shared" si="18"/>
        <v>0</v>
      </c>
      <c r="AW224" s="326">
        <f t="shared" si="19"/>
        <v>0</v>
      </c>
      <c r="AX224" s="326">
        <f t="shared" si="20"/>
        <v>0</v>
      </c>
      <c r="AY224" s="327" t="e">
        <f t="shared" si="21"/>
        <v>#DIV/0!</v>
      </c>
    </row>
    <row r="225" spans="1:51" ht="12" customHeight="1" thickBot="1">
      <c r="A225" s="244" t="str">
        <f t="shared" si="17"/>
        <v>INTRA</v>
      </c>
      <c r="B225" s="296" t="s">
        <v>119</v>
      </c>
      <c r="C225" s="162" t="s">
        <v>212</v>
      </c>
      <c r="D225" s="163" t="s">
        <v>276</v>
      </c>
      <c r="E225" s="162"/>
      <c r="F225" s="162">
        <v>12</v>
      </c>
      <c r="G225" s="162">
        <v>24</v>
      </c>
      <c r="H225" s="162" t="s">
        <v>12</v>
      </c>
      <c r="I225" s="162" t="s">
        <v>119</v>
      </c>
      <c r="J225" s="162" t="s">
        <v>151</v>
      </c>
      <c r="K225" s="162"/>
      <c r="L225" s="162">
        <f>COUNTIF(P226:AC226,"x")</f>
        <v>11</v>
      </c>
      <c r="M225" s="162">
        <f>F225-L225</f>
        <v>1</v>
      </c>
      <c r="N225" s="164"/>
      <c r="O225" s="165"/>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72"/>
      <c r="AV225" s="326">
        <f t="shared" si="18"/>
        <v>12</v>
      </c>
      <c r="AW225" s="326">
        <f t="shared" si="19"/>
        <v>11</v>
      </c>
      <c r="AX225" s="326">
        <f t="shared" si="20"/>
        <v>1</v>
      </c>
      <c r="AY225" s="327">
        <f t="shared" si="21"/>
        <v>0.91666666666666663</v>
      </c>
    </row>
    <row r="226" spans="1:51" ht="12" customHeight="1" thickBot="1">
      <c r="A226" s="244" t="str">
        <f t="shared" si="17"/>
        <v>INTRA</v>
      </c>
      <c r="B226" s="296" t="s">
        <v>119</v>
      </c>
      <c r="C226" s="162" t="s">
        <v>212</v>
      </c>
      <c r="D226" s="163" t="s">
        <v>276</v>
      </c>
      <c r="E226" s="162"/>
      <c r="F226" s="162">
        <v>12</v>
      </c>
      <c r="G226" s="162">
        <v>24</v>
      </c>
      <c r="H226" s="162" t="s">
        <v>12</v>
      </c>
      <c r="I226" s="162" t="s">
        <v>119</v>
      </c>
      <c r="J226" s="162" t="s">
        <v>152</v>
      </c>
      <c r="K226" s="162"/>
      <c r="L226" s="162">
        <f>COUNTIF(AE226:AR226,"x")</f>
        <v>12</v>
      </c>
      <c r="M226" s="162">
        <f>F226-L226</f>
        <v>0</v>
      </c>
      <c r="N226" s="164"/>
      <c r="O226" s="177"/>
      <c r="P226" s="162" t="s">
        <v>277</v>
      </c>
      <c r="Q226" s="162" t="s">
        <v>277</v>
      </c>
      <c r="R226" s="162"/>
      <c r="S226" s="162" t="s">
        <v>277</v>
      </c>
      <c r="T226" s="165"/>
      <c r="U226" s="162" t="s">
        <v>277</v>
      </c>
      <c r="V226" s="162" t="s">
        <v>277</v>
      </c>
      <c r="W226" s="162" t="s">
        <v>277</v>
      </c>
      <c r="X226" s="162" t="s">
        <v>277</v>
      </c>
      <c r="Y226" s="165"/>
      <c r="Z226" s="162" t="s">
        <v>277</v>
      </c>
      <c r="AA226" s="162" t="s">
        <v>277</v>
      </c>
      <c r="AB226" s="162" t="s">
        <v>277</v>
      </c>
      <c r="AC226" s="162" t="s">
        <v>277</v>
      </c>
      <c r="AD226" s="165"/>
      <c r="AE226" s="162" t="s">
        <v>277</v>
      </c>
      <c r="AF226" s="162" t="s">
        <v>277</v>
      </c>
      <c r="AG226" s="162" t="s">
        <v>277</v>
      </c>
      <c r="AH226" s="162" t="s">
        <v>277</v>
      </c>
      <c r="AI226" s="165"/>
      <c r="AJ226" s="162" t="s">
        <v>277</v>
      </c>
      <c r="AK226" s="162" t="s">
        <v>277</v>
      </c>
      <c r="AL226" s="162" t="s">
        <v>277</v>
      </c>
      <c r="AM226" s="162" t="s">
        <v>277</v>
      </c>
      <c r="AN226" s="165"/>
      <c r="AO226" s="162" t="s">
        <v>277</v>
      </c>
      <c r="AP226" s="162" t="s">
        <v>277</v>
      </c>
      <c r="AQ226" s="162" t="s">
        <v>277</v>
      </c>
      <c r="AR226" s="162" t="s">
        <v>277</v>
      </c>
      <c r="AS226" s="166"/>
      <c r="AV226" s="326">
        <f t="shared" si="18"/>
        <v>12</v>
      </c>
      <c r="AW226" s="326">
        <f t="shared" si="19"/>
        <v>12</v>
      </c>
      <c r="AX226" s="326">
        <f t="shared" si="20"/>
        <v>0</v>
      </c>
      <c r="AY226" s="327">
        <f t="shared" si="21"/>
        <v>1</v>
      </c>
    </row>
    <row r="227" spans="1:51" ht="12" customHeight="1">
      <c r="A227" s="244" t="str">
        <f t="shared" si="17"/>
        <v>INTRA</v>
      </c>
      <c r="B227" s="226"/>
      <c r="C227" s="157"/>
      <c r="D227" s="157"/>
      <c r="E227" s="158"/>
      <c r="F227" s="157"/>
      <c r="G227" s="157"/>
      <c r="H227" s="157"/>
      <c r="I227" s="157"/>
      <c r="J227" s="157"/>
      <c r="K227" s="157"/>
      <c r="L227" s="157"/>
      <c r="M227" s="157"/>
      <c r="N227" s="159"/>
      <c r="O227" s="157"/>
      <c r="P227" s="157">
        <v>1</v>
      </c>
      <c r="Q227" s="157">
        <v>2</v>
      </c>
      <c r="R227" s="157">
        <v>3</v>
      </c>
      <c r="S227" s="157">
        <v>4</v>
      </c>
      <c r="T227" s="157"/>
      <c r="U227" s="157">
        <v>5</v>
      </c>
      <c r="V227" s="157">
        <v>6</v>
      </c>
      <c r="W227" s="157">
        <v>7</v>
      </c>
      <c r="X227" s="157">
        <v>8</v>
      </c>
      <c r="Y227" s="157"/>
      <c r="Z227" s="157">
        <v>9</v>
      </c>
      <c r="AA227" s="157">
        <v>10</v>
      </c>
      <c r="AB227" s="157">
        <v>11</v>
      </c>
      <c r="AC227" s="157">
        <v>12</v>
      </c>
      <c r="AD227" s="157"/>
      <c r="AE227" s="157">
        <v>13</v>
      </c>
      <c r="AF227" s="157">
        <v>14</v>
      </c>
      <c r="AG227" s="157">
        <v>15</v>
      </c>
      <c r="AH227" s="157">
        <v>16</v>
      </c>
      <c r="AI227" s="157"/>
      <c r="AJ227" s="157">
        <v>17</v>
      </c>
      <c r="AK227" s="157">
        <v>18</v>
      </c>
      <c r="AL227" s="157">
        <v>19</v>
      </c>
      <c r="AM227" s="157">
        <v>20</v>
      </c>
      <c r="AN227" s="157"/>
      <c r="AO227" s="157">
        <v>21</v>
      </c>
      <c r="AP227" s="157">
        <v>22</v>
      </c>
      <c r="AQ227" s="157">
        <v>23</v>
      </c>
      <c r="AR227" s="157">
        <v>24</v>
      </c>
      <c r="AS227" s="160"/>
      <c r="AV227" s="326">
        <f t="shared" si="18"/>
        <v>0</v>
      </c>
      <c r="AW227" s="326">
        <f t="shared" si="19"/>
        <v>0</v>
      </c>
      <c r="AX227" s="326">
        <f t="shared" si="20"/>
        <v>0</v>
      </c>
      <c r="AY227" s="327" t="e">
        <f t="shared" si="21"/>
        <v>#DIV/0!</v>
      </c>
    </row>
    <row r="228" spans="1:51" ht="12" customHeight="1" thickBot="1">
      <c r="A228" s="244" t="str">
        <f t="shared" si="17"/>
        <v>INTRA</v>
      </c>
      <c r="B228" s="296" t="s">
        <v>119</v>
      </c>
      <c r="C228" s="162" t="s">
        <v>212</v>
      </c>
      <c r="D228" s="163" t="s">
        <v>276</v>
      </c>
      <c r="E228" s="162"/>
      <c r="F228" s="162">
        <v>12</v>
      </c>
      <c r="G228" s="162">
        <v>24</v>
      </c>
      <c r="H228" s="162" t="s">
        <v>12</v>
      </c>
      <c r="I228" s="162" t="s">
        <v>119</v>
      </c>
      <c r="J228" s="162" t="s">
        <v>153</v>
      </c>
      <c r="K228" s="162"/>
      <c r="L228" s="162">
        <f>COUNTIF(P229:AC229,"x")</f>
        <v>11</v>
      </c>
      <c r="M228" s="162">
        <f>F228-L228</f>
        <v>1</v>
      </c>
      <c r="N228" s="164"/>
      <c r="O228" s="165"/>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72"/>
      <c r="AV228" s="326">
        <f t="shared" si="18"/>
        <v>12</v>
      </c>
      <c r="AW228" s="326">
        <f t="shared" si="19"/>
        <v>11</v>
      </c>
      <c r="AX228" s="326">
        <f t="shared" si="20"/>
        <v>1</v>
      </c>
      <c r="AY228" s="327">
        <f t="shared" si="21"/>
        <v>0.91666666666666663</v>
      </c>
    </row>
    <row r="229" spans="1:51" ht="12" customHeight="1" thickBot="1">
      <c r="A229" s="244" t="str">
        <f t="shared" si="17"/>
        <v>INTRA</v>
      </c>
      <c r="B229" s="296" t="s">
        <v>119</v>
      </c>
      <c r="C229" s="162" t="s">
        <v>212</v>
      </c>
      <c r="D229" s="163" t="s">
        <v>276</v>
      </c>
      <c r="E229" s="162"/>
      <c r="F229" s="162">
        <v>12</v>
      </c>
      <c r="G229" s="162">
        <v>24</v>
      </c>
      <c r="H229" s="162" t="s">
        <v>12</v>
      </c>
      <c r="I229" s="162" t="s">
        <v>119</v>
      </c>
      <c r="J229" s="162" t="s">
        <v>154</v>
      </c>
      <c r="K229" s="162"/>
      <c r="L229" s="162">
        <f>COUNTIF(AE229:AR229,"x")</f>
        <v>12</v>
      </c>
      <c r="M229" s="162">
        <f>F229-L229</f>
        <v>0</v>
      </c>
      <c r="N229" s="164"/>
      <c r="O229" s="177"/>
      <c r="P229" s="162" t="s">
        <v>277</v>
      </c>
      <c r="Q229" s="162" t="s">
        <v>277</v>
      </c>
      <c r="R229" s="162" t="s">
        <v>277</v>
      </c>
      <c r="S229" s="162" t="s">
        <v>277</v>
      </c>
      <c r="T229" s="165"/>
      <c r="U229" s="162" t="s">
        <v>277</v>
      </c>
      <c r="V229" s="162" t="s">
        <v>277</v>
      </c>
      <c r="W229" s="162" t="s">
        <v>277</v>
      </c>
      <c r="X229" s="162" t="s">
        <v>277</v>
      </c>
      <c r="Y229" s="165"/>
      <c r="Z229" s="162" t="s">
        <v>277</v>
      </c>
      <c r="AA229" s="162" t="s">
        <v>277</v>
      </c>
      <c r="AB229" s="162" t="s">
        <v>277</v>
      </c>
      <c r="AC229" s="162"/>
      <c r="AD229" s="165"/>
      <c r="AE229" s="162" t="s">
        <v>277</v>
      </c>
      <c r="AF229" s="162" t="s">
        <v>277</v>
      </c>
      <c r="AG229" s="162" t="s">
        <v>277</v>
      </c>
      <c r="AH229" s="162" t="s">
        <v>277</v>
      </c>
      <c r="AI229" s="165"/>
      <c r="AJ229" s="162" t="s">
        <v>277</v>
      </c>
      <c r="AK229" s="162" t="s">
        <v>277</v>
      </c>
      <c r="AL229" s="162" t="s">
        <v>277</v>
      </c>
      <c r="AM229" s="162" t="s">
        <v>277</v>
      </c>
      <c r="AN229" s="165"/>
      <c r="AO229" s="162" t="s">
        <v>277</v>
      </c>
      <c r="AP229" s="162" t="s">
        <v>277</v>
      </c>
      <c r="AQ229" s="162" t="s">
        <v>277</v>
      </c>
      <c r="AR229" s="162" t="s">
        <v>277</v>
      </c>
      <c r="AS229" s="166"/>
      <c r="AV229" s="326">
        <f t="shared" si="18"/>
        <v>12</v>
      </c>
      <c r="AW229" s="326">
        <f t="shared" si="19"/>
        <v>12</v>
      </c>
      <c r="AX229" s="326">
        <f t="shared" si="20"/>
        <v>0</v>
      </c>
      <c r="AY229" s="327">
        <f t="shared" si="21"/>
        <v>1</v>
      </c>
    </row>
    <row r="230" spans="1:51" ht="12" customHeight="1">
      <c r="A230" s="244" t="str">
        <f t="shared" si="17"/>
        <v>INTRA</v>
      </c>
      <c r="B230" s="226"/>
      <c r="C230" s="157"/>
      <c r="D230" s="157"/>
      <c r="E230" s="158"/>
      <c r="F230" s="157"/>
      <c r="G230" s="157"/>
      <c r="H230" s="157"/>
      <c r="I230" s="157"/>
      <c r="J230" s="157"/>
      <c r="K230" s="157"/>
      <c r="L230" s="157"/>
      <c r="M230" s="157"/>
      <c r="N230" s="159"/>
      <c r="O230" s="157"/>
      <c r="P230" s="157">
        <v>1</v>
      </c>
      <c r="Q230" s="157">
        <v>2</v>
      </c>
      <c r="R230" s="157">
        <v>3</v>
      </c>
      <c r="S230" s="157">
        <v>4</v>
      </c>
      <c r="T230" s="157"/>
      <c r="U230" s="157">
        <v>5</v>
      </c>
      <c r="V230" s="157">
        <v>6</v>
      </c>
      <c r="W230" s="157">
        <v>7</v>
      </c>
      <c r="X230" s="157">
        <v>8</v>
      </c>
      <c r="Y230" s="157"/>
      <c r="Z230" s="157">
        <v>9</v>
      </c>
      <c r="AA230" s="157">
        <v>10</v>
      </c>
      <c r="AB230" s="157">
        <v>11</v>
      </c>
      <c r="AC230" s="157">
        <v>12</v>
      </c>
      <c r="AD230" s="157"/>
      <c r="AE230" s="157">
        <v>13</v>
      </c>
      <c r="AF230" s="157">
        <v>14</v>
      </c>
      <c r="AG230" s="157">
        <v>15</v>
      </c>
      <c r="AH230" s="157">
        <v>16</v>
      </c>
      <c r="AI230" s="157"/>
      <c r="AJ230" s="157">
        <v>17</v>
      </c>
      <c r="AK230" s="157">
        <v>18</v>
      </c>
      <c r="AL230" s="157">
        <v>19</v>
      </c>
      <c r="AM230" s="157">
        <v>20</v>
      </c>
      <c r="AN230" s="157"/>
      <c r="AO230" s="157">
        <v>21</v>
      </c>
      <c r="AP230" s="157">
        <v>22</v>
      </c>
      <c r="AQ230" s="157">
        <v>23</v>
      </c>
      <c r="AR230" s="157">
        <v>24</v>
      </c>
      <c r="AS230" s="160"/>
      <c r="AV230" s="326">
        <f t="shared" si="18"/>
        <v>0</v>
      </c>
      <c r="AW230" s="326">
        <f t="shared" si="19"/>
        <v>0</v>
      </c>
      <c r="AX230" s="326">
        <f t="shared" si="20"/>
        <v>0</v>
      </c>
      <c r="AY230" s="327" t="e">
        <f t="shared" si="21"/>
        <v>#DIV/0!</v>
      </c>
    </row>
    <row r="231" spans="1:51" ht="12" customHeight="1" thickBot="1">
      <c r="A231" s="244" t="str">
        <f t="shared" si="17"/>
        <v>INTRA</v>
      </c>
      <c r="B231" s="296" t="s">
        <v>119</v>
      </c>
      <c r="C231" s="162" t="s">
        <v>212</v>
      </c>
      <c r="D231" s="163" t="s">
        <v>276</v>
      </c>
      <c r="E231" s="162"/>
      <c r="F231" s="162">
        <v>24</v>
      </c>
      <c r="G231" s="162">
        <v>24</v>
      </c>
      <c r="H231" s="162" t="s">
        <v>12</v>
      </c>
      <c r="I231" s="162" t="s">
        <v>119</v>
      </c>
      <c r="J231" s="162" t="s">
        <v>155</v>
      </c>
      <c r="K231" s="162"/>
      <c r="L231" s="162">
        <f>COUNTIF(P232:AC232,"x")</f>
        <v>12</v>
      </c>
      <c r="M231" s="162">
        <f>F231-L231</f>
        <v>12</v>
      </c>
      <c r="N231" s="164"/>
      <c r="O231" s="165"/>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72"/>
      <c r="AV231" s="326">
        <f t="shared" si="18"/>
        <v>24</v>
      </c>
      <c r="AW231" s="326">
        <f t="shared" si="19"/>
        <v>12</v>
      </c>
      <c r="AX231" s="326">
        <f t="shared" si="20"/>
        <v>12</v>
      </c>
      <c r="AY231" s="327">
        <f t="shared" si="21"/>
        <v>0.5</v>
      </c>
    </row>
    <row r="232" spans="1:51" ht="12" customHeight="1" thickBot="1">
      <c r="A232" s="244" t="str">
        <f t="shared" si="17"/>
        <v>INTRA</v>
      </c>
      <c r="B232" s="296" t="s">
        <v>119</v>
      </c>
      <c r="C232" s="162" t="s">
        <v>212</v>
      </c>
      <c r="D232" s="163" t="s">
        <v>276</v>
      </c>
      <c r="E232" s="162"/>
      <c r="F232" s="162">
        <v>24</v>
      </c>
      <c r="G232" s="162">
        <v>24</v>
      </c>
      <c r="H232" s="162" t="s">
        <v>12</v>
      </c>
      <c r="I232" s="162" t="s">
        <v>119</v>
      </c>
      <c r="J232" s="162" t="s">
        <v>156</v>
      </c>
      <c r="K232" s="162"/>
      <c r="L232" s="162">
        <f>COUNTIF(AE232:AR232,"x")</f>
        <v>12</v>
      </c>
      <c r="M232" s="162">
        <f>F232-L232</f>
        <v>12</v>
      </c>
      <c r="N232" s="164"/>
      <c r="O232" s="177"/>
      <c r="P232" s="162" t="s">
        <v>277</v>
      </c>
      <c r="Q232" s="162" t="s">
        <v>277</v>
      </c>
      <c r="R232" s="162" t="s">
        <v>277</v>
      </c>
      <c r="S232" s="162" t="s">
        <v>277</v>
      </c>
      <c r="T232" s="165"/>
      <c r="U232" s="162" t="s">
        <v>277</v>
      </c>
      <c r="V232" s="162" t="s">
        <v>277</v>
      </c>
      <c r="W232" s="162" t="s">
        <v>277</v>
      </c>
      <c r="X232" s="162" t="s">
        <v>277</v>
      </c>
      <c r="Y232" s="165"/>
      <c r="Z232" s="162" t="s">
        <v>277</v>
      </c>
      <c r="AA232" s="162" t="s">
        <v>277</v>
      </c>
      <c r="AB232" s="162" t="s">
        <v>277</v>
      </c>
      <c r="AC232" s="162" t="s">
        <v>277</v>
      </c>
      <c r="AD232" s="165"/>
      <c r="AE232" s="162" t="s">
        <v>277</v>
      </c>
      <c r="AF232" s="162" t="s">
        <v>277</v>
      </c>
      <c r="AG232" s="162" t="s">
        <v>277</v>
      </c>
      <c r="AH232" s="162" t="s">
        <v>277</v>
      </c>
      <c r="AI232" s="165"/>
      <c r="AJ232" s="162" t="s">
        <v>277</v>
      </c>
      <c r="AK232" s="162" t="s">
        <v>277</v>
      </c>
      <c r="AL232" s="162" t="s">
        <v>277</v>
      </c>
      <c r="AM232" s="162" t="s">
        <v>277</v>
      </c>
      <c r="AN232" s="165"/>
      <c r="AO232" s="162" t="s">
        <v>277</v>
      </c>
      <c r="AP232" s="162" t="s">
        <v>277</v>
      </c>
      <c r="AQ232" s="162" t="s">
        <v>277</v>
      </c>
      <c r="AR232" s="162" t="s">
        <v>277</v>
      </c>
      <c r="AS232" s="166"/>
      <c r="AV232" s="326">
        <f t="shared" si="18"/>
        <v>24</v>
      </c>
      <c r="AW232" s="326">
        <f t="shared" si="19"/>
        <v>12</v>
      </c>
      <c r="AX232" s="326">
        <f t="shared" si="20"/>
        <v>12</v>
      </c>
      <c r="AY232" s="327">
        <f t="shared" si="21"/>
        <v>0.5</v>
      </c>
    </row>
    <row r="233" spans="1:51" ht="12" customHeight="1">
      <c r="A233" s="244" t="str">
        <f t="shared" si="17"/>
        <v>INTRA</v>
      </c>
      <c r="B233" s="226"/>
      <c r="C233" s="157"/>
      <c r="D233" s="157"/>
      <c r="E233" s="158"/>
      <c r="F233" s="157"/>
      <c r="G233" s="157"/>
      <c r="H233" s="157"/>
      <c r="I233" s="157"/>
      <c r="J233" s="157"/>
      <c r="K233" s="157"/>
      <c r="L233" s="157"/>
      <c r="M233" s="157"/>
      <c r="N233" s="159"/>
      <c r="O233" s="157"/>
      <c r="P233" s="157">
        <v>1</v>
      </c>
      <c r="Q233" s="157">
        <v>2</v>
      </c>
      <c r="R233" s="157">
        <v>3</v>
      </c>
      <c r="S233" s="157">
        <v>4</v>
      </c>
      <c r="T233" s="157"/>
      <c r="U233" s="157">
        <v>5</v>
      </c>
      <c r="V233" s="157">
        <v>6</v>
      </c>
      <c r="W233" s="157">
        <v>7</v>
      </c>
      <c r="X233" s="157">
        <v>8</v>
      </c>
      <c r="Y233" s="157"/>
      <c r="Z233" s="157">
        <v>9</v>
      </c>
      <c r="AA233" s="157">
        <v>10</v>
      </c>
      <c r="AB233" s="157">
        <v>11</v>
      </c>
      <c r="AC233" s="157">
        <v>12</v>
      </c>
      <c r="AD233" s="157"/>
      <c r="AE233" s="157">
        <v>13</v>
      </c>
      <c r="AF233" s="157">
        <v>14</v>
      </c>
      <c r="AG233" s="157">
        <v>15</v>
      </c>
      <c r="AH233" s="157">
        <v>16</v>
      </c>
      <c r="AI233" s="157"/>
      <c r="AJ233" s="157">
        <v>17</v>
      </c>
      <c r="AK233" s="157">
        <v>18</v>
      </c>
      <c r="AL233" s="157">
        <v>19</v>
      </c>
      <c r="AM233" s="157">
        <v>20</v>
      </c>
      <c r="AN233" s="157"/>
      <c r="AO233" s="157">
        <v>21</v>
      </c>
      <c r="AP233" s="157">
        <v>22</v>
      </c>
      <c r="AQ233" s="157">
        <v>23</v>
      </c>
      <c r="AR233" s="157">
        <v>24</v>
      </c>
      <c r="AS233" s="160"/>
      <c r="AV233" s="326">
        <f t="shared" si="18"/>
        <v>0</v>
      </c>
      <c r="AW233" s="326">
        <f t="shared" si="19"/>
        <v>0</v>
      </c>
      <c r="AX233" s="326">
        <f t="shared" si="20"/>
        <v>0</v>
      </c>
      <c r="AY233" s="327" t="e">
        <f t="shared" si="21"/>
        <v>#DIV/0!</v>
      </c>
    </row>
    <row r="234" spans="1:51" ht="12" customHeight="1" thickBot="1">
      <c r="A234" s="244" t="str">
        <f t="shared" si="17"/>
        <v>INTRA</v>
      </c>
      <c r="B234" s="296" t="s">
        <v>119</v>
      </c>
      <c r="C234" s="162" t="s">
        <v>212</v>
      </c>
      <c r="D234" s="163" t="s">
        <v>276</v>
      </c>
      <c r="E234" s="162"/>
      <c r="F234" s="162">
        <v>12</v>
      </c>
      <c r="G234" s="162">
        <v>24</v>
      </c>
      <c r="H234" s="162" t="s">
        <v>12</v>
      </c>
      <c r="I234" s="162" t="s">
        <v>119</v>
      </c>
      <c r="J234" s="162" t="s">
        <v>157</v>
      </c>
      <c r="K234" s="162"/>
      <c r="L234" s="162">
        <f>COUNTIF(P235:AC235,"x")</f>
        <v>12</v>
      </c>
      <c r="M234" s="162">
        <f>F234-L234</f>
        <v>0</v>
      </c>
      <c r="N234" s="164"/>
      <c r="O234" s="165"/>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72"/>
      <c r="AV234" s="326">
        <f t="shared" si="18"/>
        <v>12</v>
      </c>
      <c r="AW234" s="326">
        <f t="shared" si="19"/>
        <v>12</v>
      </c>
      <c r="AX234" s="326">
        <f t="shared" si="20"/>
        <v>0</v>
      </c>
      <c r="AY234" s="327">
        <f t="shared" si="21"/>
        <v>1</v>
      </c>
    </row>
    <row r="235" spans="1:51" ht="12" customHeight="1" thickBot="1">
      <c r="A235" s="244" t="str">
        <f t="shared" si="17"/>
        <v>INTRA</v>
      </c>
      <c r="B235" s="296" t="s">
        <v>119</v>
      </c>
      <c r="C235" s="162" t="s">
        <v>212</v>
      </c>
      <c r="D235" s="163" t="s">
        <v>276</v>
      </c>
      <c r="E235" s="162"/>
      <c r="F235" s="162">
        <v>12</v>
      </c>
      <c r="G235" s="162">
        <v>24</v>
      </c>
      <c r="H235" s="162" t="s">
        <v>12</v>
      </c>
      <c r="I235" s="162" t="s">
        <v>119</v>
      </c>
      <c r="J235" s="162" t="s">
        <v>158</v>
      </c>
      <c r="K235" s="162"/>
      <c r="L235" s="162">
        <f>COUNTIF(AE235:AR235,"x")</f>
        <v>12</v>
      </c>
      <c r="M235" s="162">
        <f>F235-L235</f>
        <v>0</v>
      </c>
      <c r="N235" s="164"/>
      <c r="O235" s="177"/>
      <c r="P235" s="162" t="s">
        <v>277</v>
      </c>
      <c r="Q235" s="162" t="s">
        <v>277</v>
      </c>
      <c r="R235" s="162" t="s">
        <v>277</v>
      </c>
      <c r="S235" s="162" t="s">
        <v>277</v>
      </c>
      <c r="T235" s="165"/>
      <c r="U235" s="162" t="s">
        <v>277</v>
      </c>
      <c r="V235" s="162" t="s">
        <v>277</v>
      </c>
      <c r="W235" s="162" t="s">
        <v>277</v>
      </c>
      <c r="X235" s="162" t="s">
        <v>277</v>
      </c>
      <c r="Y235" s="165"/>
      <c r="Z235" s="162" t="s">
        <v>277</v>
      </c>
      <c r="AA235" s="162" t="s">
        <v>277</v>
      </c>
      <c r="AB235" s="162" t="s">
        <v>277</v>
      </c>
      <c r="AC235" s="162" t="s">
        <v>277</v>
      </c>
      <c r="AD235" s="165"/>
      <c r="AE235" s="162" t="s">
        <v>277</v>
      </c>
      <c r="AF235" s="162" t="s">
        <v>277</v>
      </c>
      <c r="AG235" s="162" t="s">
        <v>277</v>
      </c>
      <c r="AH235" s="162" t="s">
        <v>277</v>
      </c>
      <c r="AI235" s="165"/>
      <c r="AJ235" s="162" t="s">
        <v>277</v>
      </c>
      <c r="AK235" s="162" t="s">
        <v>277</v>
      </c>
      <c r="AL235" s="162" t="s">
        <v>277</v>
      </c>
      <c r="AM235" s="162" t="s">
        <v>277</v>
      </c>
      <c r="AN235" s="165"/>
      <c r="AO235" s="162" t="s">
        <v>277</v>
      </c>
      <c r="AP235" s="162" t="s">
        <v>277</v>
      </c>
      <c r="AQ235" s="162" t="s">
        <v>277</v>
      </c>
      <c r="AR235" s="162" t="s">
        <v>277</v>
      </c>
      <c r="AS235" s="166"/>
      <c r="AV235" s="326">
        <f t="shared" si="18"/>
        <v>12</v>
      </c>
      <c r="AW235" s="326">
        <f t="shared" si="19"/>
        <v>12</v>
      </c>
      <c r="AX235" s="326">
        <f t="shared" si="20"/>
        <v>0</v>
      </c>
      <c r="AY235" s="327">
        <f t="shared" si="21"/>
        <v>1</v>
      </c>
    </row>
    <row r="236" spans="1:51" ht="12" customHeight="1">
      <c r="A236" s="244" t="str">
        <f t="shared" si="17"/>
        <v>INTRA</v>
      </c>
      <c r="B236" s="226"/>
      <c r="C236" s="157"/>
      <c r="D236" s="157"/>
      <c r="E236" s="158"/>
      <c r="F236" s="157"/>
      <c r="G236" s="157"/>
      <c r="H236" s="157"/>
      <c r="I236" s="157"/>
      <c r="J236" s="157"/>
      <c r="K236" s="157"/>
      <c r="L236" s="157"/>
      <c r="M236" s="157"/>
      <c r="N236" s="159"/>
      <c r="O236" s="157"/>
      <c r="P236" s="157">
        <v>1</v>
      </c>
      <c r="Q236" s="157">
        <v>2</v>
      </c>
      <c r="R236" s="157">
        <v>3</v>
      </c>
      <c r="S236" s="157">
        <v>4</v>
      </c>
      <c r="T236" s="157"/>
      <c r="U236" s="157">
        <v>5</v>
      </c>
      <c r="V236" s="157">
        <v>6</v>
      </c>
      <c r="W236" s="157">
        <v>7</v>
      </c>
      <c r="X236" s="157">
        <v>8</v>
      </c>
      <c r="Y236" s="157"/>
      <c r="Z236" s="157">
        <v>9</v>
      </c>
      <c r="AA236" s="157">
        <v>10</v>
      </c>
      <c r="AB236" s="157">
        <v>11</v>
      </c>
      <c r="AC236" s="157">
        <v>12</v>
      </c>
      <c r="AD236" s="157"/>
      <c r="AE236" s="157">
        <v>13</v>
      </c>
      <c r="AF236" s="157">
        <v>14</v>
      </c>
      <c r="AG236" s="157">
        <v>15</v>
      </c>
      <c r="AH236" s="157">
        <v>16</v>
      </c>
      <c r="AI236" s="157"/>
      <c r="AJ236" s="157">
        <v>17</v>
      </c>
      <c r="AK236" s="157">
        <v>18</v>
      </c>
      <c r="AL236" s="157">
        <v>19</v>
      </c>
      <c r="AM236" s="157">
        <v>20</v>
      </c>
      <c r="AN236" s="157"/>
      <c r="AO236" s="157">
        <v>21</v>
      </c>
      <c r="AP236" s="157">
        <v>22</v>
      </c>
      <c r="AQ236" s="157">
        <v>23</v>
      </c>
      <c r="AR236" s="157">
        <v>24</v>
      </c>
      <c r="AS236" s="160"/>
      <c r="AV236" s="326">
        <f t="shared" si="18"/>
        <v>0</v>
      </c>
      <c r="AW236" s="326">
        <f t="shared" si="19"/>
        <v>0</v>
      </c>
      <c r="AX236" s="326">
        <f t="shared" si="20"/>
        <v>0</v>
      </c>
      <c r="AY236" s="327" t="e">
        <f t="shared" si="21"/>
        <v>#DIV/0!</v>
      </c>
    </row>
    <row r="237" spans="1:51" ht="12" customHeight="1" thickBot="1">
      <c r="A237" s="244" t="str">
        <f t="shared" si="17"/>
        <v>INTRA</v>
      </c>
      <c r="B237" s="296" t="s">
        <v>119</v>
      </c>
      <c r="C237" s="162" t="s">
        <v>212</v>
      </c>
      <c r="D237" s="163" t="s">
        <v>276</v>
      </c>
      <c r="E237" s="162"/>
      <c r="F237" s="162">
        <v>12</v>
      </c>
      <c r="G237" s="162">
        <v>24</v>
      </c>
      <c r="H237" s="162" t="s">
        <v>12</v>
      </c>
      <c r="I237" s="162" t="s">
        <v>119</v>
      </c>
      <c r="J237" s="162" t="s">
        <v>159</v>
      </c>
      <c r="K237" s="162"/>
      <c r="L237" s="162">
        <f>COUNTIF(P238:AC238,"x")</f>
        <v>12</v>
      </c>
      <c r="M237" s="162">
        <f>F237-L237</f>
        <v>0</v>
      </c>
      <c r="N237" s="164"/>
      <c r="O237" s="165"/>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72"/>
      <c r="AV237" s="326">
        <f t="shared" si="18"/>
        <v>12</v>
      </c>
      <c r="AW237" s="326">
        <f t="shared" si="19"/>
        <v>12</v>
      </c>
      <c r="AX237" s="326">
        <f t="shared" si="20"/>
        <v>0</v>
      </c>
      <c r="AY237" s="327">
        <f t="shared" si="21"/>
        <v>1</v>
      </c>
    </row>
    <row r="238" spans="1:51" ht="12" customHeight="1" thickBot="1">
      <c r="A238" s="244" t="str">
        <f t="shared" si="17"/>
        <v>INTRA</v>
      </c>
      <c r="B238" s="296" t="s">
        <v>119</v>
      </c>
      <c r="C238" s="162" t="s">
        <v>212</v>
      </c>
      <c r="D238" s="163" t="s">
        <v>276</v>
      </c>
      <c r="E238" s="162"/>
      <c r="F238" s="162">
        <v>12</v>
      </c>
      <c r="G238" s="162">
        <v>24</v>
      </c>
      <c r="H238" s="162" t="s">
        <v>12</v>
      </c>
      <c r="I238" s="162" t="s">
        <v>119</v>
      </c>
      <c r="J238" s="162" t="s">
        <v>161</v>
      </c>
      <c r="K238" s="162"/>
      <c r="L238" s="162">
        <f>COUNTIF(AE238:AR238,"x")</f>
        <v>12</v>
      </c>
      <c r="M238" s="162">
        <f>F238-L238</f>
        <v>0</v>
      </c>
      <c r="N238" s="164"/>
      <c r="O238" s="177"/>
      <c r="P238" s="162" t="s">
        <v>277</v>
      </c>
      <c r="Q238" s="162" t="s">
        <v>277</v>
      </c>
      <c r="R238" s="162" t="s">
        <v>277</v>
      </c>
      <c r="S238" s="162" t="s">
        <v>277</v>
      </c>
      <c r="T238" s="165"/>
      <c r="U238" s="162" t="s">
        <v>277</v>
      </c>
      <c r="V238" s="162" t="s">
        <v>277</v>
      </c>
      <c r="W238" s="162" t="s">
        <v>277</v>
      </c>
      <c r="X238" s="162" t="s">
        <v>277</v>
      </c>
      <c r="Y238" s="165"/>
      <c r="Z238" s="162" t="s">
        <v>277</v>
      </c>
      <c r="AA238" s="162" t="s">
        <v>277</v>
      </c>
      <c r="AB238" s="162" t="s">
        <v>277</v>
      </c>
      <c r="AC238" s="162" t="s">
        <v>277</v>
      </c>
      <c r="AD238" s="165"/>
      <c r="AE238" s="162" t="s">
        <v>277</v>
      </c>
      <c r="AF238" s="162" t="s">
        <v>277</v>
      </c>
      <c r="AG238" s="162" t="s">
        <v>277</v>
      </c>
      <c r="AH238" s="162" t="s">
        <v>277</v>
      </c>
      <c r="AI238" s="165"/>
      <c r="AJ238" s="162" t="s">
        <v>277</v>
      </c>
      <c r="AK238" s="162" t="s">
        <v>277</v>
      </c>
      <c r="AL238" s="162" t="s">
        <v>277</v>
      </c>
      <c r="AM238" s="162" t="s">
        <v>277</v>
      </c>
      <c r="AN238" s="165"/>
      <c r="AO238" s="162" t="s">
        <v>277</v>
      </c>
      <c r="AP238" s="162" t="s">
        <v>277</v>
      </c>
      <c r="AQ238" s="162" t="s">
        <v>277</v>
      </c>
      <c r="AR238" s="162" t="s">
        <v>277</v>
      </c>
      <c r="AS238" s="166"/>
      <c r="AV238" s="326">
        <f t="shared" si="18"/>
        <v>12</v>
      </c>
      <c r="AW238" s="326">
        <f t="shared" si="19"/>
        <v>12</v>
      </c>
      <c r="AX238" s="326">
        <f t="shared" si="20"/>
        <v>0</v>
      </c>
      <c r="AY238" s="327">
        <f t="shared" si="21"/>
        <v>1</v>
      </c>
    </row>
    <row r="239" spans="1:51" ht="12" customHeight="1">
      <c r="A239" s="244" t="str">
        <f t="shared" si="17"/>
        <v>INTRA</v>
      </c>
      <c r="B239" s="226"/>
      <c r="C239" s="157"/>
      <c r="D239" s="157"/>
      <c r="E239" s="158"/>
      <c r="F239" s="157"/>
      <c r="G239" s="157"/>
      <c r="H239" s="157"/>
      <c r="I239" s="157"/>
      <c r="J239" s="157"/>
      <c r="K239" s="157"/>
      <c r="L239" s="157"/>
      <c r="M239" s="157"/>
      <c r="N239" s="159"/>
      <c r="O239" s="157"/>
      <c r="P239" s="157">
        <v>1</v>
      </c>
      <c r="Q239" s="157">
        <v>2</v>
      </c>
      <c r="R239" s="157">
        <v>3</v>
      </c>
      <c r="S239" s="157">
        <v>4</v>
      </c>
      <c r="T239" s="157"/>
      <c r="U239" s="157">
        <v>5</v>
      </c>
      <c r="V239" s="157">
        <v>6</v>
      </c>
      <c r="W239" s="157">
        <v>7</v>
      </c>
      <c r="X239" s="157">
        <v>8</v>
      </c>
      <c r="Y239" s="157"/>
      <c r="Z239" s="157">
        <v>9</v>
      </c>
      <c r="AA239" s="157">
        <v>10</v>
      </c>
      <c r="AB239" s="157">
        <v>11</v>
      </c>
      <c r="AC239" s="157">
        <v>12</v>
      </c>
      <c r="AD239" s="157"/>
      <c r="AE239" s="157">
        <v>13</v>
      </c>
      <c r="AF239" s="157">
        <v>14</v>
      </c>
      <c r="AG239" s="157">
        <v>15</v>
      </c>
      <c r="AH239" s="157">
        <v>16</v>
      </c>
      <c r="AI239" s="157"/>
      <c r="AJ239" s="157">
        <v>17</v>
      </c>
      <c r="AK239" s="157">
        <v>18</v>
      </c>
      <c r="AL239" s="157">
        <v>19</v>
      </c>
      <c r="AM239" s="157">
        <v>20</v>
      </c>
      <c r="AN239" s="157"/>
      <c r="AO239" s="157">
        <v>21</v>
      </c>
      <c r="AP239" s="157">
        <v>22</v>
      </c>
      <c r="AQ239" s="157">
        <v>23</v>
      </c>
      <c r="AR239" s="157">
        <v>24</v>
      </c>
      <c r="AS239" s="160"/>
      <c r="AV239" s="326">
        <f t="shared" si="18"/>
        <v>0</v>
      </c>
      <c r="AW239" s="326">
        <f t="shared" si="19"/>
        <v>0</v>
      </c>
      <c r="AX239" s="326">
        <f t="shared" si="20"/>
        <v>0</v>
      </c>
      <c r="AY239" s="327" t="e">
        <f t="shared" si="21"/>
        <v>#DIV/0!</v>
      </c>
    </row>
    <row r="240" spans="1:51" ht="12" customHeight="1" thickBot="1">
      <c r="A240" s="244" t="str">
        <f t="shared" si="17"/>
        <v>INTRA</v>
      </c>
      <c r="B240" s="296" t="s">
        <v>119</v>
      </c>
      <c r="C240" s="162" t="s">
        <v>212</v>
      </c>
      <c r="D240" s="163" t="s">
        <v>276</v>
      </c>
      <c r="E240" s="162"/>
      <c r="F240" s="162">
        <v>12</v>
      </c>
      <c r="G240" s="162">
        <v>24</v>
      </c>
      <c r="H240" s="162" t="s">
        <v>12</v>
      </c>
      <c r="I240" s="162" t="s">
        <v>119</v>
      </c>
      <c r="J240" s="162" t="s">
        <v>162</v>
      </c>
      <c r="K240" s="162"/>
      <c r="L240" s="162">
        <f>COUNTIF(P241:AC241,"x")</f>
        <v>11</v>
      </c>
      <c r="M240" s="162">
        <f>F240-L240</f>
        <v>1</v>
      </c>
      <c r="N240" s="164"/>
      <c r="O240" s="165"/>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72"/>
      <c r="AV240" s="326">
        <f t="shared" si="18"/>
        <v>12</v>
      </c>
      <c r="AW240" s="326">
        <f t="shared" si="19"/>
        <v>11</v>
      </c>
      <c r="AX240" s="326">
        <f t="shared" si="20"/>
        <v>1</v>
      </c>
      <c r="AY240" s="327">
        <f t="shared" si="21"/>
        <v>0.91666666666666663</v>
      </c>
    </row>
    <row r="241" spans="1:51" ht="12" customHeight="1" thickBot="1">
      <c r="A241" s="244" t="str">
        <f t="shared" si="17"/>
        <v>INTRA</v>
      </c>
      <c r="B241" s="296" t="s">
        <v>119</v>
      </c>
      <c r="C241" s="162" t="s">
        <v>212</v>
      </c>
      <c r="D241" s="163" t="s">
        <v>276</v>
      </c>
      <c r="E241" s="162"/>
      <c r="F241" s="162">
        <v>12</v>
      </c>
      <c r="G241" s="162">
        <v>24</v>
      </c>
      <c r="H241" s="162" t="s">
        <v>12</v>
      </c>
      <c r="I241" s="162" t="s">
        <v>119</v>
      </c>
      <c r="J241" s="162" t="s">
        <v>163</v>
      </c>
      <c r="K241" s="162"/>
      <c r="L241" s="162">
        <f>COUNTIF(AE241:AR241,"x")</f>
        <v>12</v>
      </c>
      <c r="M241" s="162">
        <f>F241-L241</f>
        <v>0</v>
      </c>
      <c r="N241" s="164"/>
      <c r="O241" s="177"/>
      <c r="P241" s="162" t="s">
        <v>277</v>
      </c>
      <c r="Q241" s="162" t="s">
        <v>277</v>
      </c>
      <c r="R241" s="162" t="s">
        <v>277</v>
      </c>
      <c r="S241" s="162" t="s">
        <v>277</v>
      </c>
      <c r="T241" s="165"/>
      <c r="U241" s="162" t="s">
        <v>277</v>
      </c>
      <c r="V241" s="162"/>
      <c r="W241" s="162" t="s">
        <v>277</v>
      </c>
      <c r="X241" s="162" t="s">
        <v>277</v>
      </c>
      <c r="Y241" s="165"/>
      <c r="Z241" s="162" t="s">
        <v>277</v>
      </c>
      <c r="AA241" s="162" t="s">
        <v>277</v>
      </c>
      <c r="AB241" s="162" t="s">
        <v>277</v>
      </c>
      <c r="AC241" s="162" t="s">
        <v>277</v>
      </c>
      <c r="AD241" s="165"/>
      <c r="AE241" s="162" t="s">
        <v>277</v>
      </c>
      <c r="AF241" s="162" t="s">
        <v>277</v>
      </c>
      <c r="AG241" s="162" t="s">
        <v>277</v>
      </c>
      <c r="AH241" s="162" t="s">
        <v>277</v>
      </c>
      <c r="AI241" s="165"/>
      <c r="AJ241" s="162" t="s">
        <v>277</v>
      </c>
      <c r="AK241" s="162" t="s">
        <v>277</v>
      </c>
      <c r="AL241" s="162" t="s">
        <v>277</v>
      </c>
      <c r="AM241" s="162" t="s">
        <v>277</v>
      </c>
      <c r="AN241" s="165"/>
      <c r="AO241" s="162" t="s">
        <v>277</v>
      </c>
      <c r="AP241" s="162" t="s">
        <v>277</v>
      </c>
      <c r="AQ241" s="162" t="s">
        <v>277</v>
      </c>
      <c r="AR241" s="162" t="s">
        <v>277</v>
      </c>
      <c r="AS241" s="166"/>
      <c r="AV241" s="326">
        <f t="shared" si="18"/>
        <v>12</v>
      </c>
      <c r="AW241" s="326">
        <f t="shared" si="19"/>
        <v>12</v>
      </c>
      <c r="AX241" s="326">
        <f t="shared" si="20"/>
        <v>0</v>
      </c>
      <c r="AY241" s="327">
        <f t="shared" si="21"/>
        <v>1</v>
      </c>
    </row>
    <row r="242" spans="1:51" ht="12" customHeight="1">
      <c r="A242" s="244" t="str">
        <f t="shared" si="17"/>
        <v>INTRA</v>
      </c>
      <c r="B242" s="226"/>
      <c r="C242" s="157"/>
      <c r="D242" s="157"/>
      <c r="E242" s="158"/>
      <c r="F242" s="157"/>
      <c r="G242" s="157"/>
      <c r="H242" s="157"/>
      <c r="I242" s="157"/>
      <c r="J242" s="157"/>
      <c r="K242" s="157"/>
      <c r="L242" s="157"/>
      <c r="M242" s="157"/>
      <c r="N242" s="159"/>
      <c r="O242" s="157"/>
      <c r="P242" s="157">
        <v>1</v>
      </c>
      <c r="Q242" s="157">
        <v>2</v>
      </c>
      <c r="R242" s="157">
        <v>3</v>
      </c>
      <c r="S242" s="157">
        <v>4</v>
      </c>
      <c r="T242" s="157"/>
      <c r="U242" s="157">
        <v>5</v>
      </c>
      <c r="V242" s="157">
        <v>6</v>
      </c>
      <c r="W242" s="157">
        <v>7</v>
      </c>
      <c r="X242" s="157">
        <v>8</v>
      </c>
      <c r="Y242" s="157"/>
      <c r="Z242" s="157">
        <v>9</v>
      </c>
      <c r="AA242" s="157">
        <v>10</v>
      </c>
      <c r="AB242" s="157">
        <v>11</v>
      </c>
      <c r="AC242" s="157">
        <v>12</v>
      </c>
      <c r="AD242" s="157"/>
      <c r="AE242" s="157">
        <v>13</v>
      </c>
      <c r="AF242" s="157">
        <v>14</v>
      </c>
      <c r="AG242" s="157">
        <v>15</v>
      </c>
      <c r="AH242" s="157">
        <v>16</v>
      </c>
      <c r="AI242" s="157"/>
      <c r="AJ242" s="157">
        <v>17</v>
      </c>
      <c r="AK242" s="157">
        <v>18</v>
      </c>
      <c r="AL242" s="157">
        <v>19</v>
      </c>
      <c r="AM242" s="157">
        <v>20</v>
      </c>
      <c r="AN242" s="157"/>
      <c r="AO242" s="157">
        <v>21</v>
      </c>
      <c r="AP242" s="157">
        <v>22</v>
      </c>
      <c r="AQ242" s="157">
        <v>23</v>
      </c>
      <c r="AR242" s="157">
        <v>24</v>
      </c>
      <c r="AS242" s="160"/>
      <c r="AV242" s="326">
        <f t="shared" si="18"/>
        <v>0</v>
      </c>
      <c r="AW242" s="326">
        <f t="shared" si="19"/>
        <v>0</v>
      </c>
      <c r="AX242" s="326">
        <f t="shared" si="20"/>
        <v>0</v>
      </c>
      <c r="AY242" s="327" t="e">
        <f t="shared" si="21"/>
        <v>#DIV/0!</v>
      </c>
    </row>
    <row r="243" spans="1:51" ht="12" customHeight="1" thickBot="1">
      <c r="A243" s="244" t="str">
        <f t="shared" si="17"/>
        <v>INTRA</v>
      </c>
      <c r="B243" s="296" t="s">
        <v>119</v>
      </c>
      <c r="C243" s="162" t="s">
        <v>212</v>
      </c>
      <c r="D243" s="163" t="s">
        <v>276</v>
      </c>
      <c r="E243" s="162"/>
      <c r="F243" s="162">
        <v>12</v>
      </c>
      <c r="G243" s="162">
        <v>24</v>
      </c>
      <c r="H243" s="162" t="s">
        <v>12</v>
      </c>
      <c r="I243" s="162" t="s">
        <v>119</v>
      </c>
      <c r="J243" s="162" t="s">
        <v>164</v>
      </c>
      <c r="K243" s="162"/>
      <c r="L243" s="162">
        <f>COUNTIF(P244:AC244,"x")</f>
        <v>12</v>
      </c>
      <c r="M243" s="162">
        <f>F243-L243</f>
        <v>0</v>
      </c>
      <c r="N243" s="164"/>
      <c r="O243" s="165"/>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72"/>
      <c r="AV243" s="326">
        <f t="shared" si="18"/>
        <v>12</v>
      </c>
      <c r="AW243" s="326">
        <f t="shared" si="19"/>
        <v>12</v>
      </c>
      <c r="AX243" s="326">
        <f t="shared" si="20"/>
        <v>0</v>
      </c>
      <c r="AY243" s="327">
        <f t="shared" si="21"/>
        <v>1</v>
      </c>
    </row>
    <row r="244" spans="1:51" ht="12" customHeight="1" thickBot="1">
      <c r="A244" s="244" t="str">
        <f t="shared" si="17"/>
        <v>INTRA</v>
      </c>
      <c r="B244" s="296" t="s">
        <v>119</v>
      </c>
      <c r="C244" s="162" t="s">
        <v>212</v>
      </c>
      <c r="D244" s="163" t="s">
        <v>276</v>
      </c>
      <c r="E244" s="162"/>
      <c r="F244" s="162">
        <v>12</v>
      </c>
      <c r="G244" s="162">
        <v>24</v>
      </c>
      <c r="H244" s="162" t="s">
        <v>12</v>
      </c>
      <c r="I244" s="162" t="s">
        <v>119</v>
      </c>
      <c r="J244" s="162" t="s">
        <v>165</v>
      </c>
      <c r="K244" s="162"/>
      <c r="L244" s="162">
        <f>COUNTIF(AE244:AR244,"x")</f>
        <v>12</v>
      </c>
      <c r="M244" s="162">
        <f>F244-L244</f>
        <v>0</v>
      </c>
      <c r="N244" s="164"/>
      <c r="O244" s="177"/>
      <c r="P244" s="162" t="s">
        <v>277</v>
      </c>
      <c r="Q244" s="162" t="s">
        <v>277</v>
      </c>
      <c r="R244" s="162" t="s">
        <v>277</v>
      </c>
      <c r="S244" s="162" t="s">
        <v>277</v>
      </c>
      <c r="T244" s="165"/>
      <c r="U244" s="162" t="s">
        <v>277</v>
      </c>
      <c r="V244" s="162" t="s">
        <v>277</v>
      </c>
      <c r="W244" s="162" t="s">
        <v>277</v>
      </c>
      <c r="X244" s="162" t="s">
        <v>277</v>
      </c>
      <c r="Y244" s="165"/>
      <c r="Z244" s="162" t="s">
        <v>277</v>
      </c>
      <c r="AA244" s="162" t="s">
        <v>277</v>
      </c>
      <c r="AB244" s="162" t="s">
        <v>277</v>
      </c>
      <c r="AC244" s="162" t="s">
        <v>277</v>
      </c>
      <c r="AD244" s="165"/>
      <c r="AE244" s="162" t="s">
        <v>277</v>
      </c>
      <c r="AF244" s="162" t="s">
        <v>277</v>
      </c>
      <c r="AG244" s="162" t="s">
        <v>277</v>
      </c>
      <c r="AH244" s="162" t="s">
        <v>277</v>
      </c>
      <c r="AI244" s="165"/>
      <c r="AJ244" s="162" t="s">
        <v>277</v>
      </c>
      <c r="AK244" s="162" t="s">
        <v>277</v>
      </c>
      <c r="AL244" s="162" t="s">
        <v>277</v>
      </c>
      <c r="AM244" s="162" t="s">
        <v>277</v>
      </c>
      <c r="AN244" s="165"/>
      <c r="AO244" s="162" t="s">
        <v>277</v>
      </c>
      <c r="AP244" s="162" t="s">
        <v>277</v>
      </c>
      <c r="AQ244" s="162" t="s">
        <v>277</v>
      </c>
      <c r="AR244" s="162" t="s">
        <v>277</v>
      </c>
      <c r="AS244" s="166"/>
      <c r="AV244" s="326">
        <f t="shared" si="18"/>
        <v>12</v>
      </c>
      <c r="AW244" s="326">
        <f t="shared" si="19"/>
        <v>12</v>
      </c>
      <c r="AX244" s="326">
        <f t="shared" si="20"/>
        <v>0</v>
      </c>
      <c r="AY244" s="327">
        <f t="shared" si="21"/>
        <v>1</v>
      </c>
    </row>
    <row r="245" spans="1:51" ht="12" customHeight="1">
      <c r="A245" s="244" t="str">
        <f t="shared" si="17"/>
        <v>INTRA</v>
      </c>
      <c r="B245" s="226"/>
      <c r="C245" s="157"/>
      <c r="D245" s="157"/>
      <c r="E245" s="158"/>
      <c r="F245" s="157"/>
      <c r="G245" s="157"/>
      <c r="H245" s="157"/>
      <c r="I245" s="157"/>
      <c r="J245" s="157"/>
      <c r="K245" s="157"/>
      <c r="L245" s="157"/>
      <c r="M245" s="157"/>
      <c r="N245" s="159"/>
      <c r="O245" s="157"/>
      <c r="P245" s="157">
        <v>1</v>
      </c>
      <c r="Q245" s="157">
        <v>2</v>
      </c>
      <c r="R245" s="157">
        <v>3</v>
      </c>
      <c r="S245" s="157">
        <v>4</v>
      </c>
      <c r="T245" s="157"/>
      <c r="U245" s="157">
        <v>5</v>
      </c>
      <c r="V245" s="157">
        <v>6</v>
      </c>
      <c r="W245" s="157">
        <v>7</v>
      </c>
      <c r="X245" s="157">
        <v>8</v>
      </c>
      <c r="Y245" s="157"/>
      <c r="Z245" s="157">
        <v>9</v>
      </c>
      <c r="AA245" s="157">
        <v>10</v>
      </c>
      <c r="AB245" s="157">
        <v>11</v>
      </c>
      <c r="AC245" s="157">
        <v>12</v>
      </c>
      <c r="AD245" s="157"/>
      <c r="AE245" s="157">
        <v>13</v>
      </c>
      <c r="AF245" s="157">
        <v>14</v>
      </c>
      <c r="AG245" s="157">
        <v>15</v>
      </c>
      <c r="AH245" s="157">
        <v>16</v>
      </c>
      <c r="AI245" s="157"/>
      <c r="AJ245" s="157">
        <v>17</v>
      </c>
      <c r="AK245" s="157">
        <v>18</v>
      </c>
      <c r="AL245" s="157">
        <v>19</v>
      </c>
      <c r="AM245" s="157">
        <v>20</v>
      </c>
      <c r="AN245" s="157"/>
      <c r="AO245" s="157">
        <v>21</v>
      </c>
      <c r="AP245" s="157">
        <v>22</v>
      </c>
      <c r="AQ245" s="157">
        <v>23</v>
      </c>
      <c r="AR245" s="157">
        <v>24</v>
      </c>
      <c r="AS245" s="160"/>
      <c r="AV245" s="326">
        <f t="shared" si="18"/>
        <v>0</v>
      </c>
      <c r="AW245" s="326">
        <f t="shared" si="19"/>
        <v>0</v>
      </c>
      <c r="AX245" s="326">
        <f t="shared" si="20"/>
        <v>0</v>
      </c>
      <c r="AY245" s="327" t="e">
        <f t="shared" si="21"/>
        <v>#DIV/0!</v>
      </c>
    </row>
    <row r="246" spans="1:51" ht="12" customHeight="1" thickBot="1">
      <c r="A246" s="244" t="str">
        <f t="shared" si="17"/>
        <v>INTRA</v>
      </c>
      <c r="B246" s="296" t="s">
        <v>119</v>
      </c>
      <c r="C246" s="162" t="s">
        <v>212</v>
      </c>
      <c r="D246" s="163" t="s">
        <v>276</v>
      </c>
      <c r="E246" s="162"/>
      <c r="F246" s="162">
        <v>12</v>
      </c>
      <c r="G246" s="162">
        <v>24</v>
      </c>
      <c r="H246" s="162" t="s">
        <v>12</v>
      </c>
      <c r="I246" s="162" t="s">
        <v>119</v>
      </c>
      <c r="J246" s="162" t="s">
        <v>166</v>
      </c>
      <c r="K246" s="162"/>
      <c r="L246" s="162">
        <f>COUNTIF(P247:AC247,"x")</f>
        <v>11</v>
      </c>
      <c r="M246" s="162">
        <f>F246-L246</f>
        <v>1</v>
      </c>
      <c r="N246" s="164"/>
      <c r="O246" s="165"/>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72"/>
      <c r="AV246" s="326">
        <f t="shared" si="18"/>
        <v>12</v>
      </c>
      <c r="AW246" s="326">
        <f t="shared" si="19"/>
        <v>11</v>
      </c>
      <c r="AX246" s="326">
        <f t="shared" si="20"/>
        <v>1</v>
      </c>
      <c r="AY246" s="327">
        <f t="shared" si="21"/>
        <v>0.91666666666666663</v>
      </c>
    </row>
    <row r="247" spans="1:51" ht="12" customHeight="1" thickBot="1">
      <c r="A247" s="244" t="str">
        <f t="shared" si="17"/>
        <v>INTRA</v>
      </c>
      <c r="B247" s="296" t="s">
        <v>119</v>
      </c>
      <c r="C247" s="162" t="s">
        <v>212</v>
      </c>
      <c r="D247" s="163" t="s">
        <v>276</v>
      </c>
      <c r="E247" s="162"/>
      <c r="F247" s="162">
        <v>12</v>
      </c>
      <c r="G247" s="162">
        <v>24</v>
      </c>
      <c r="H247" s="162" t="s">
        <v>12</v>
      </c>
      <c r="I247" s="162" t="s">
        <v>119</v>
      </c>
      <c r="J247" s="162" t="s">
        <v>167</v>
      </c>
      <c r="K247" s="162"/>
      <c r="L247" s="162">
        <f>COUNTIF(AE247:AR247,"x")</f>
        <v>11</v>
      </c>
      <c r="M247" s="162">
        <f>F247-L247</f>
        <v>1</v>
      </c>
      <c r="N247" s="164"/>
      <c r="O247" s="177"/>
      <c r="P247" s="162" t="s">
        <v>277</v>
      </c>
      <c r="Q247" s="162" t="s">
        <v>277</v>
      </c>
      <c r="R247" s="162" t="s">
        <v>277</v>
      </c>
      <c r="S247" s="162" t="s">
        <v>277</v>
      </c>
      <c r="T247" s="165"/>
      <c r="U247" s="162"/>
      <c r="V247" s="162" t="s">
        <v>277</v>
      </c>
      <c r="W247" s="162" t="s">
        <v>277</v>
      </c>
      <c r="X247" s="162" t="s">
        <v>277</v>
      </c>
      <c r="Y247" s="165"/>
      <c r="Z247" s="162" t="s">
        <v>277</v>
      </c>
      <c r="AA247" s="162" t="s">
        <v>277</v>
      </c>
      <c r="AB247" s="162" t="s">
        <v>277</v>
      </c>
      <c r="AC247" s="162" t="s">
        <v>277</v>
      </c>
      <c r="AD247" s="165"/>
      <c r="AE247" s="162" t="s">
        <v>277</v>
      </c>
      <c r="AF247" s="162" t="s">
        <v>277</v>
      </c>
      <c r="AG247" s="162" t="s">
        <v>277</v>
      </c>
      <c r="AH247" s="162" t="s">
        <v>277</v>
      </c>
      <c r="AI247" s="165"/>
      <c r="AJ247" s="162" t="s">
        <v>277</v>
      </c>
      <c r="AK247" s="162"/>
      <c r="AL247" s="162" t="s">
        <v>277</v>
      </c>
      <c r="AM247" s="162" t="s">
        <v>277</v>
      </c>
      <c r="AN247" s="165"/>
      <c r="AO247" s="162" t="s">
        <v>277</v>
      </c>
      <c r="AP247" s="162" t="s">
        <v>277</v>
      </c>
      <c r="AQ247" s="162" t="s">
        <v>277</v>
      </c>
      <c r="AR247" s="162" t="s">
        <v>277</v>
      </c>
      <c r="AS247" s="166"/>
      <c r="AV247" s="326">
        <f t="shared" si="18"/>
        <v>12</v>
      </c>
      <c r="AW247" s="326">
        <f t="shared" si="19"/>
        <v>11</v>
      </c>
      <c r="AX247" s="326">
        <f t="shared" si="20"/>
        <v>1</v>
      </c>
      <c r="AY247" s="327">
        <f t="shared" si="21"/>
        <v>0.91666666666666663</v>
      </c>
    </row>
    <row r="248" spans="1:51" ht="12" customHeight="1">
      <c r="A248" s="244" t="str">
        <f t="shared" si="17"/>
        <v>INTRA</v>
      </c>
      <c r="B248" s="226"/>
      <c r="C248" s="157"/>
      <c r="D248" s="157"/>
      <c r="E248" s="158"/>
      <c r="F248" s="157"/>
      <c r="G248" s="157"/>
      <c r="H248" s="157"/>
      <c r="I248" s="157"/>
      <c r="J248" s="157"/>
      <c r="K248" s="157"/>
      <c r="L248" s="157"/>
      <c r="M248" s="157"/>
      <c r="N248" s="159"/>
      <c r="O248" s="157"/>
      <c r="P248" s="157">
        <v>1</v>
      </c>
      <c r="Q248" s="157">
        <v>2</v>
      </c>
      <c r="R248" s="157">
        <v>3</v>
      </c>
      <c r="S248" s="157">
        <v>4</v>
      </c>
      <c r="T248" s="157"/>
      <c r="U248" s="157">
        <v>5</v>
      </c>
      <c r="V248" s="157">
        <v>6</v>
      </c>
      <c r="W248" s="157">
        <v>7</v>
      </c>
      <c r="X248" s="157">
        <v>8</v>
      </c>
      <c r="Y248" s="157"/>
      <c r="Z248" s="157">
        <v>9</v>
      </c>
      <c r="AA248" s="157">
        <v>10</v>
      </c>
      <c r="AB248" s="157">
        <v>11</v>
      </c>
      <c r="AC248" s="157">
        <v>12</v>
      </c>
      <c r="AD248" s="157"/>
      <c r="AE248" s="157">
        <v>13</v>
      </c>
      <c r="AF248" s="157">
        <v>14</v>
      </c>
      <c r="AG248" s="157">
        <v>15</v>
      </c>
      <c r="AH248" s="157">
        <v>16</v>
      </c>
      <c r="AI248" s="157"/>
      <c r="AJ248" s="157">
        <v>17</v>
      </c>
      <c r="AK248" s="157">
        <v>18</v>
      </c>
      <c r="AL248" s="157">
        <v>19</v>
      </c>
      <c r="AM248" s="157">
        <v>20</v>
      </c>
      <c r="AN248" s="157"/>
      <c r="AO248" s="157">
        <v>21</v>
      </c>
      <c r="AP248" s="157">
        <v>22</v>
      </c>
      <c r="AQ248" s="157">
        <v>23</v>
      </c>
      <c r="AR248" s="157">
        <v>24</v>
      </c>
      <c r="AS248" s="160"/>
      <c r="AV248" s="326">
        <f t="shared" si="18"/>
        <v>0</v>
      </c>
      <c r="AW248" s="326">
        <f t="shared" si="19"/>
        <v>0</v>
      </c>
      <c r="AX248" s="326">
        <f t="shared" si="20"/>
        <v>0</v>
      </c>
      <c r="AY248" s="327" t="e">
        <f t="shared" si="21"/>
        <v>#DIV/0!</v>
      </c>
    </row>
    <row r="249" spans="1:51" ht="12" customHeight="1" thickBot="1">
      <c r="A249" s="244" t="str">
        <f t="shared" si="17"/>
        <v>INTRA</v>
      </c>
      <c r="B249" s="296" t="s">
        <v>119</v>
      </c>
      <c r="C249" s="162" t="s">
        <v>212</v>
      </c>
      <c r="D249" s="163" t="s">
        <v>276</v>
      </c>
      <c r="E249" s="162"/>
      <c r="F249" s="162">
        <v>12</v>
      </c>
      <c r="G249" s="162">
        <v>12</v>
      </c>
      <c r="H249" s="162" t="s">
        <v>12</v>
      </c>
      <c r="I249" s="162" t="s">
        <v>119</v>
      </c>
      <c r="J249" s="162" t="s">
        <v>168</v>
      </c>
      <c r="K249" s="162"/>
      <c r="L249" s="162">
        <f>COUNTIF(P250:AC250,"x")</f>
        <v>11</v>
      </c>
      <c r="M249" s="162">
        <f>F249-L249</f>
        <v>1</v>
      </c>
      <c r="N249" s="164"/>
      <c r="O249" s="165"/>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72"/>
      <c r="AV249" s="326">
        <f t="shared" si="18"/>
        <v>12</v>
      </c>
      <c r="AW249" s="326">
        <f t="shared" si="19"/>
        <v>11</v>
      </c>
      <c r="AX249" s="326">
        <f t="shared" si="20"/>
        <v>1</v>
      </c>
      <c r="AY249" s="327">
        <f t="shared" si="21"/>
        <v>0.91666666666666663</v>
      </c>
    </row>
    <row r="250" spans="1:51" ht="12" customHeight="1" thickBot="1">
      <c r="A250" s="244" t="str">
        <f t="shared" si="17"/>
        <v>INTRA</v>
      </c>
      <c r="B250" s="296" t="s">
        <v>119</v>
      </c>
      <c r="C250" s="162" t="s">
        <v>212</v>
      </c>
      <c r="D250" s="163" t="s">
        <v>276</v>
      </c>
      <c r="E250" s="162"/>
      <c r="F250" s="162">
        <v>12</v>
      </c>
      <c r="G250" s="162">
        <v>12</v>
      </c>
      <c r="H250" s="162" t="s">
        <v>12</v>
      </c>
      <c r="I250" s="162" t="s">
        <v>119</v>
      </c>
      <c r="J250" s="162" t="s">
        <v>169</v>
      </c>
      <c r="K250" s="162"/>
      <c r="L250" s="162">
        <f>COUNTIF(AE250:AR250,"x")</f>
        <v>12</v>
      </c>
      <c r="M250" s="162">
        <f>F250-L250</f>
        <v>0</v>
      </c>
      <c r="N250" s="164"/>
      <c r="O250" s="165"/>
      <c r="P250" s="162" t="s">
        <v>277</v>
      </c>
      <c r="Q250" s="162" t="s">
        <v>277</v>
      </c>
      <c r="R250" s="162" t="s">
        <v>277</v>
      </c>
      <c r="S250" s="162" t="s">
        <v>277</v>
      </c>
      <c r="T250" s="165"/>
      <c r="U250" s="162"/>
      <c r="V250" s="162" t="s">
        <v>277</v>
      </c>
      <c r="W250" s="162" t="s">
        <v>277</v>
      </c>
      <c r="X250" s="162" t="s">
        <v>277</v>
      </c>
      <c r="Y250" s="165"/>
      <c r="Z250" s="162" t="s">
        <v>277</v>
      </c>
      <c r="AA250" s="162" t="s">
        <v>277</v>
      </c>
      <c r="AB250" s="162" t="s">
        <v>277</v>
      </c>
      <c r="AC250" s="162" t="s">
        <v>277</v>
      </c>
      <c r="AD250" s="165"/>
      <c r="AE250" s="162" t="s">
        <v>277</v>
      </c>
      <c r="AF250" s="162" t="s">
        <v>277</v>
      </c>
      <c r="AG250" s="162" t="s">
        <v>277</v>
      </c>
      <c r="AH250" s="162" t="s">
        <v>277</v>
      </c>
      <c r="AI250" s="165"/>
      <c r="AJ250" s="162" t="s">
        <v>277</v>
      </c>
      <c r="AK250" s="162" t="s">
        <v>277</v>
      </c>
      <c r="AL250" s="162" t="s">
        <v>277</v>
      </c>
      <c r="AM250" s="162" t="s">
        <v>277</v>
      </c>
      <c r="AN250" s="165"/>
      <c r="AO250" s="162" t="s">
        <v>277</v>
      </c>
      <c r="AP250" s="162" t="s">
        <v>277</v>
      </c>
      <c r="AQ250" s="162" t="s">
        <v>277</v>
      </c>
      <c r="AR250" s="162" t="s">
        <v>277</v>
      </c>
      <c r="AS250" s="166"/>
      <c r="AV250" s="326">
        <f t="shared" si="18"/>
        <v>12</v>
      </c>
      <c r="AW250" s="326">
        <f t="shared" si="19"/>
        <v>12</v>
      </c>
      <c r="AX250" s="326">
        <f t="shared" si="20"/>
        <v>0</v>
      </c>
      <c r="AY250" s="327">
        <f t="shared" si="21"/>
        <v>1</v>
      </c>
    </row>
    <row r="251" spans="1:51" ht="12" customHeight="1">
      <c r="A251" s="244" t="str">
        <f t="shared" si="17"/>
        <v>INTRA</v>
      </c>
      <c r="B251" s="226"/>
      <c r="C251" s="157"/>
      <c r="D251" s="157"/>
      <c r="E251" s="158"/>
      <c r="F251" s="157"/>
      <c r="G251" s="157"/>
      <c r="H251" s="157"/>
      <c r="I251" s="157"/>
      <c r="J251" s="157"/>
      <c r="K251" s="157"/>
      <c r="L251" s="157"/>
      <c r="M251" s="157"/>
      <c r="N251" s="159"/>
      <c r="O251" s="157"/>
      <c r="P251" s="157">
        <v>1</v>
      </c>
      <c r="Q251" s="157">
        <v>2</v>
      </c>
      <c r="R251" s="157">
        <v>3</v>
      </c>
      <c r="S251" s="157">
        <v>4</v>
      </c>
      <c r="T251" s="157"/>
      <c r="U251" s="157">
        <v>5</v>
      </c>
      <c r="V251" s="157">
        <v>6</v>
      </c>
      <c r="W251" s="157">
        <v>7</v>
      </c>
      <c r="X251" s="157">
        <v>8</v>
      </c>
      <c r="Y251" s="157"/>
      <c r="Z251" s="157">
        <v>9</v>
      </c>
      <c r="AA251" s="157">
        <v>10</v>
      </c>
      <c r="AB251" s="157">
        <v>11</v>
      </c>
      <c r="AC251" s="157">
        <v>12</v>
      </c>
      <c r="AD251" s="157"/>
      <c r="AE251" s="157">
        <v>13</v>
      </c>
      <c r="AF251" s="157">
        <v>14</v>
      </c>
      <c r="AG251" s="157">
        <v>15</v>
      </c>
      <c r="AH251" s="157">
        <v>16</v>
      </c>
      <c r="AI251" s="157"/>
      <c r="AJ251" s="157">
        <v>17</v>
      </c>
      <c r="AK251" s="157">
        <v>18</v>
      </c>
      <c r="AL251" s="157">
        <v>19</v>
      </c>
      <c r="AM251" s="157">
        <v>20</v>
      </c>
      <c r="AN251" s="157"/>
      <c r="AO251" s="157">
        <v>21</v>
      </c>
      <c r="AP251" s="157">
        <v>22</v>
      </c>
      <c r="AQ251" s="157">
        <v>23</v>
      </c>
      <c r="AR251" s="157">
        <v>24</v>
      </c>
      <c r="AS251" s="160"/>
      <c r="AV251" s="326">
        <f t="shared" si="18"/>
        <v>0</v>
      </c>
      <c r="AW251" s="326">
        <f t="shared" si="19"/>
        <v>0</v>
      </c>
      <c r="AX251" s="326">
        <f t="shared" si="20"/>
        <v>0</v>
      </c>
      <c r="AY251" s="327" t="e">
        <f t="shared" si="21"/>
        <v>#DIV/0!</v>
      </c>
    </row>
    <row r="252" spans="1:51" ht="12" customHeight="1" thickBot="1">
      <c r="A252" s="244" t="str">
        <f t="shared" si="17"/>
        <v>INTRA</v>
      </c>
      <c r="B252" s="296" t="s">
        <v>119</v>
      </c>
      <c r="C252" s="162" t="s">
        <v>212</v>
      </c>
      <c r="D252" s="163" t="s">
        <v>276</v>
      </c>
      <c r="E252" s="162"/>
      <c r="F252" s="162">
        <v>24</v>
      </c>
      <c r="G252" s="162">
        <v>24</v>
      </c>
      <c r="H252" s="162" t="s">
        <v>12</v>
      </c>
      <c r="I252" s="162" t="s">
        <v>119</v>
      </c>
      <c r="J252" s="162" t="s">
        <v>170</v>
      </c>
      <c r="K252" s="162"/>
      <c r="L252" s="162">
        <f>COUNTIF(P252:AR252,"x")</f>
        <v>11</v>
      </c>
      <c r="M252" s="162">
        <f>F252-L252</f>
        <v>13</v>
      </c>
      <c r="N252" s="164"/>
      <c r="O252" s="165"/>
      <c r="P252" s="162" t="s">
        <v>278</v>
      </c>
      <c r="Q252" s="162" t="s">
        <v>278</v>
      </c>
      <c r="R252" s="162" t="s">
        <v>278</v>
      </c>
      <c r="S252" s="162" t="s">
        <v>278</v>
      </c>
      <c r="T252" s="165"/>
      <c r="U252" s="162" t="s">
        <v>278</v>
      </c>
      <c r="V252" s="162"/>
      <c r="W252" s="162" t="s">
        <v>277</v>
      </c>
      <c r="X252" s="162" t="s">
        <v>278</v>
      </c>
      <c r="Y252" s="165"/>
      <c r="Z252" s="162" t="s">
        <v>278</v>
      </c>
      <c r="AA252" s="162" t="s">
        <v>278</v>
      </c>
      <c r="AB252" s="162" t="s">
        <v>277</v>
      </c>
      <c r="AC252" s="162" t="s">
        <v>278</v>
      </c>
      <c r="AD252" s="165"/>
      <c r="AE252" s="162"/>
      <c r="AF252" s="162"/>
      <c r="AG252" s="162"/>
      <c r="AH252" s="162"/>
      <c r="AI252" s="165"/>
      <c r="AJ252" s="162"/>
      <c r="AK252" s="162"/>
      <c r="AL252" s="162"/>
      <c r="AM252" s="162"/>
      <c r="AN252" s="165"/>
      <c r="AO252" s="162"/>
      <c r="AP252" s="162"/>
      <c r="AQ252" s="162"/>
      <c r="AR252" s="162"/>
      <c r="AS252" s="166"/>
      <c r="AV252" s="326">
        <f t="shared" si="18"/>
        <v>24</v>
      </c>
      <c r="AW252" s="326">
        <f t="shared" si="19"/>
        <v>11</v>
      </c>
      <c r="AX252" s="326">
        <f t="shared" si="20"/>
        <v>13</v>
      </c>
      <c r="AY252" s="327">
        <f t="shared" si="21"/>
        <v>0.45833333333333331</v>
      </c>
    </row>
    <row r="253" spans="1:51" ht="12" customHeight="1">
      <c r="A253" s="244" t="str">
        <f t="shared" si="17"/>
        <v>INTRA</v>
      </c>
      <c r="B253" s="226"/>
      <c r="C253" s="157"/>
      <c r="D253" s="157"/>
      <c r="E253" s="158"/>
      <c r="F253" s="157"/>
      <c r="G253" s="157"/>
      <c r="H253" s="157"/>
      <c r="I253" s="157"/>
      <c r="J253" s="157"/>
      <c r="K253" s="157"/>
      <c r="L253" s="157"/>
      <c r="M253" s="157"/>
      <c r="N253" s="159"/>
      <c r="O253" s="157"/>
      <c r="P253" s="157">
        <v>1</v>
      </c>
      <c r="Q253" s="157">
        <v>3</v>
      </c>
      <c r="R253" s="157">
        <v>5</v>
      </c>
      <c r="S253" s="157">
        <v>7</v>
      </c>
      <c r="T253" s="157"/>
      <c r="U253" s="157">
        <v>9</v>
      </c>
      <c r="V253" s="157">
        <v>11</v>
      </c>
      <c r="W253" s="157">
        <v>13</v>
      </c>
      <c r="X253" s="157">
        <v>15</v>
      </c>
      <c r="Y253" s="157"/>
      <c r="Z253" s="157">
        <v>17</v>
      </c>
      <c r="AA253" s="157">
        <v>19</v>
      </c>
      <c r="AB253" s="157">
        <v>21</v>
      </c>
      <c r="AC253" s="157">
        <v>23</v>
      </c>
      <c r="AD253" s="157"/>
      <c r="AE253" s="157">
        <v>25</v>
      </c>
      <c r="AF253" s="157">
        <v>27</v>
      </c>
      <c r="AG253" s="157">
        <v>29</v>
      </c>
      <c r="AH253" s="157">
        <v>31</v>
      </c>
      <c r="AI253" s="157"/>
      <c r="AJ253" s="157">
        <v>33</v>
      </c>
      <c r="AK253" s="157">
        <v>35</v>
      </c>
      <c r="AL253" s="157">
        <v>37</v>
      </c>
      <c r="AM253" s="157">
        <v>39</v>
      </c>
      <c r="AN253" s="157"/>
      <c r="AO253" s="157">
        <v>41</v>
      </c>
      <c r="AP253" s="157">
        <v>43</v>
      </c>
      <c r="AQ253" s="157">
        <v>45</v>
      </c>
      <c r="AR253" s="157">
        <v>47</v>
      </c>
      <c r="AS253" s="160"/>
      <c r="AV253" s="326">
        <f t="shared" si="18"/>
        <v>0</v>
      </c>
      <c r="AW253" s="326">
        <f t="shared" si="19"/>
        <v>0</v>
      </c>
      <c r="AX253" s="326">
        <f t="shared" si="20"/>
        <v>0</v>
      </c>
      <c r="AY253" s="327" t="e">
        <f t="shared" si="21"/>
        <v>#DIV/0!</v>
      </c>
    </row>
    <row r="254" spans="1:51" ht="12" customHeight="1" thickBot="1">
      <c r="A254" s="244" t="str">
        <f t="shared" si="17"/>
        <v>INTRA</v>
      </c>
      <c r="B254" s="296" t="s">
        <v>119</v>
      </c>
      <c r="C254" s="162" t="s">
        <v>212</v>
      </c>
      <c r="D254" s="163" t="s">
        <v>276</v>
      </c>
      <c r="E254" s="162"/>
      <c r="F254" s="162">
        <v>48</v>
      </c>
      <c r="G254" s="162">
        <v>48</v>
      </c>
      <c r="H254" s="162" t="s">
        <v>12</v>
      </c>
      <c r="I254" s="162" t="s">
        <v>119</v>
      </c>
      <c r="J254" s="162" t="s">
        <v>145</v>
      </c>
      <c r="K254" s="162"/>
      <c r="L254" s="162">
        <f>COUNTIF(P254:AR254,"x")+COUNTIF(P255:AR255,"x")</f>
        <v>40</v>
      </c>
      <c r="M254" s="162">
        <f>F254-L254</f>
        <v>8</v>
      </c>
      <c r="N254" s="164"/>
      <c r="O254" s="169"/>
      <c r="P254" s="178" t="s">
        <v>278</v>
      </c>
      <c r="Q254" s="178" t="s">
        <v>278</v>
      </c>
      <c r="R254" s="178" t="s">
        <v>278</v>
      </c>
      <c r="S254" s="178" t="s">
        <v>278</v>
      </c>
      <c r="T254" s="169"/>
      <c r="U254" s="178" t="s">
        <v>278</v>
      </c>
      <c r="V254" s="178" t="s">
        <v>278</v>
      </c>
      <c r="W254" s="178" t="s">
        <v>278</v>
      </c>
      <c r="X254" s="178" t="s">
        <v>278</v>
      </c>
      <c r="Y254" s="169"/>
      <c r="Z254" s="178" t="s">
        <v>277</v>
      </c>
      <c r="AA254" s="178"/>
      <c r="AB254" s="178" t="s">
        <v>277</v>
      </c>
      <c r="AC254" s="178" t="s">
        <v>278</v>
      </c>
      <c r="AD254" s="169"/>
      <c r="AE254" s="178" t="s">
        <v>278</v>
      </c>
      <c r="AF254" s="178" t="s">
        <v>278</v>
      </c>
      <c r="AG254" s="178"/>
      <c r="AH254" s="178" t="s">
        <v>278</v>
      </c>
      <c r="AI254" s="169"/>
      <c r="AJ254" s="178" t="s">
        <v>278</v>
      </c>
      <c r="AK254" s="178"/>
      <c r="AL254" s="178" t="s">
        <v>278</v>
      </c>
      <c r="AM254" s="178" t="s">
        <v>278</v>
      </c>
      <c r="AN254" s="169"/>
      <c r="AO254" s="178"/>
      <c r="AP254" s="178" t="s">
        <v>277</v>
      </c>
      <c r="AQ254" s="178" t="s">
        <v>278</v>
      </c>
      <c r="AR254" s="178" t="s">
        <v>278</v>
      </c>
      <c r="AS254" s="172"/>
      <c r="AV254" s="326">
        <f t="shared" si="18"/>
        <v>48</v>
      </c>
      <c r="AW254" s="326">
        <f t="shared" si="19"/>
        <v>40</v>
      </c>
      <c r="AX254" s="326">
        <f t="shared" si="20"/>
        <v>8</v>
      </c>
      <c r="AY254" s="327">
        <f t="shared" si="21"/>
        <v>0.83333333333333337</v>
      </c>
    </row>
    <row r="255" spans="1:51" ht="12" customHeight="1" thickBot="1">
      <c r="A255" s="244" t="str">
        <f t="shared" si="17"/>
        <v>INTRA</v>
      </c>
      <c r="B255" s="238"/>
      <c r="C255" s="169"/>
      <c r="D255" s="169"/>
      <c r="E255" s="170"/>
      <c r="F255" s="169"/>
      <c r="G255" s="169"/>
      <c r="H255" s="169"/>
      <c r="I255" s="169"/>
      <c r="J255" s="169"/>
      <c r="K255" s="169"/>
      <c r="L255" s="169"/>
      <c r="M255" s="169"/>
      <c r="N255" s="164"/>
      <c r="O255" s="169"/>
      <c r="P255" s="178" t="s">
        <v>277</v>
      </c>
      <c r="Q255" s="178" t="s">
        <v>277</v>
      </c>
      <c r="R255" s="178" t="s">
        <v>278</v>
      </c>
      <c r="S255" s="178" t="s">
        <v>278</v>
      </c>
      <c r="T255" s="169"/>
      <c r="U255" s="178" t="s">
        <v>278</v>
      </c>
      <c r="V255" s="178" t="s">
        <v>278</v>
      </c>
      <c r="W255" s="178" t="s">
        <v>278</v>
      </c>
      <c r="X255" s="178" t="s">
        <v>278</v>
      </c>
      <c r="Y255" s="169"/>
      <c r="Z255" s="178" t="s">
        <v>278</v>
      </c>
      <c r="AA255" s="178" t="s">
        <v>278</v>
      </c>
      <c r="AB255" s="178" t="s">
        <v>278</v>
      </c>
      <c r="AC255" s="178" t="s">
        <v>278</v>
      </c>
      <c r="AD255" s="169"/>
      <c r="AE255" s="178"/>
      <c r="AF255" s="178" t="s">
        <v>278</v>
      </c>
      <c r="AG255" s="178"/>
      <c r="AH255" s="178" t="s">
        <v>278</v>
      </c>
      <c r="AI255" s="169"/>
      <c r="AJ255" s="178" t="s">
        <v>278</v>
      </c>
      <c r="AK255" s="178" t="s">
        <v>278</v>
      </c>
      <c r="AL255" s="178" t="s">
        <v>277</v>
      </c>
      <c r="AM255" s="178"/>
      <c r="AN255" s="169"/>
      <c r="AO255" s="178"/>
      <c r="AP255" s="178" t="s">
        <v>278</v>
      </c>
      <c r="AQ255" s="178" t="s">
        <v>278</v>
      </c>
      <c r="AR255" s="178" t="s">
        <v>278</v>
      </c>
      <c r="AS255" s="172"/>
      <c r="AV255" s="326">
        <f t="shared" si="18"/>
        <v>0</v>
      </c>
      <c r="AW255" s="326">
        <f t="shared" si="19"/>
        <v>0</v>
      </c>
      <c r="AX255" s="326">
        <f t="shared" si="20"/>
        <v>0</v>
      </c>
      <c r="AY255" s="327" t="e">
        <f t="shared" si="21"/>
        <v>#DIV/0!</v>
      </c>
    </row>
    <row r="256" spans="1:51" ht="12" customHeight="1">
      <c r="A256" s="244" t="str">
        <f t="shared" si="17"/>
        <v>INTRA</v>
      </c>
      <c r="B256" s="238"/>
      <c r="C256" s="169"/>
      <c r="D256" s="169"/>
      <c r="E256" s="170"/>
      <c r="F256" s="169"/>
      <c r="G256" s="169"/>
      <c r="H256" s="169"/>
      <c r="I256" s="169"/>
      <c r="J256" s="169"/>
      <c r="K256" s="169"/>
      <c r="L256" s="169"/>
      <c r="M256" s="169"/>
      <c r="N256" s="159"/>
      <c r="O256" s="169"/>
      <c r="P256" s="169">
        <v>2</v>
      </c>
      <c r="Q256" s="169">
        <v>4</v>
      </c>
      <c r="R256" s="169">
        <v>6</v>
      </c>
      <c r="S256" s="169">
        <v>8</v>
      </c>
      <c r="T256" s="169"/>
      <c r="U256" s="169">
        <v>10</v>
      </c>
      <c r="V256" s="169">
        <v>12</v>
      </c>
      <c r="W256" s="169">
        <v>14</v>
      </c>
      <c r="X256" s="169">
        <v>16</v>
      </c>
      <c r="Y256" s="169"/>
      <c r="Z256" s="169">
        <v>18</v>
      </c>
      <c r="AA256" s="169">
        <v>20</v>
      </c>
      <c r="AB256" s="169">
        <v>22</v>
      </c>
      <c r="AC256" s="169">
        <v>24</v>
      </c>
      <c r="AD256" s="169"/>
      <c r="AE256" s="169">
        <v>26</v>
      </c>
      <c r="AF256" s="169">
        <v>28</v>
      </c>
      <c r="AG256" s="169">
        <v>30</v>
      </c>
      <c r="AH256" s="169">
        <v>32</v>
      </c>
      <c r="AI256" s="169"/>
      <c r="AJ256" s="169">
        <v>34</v>
      </c>
      <c r="AK256" s="169">
        <v>36</v>
      </c>
      <c r="AL256" s="169">
        <v>38</v>
      </c>
      <c r="AM256" s="169">
        <v>40</v>
      </c>
      <c r="AN256" s="169"/>
      <c r="AO256" s="169">
        <v>42</v>
      </c>
      <c r="AP256" s="169">
        <v>44</v>
      </c>
      <c r="AQ256" s="169">
        <v>46</v>
      </c>
      <c r="AR256" s="169">
        <v>48</v>
      </c>
      <c r="AS256" s="172"/>
      <c r="AV256" s="326">
        <f t="shared" si="18"/>
        <v>0</v>
      </c>
      <c r="AW256" s="326">
        <f t="shared" si="19"/>
        <v>0</v>
      </c>
      <c r="AX256" s="326">
        <f t="shared" si="20"/>
        <v>0</v>
      </c>
      <c r="AY256" s="327" t="e">
        <f t="shared" si="21"/>
        <v>#DIV/0!</v>
      </c>
    </row>
    <row r="257" spans="1:51" ht="12" customHeight="1">
      <c r="A257" s="244" t="str">
        <f t="shared" si="17"/>
        <v>INTRA</v>
      </c>
      <c r="B257" s="238"/>
      <c r="C257" s="169"/>
      <c r="D257" s="169"/>
      <c r="E257" s="170"/>
      <c r="F257" s="169"/>
      <c r="G257" s="169"/>
      <c r="H257" s="169"/>
      <c r="I257" s="169"/>
      <c r="J257" s="169"/>
      <c r="K257" s="169"/>
      <c r="L257" s="169"/>
      <c r="M257" s="169"/>
      <c r="N257" s="171"/>
      <c r="O257" s="169"/>
      <c r="P257" s="169"/>
      <c r="Q257" s="169"/>
      <c r="R257" s="169"/>
      <c r="S257" s="169"/>
      <c r="T257" s="169"/>
      <c r="U257" s="169"/>
      <c r="V257" s="169"/>
      <c r="W257" s="169"/>
      <c r="X257" s="169"/>
      <c r="Y257" s="169"/>
      <c r="Z257" s="169"/>
      <c r="AA257" s="169"/>
      <c r="AB257" s="169"/>
      <c r="AC257" s="169"/>
      <c r="AD257" s="169"/>
      <c r="AE257" s="169"/>
      <c r="AF257" s="169"/>
      <c r="AG257" s="169"/>
      <c r="AH257" s="169"/>
      <c r="AI257" s="169"/>
      <c r="AJ257" s="169"/>
      <c r="AK257" s="169"/>
      <c r="AL257" s="169"/>
      <c r="AM257" s="169"/>
      <c r="AN257" s="169"/>
      <c r="AO257" s="169"/>
      <c r="AP257" s="169"/>
      <c r="AQ257" s="169"/>
      <c r="AR257" s="169"/>
      <c r="AS257" s="172"/>
      <c r="AV257" s="326">
        <f t="shared" si="18"/>
        <v>0</v>
      </c>
      <c r="AW257" s="326">
        <f t="shared" si="19"/>
        <v>0</v>
      </c>
      <c r="AX257" s="326">
        <f t="shared" si="20"/>
        <v>0</v>
      </c>
      <c r="AY257" s="327" t="e">
        <f t="shared" si="21"/>
        <v>#DIV/0!</v>
      </c>
    </row>
    <row r="258" spans="1:51" ht="12" customHeight="1">
      <c r="A258" s="244" t="str">
        <f t="shared" si="17"/>
        <v>INTRA</v>
      </c>
      <c r="B258" s="238"/>
      <c r="C258" s="169"/>
      <c r="D258" s="169"/>
      <c r="E258" s="170"/>
      <c r="F258" s="169"/>
      <c r="G258" s="169"/>
      <c r="H258" s="169"/>
      <c r="I258" s="169"/>
      <c r="J258" s="169"/>
      <c r="K258" s="169"/>
      <c r="L258" s="169"/>
      <c r="M258" s="169"/>
      <c r="N258" s="171"/>
      <c r="O258" s="169"/>
      <c r="P258" s="169">
        <v>1</v>
      </c>
      <c r="Q258" s="169">
        <v>3</v>
      </c>
      <c r="R258" s="169">
        <v>5</v>
      </c>
      <c r="S258" s="169">
        <v>7</v>
      </c>
      <c r="T258" s="169"/>
      <c r="U258" s="169">
        <v>9</v>
      </c>
      <c r="V258" s="169">
        <v>11</v>
      </c>
      <c r="W258" s="169">
        <v>13</v>
      </c>
      <c r="X258" s="169">
        <v>15</v>
      </c>
      <c r="Y258" s="169"/>
      <c r="Z258" s="169">
        <v>17</v>
      </c>
      <c r="AA258" s="169">
        <v>19</v>
      </c>
      <c r="AB258" s="169">
        <v>21</v>
      </c>
      <c r="AC258" s="169">
        <v>23</v>
      </c>
      <c r="AD258" s="169"/>
      <c r="AE258" s="169">
        <v>25</v>
      </c>
      <c r="AF258" s="169">
        <v>27</v>
      </c>
      <c r="AG258" s="169">
        <v>29</v>
      </c>
      <c r="AH258" s="169">
        <v>31</v>
      </c>
      <c r="AI258" s="169"/>
      <c r="AJ258" s="169">
        <v>33</v>
      </c>
      <c r="AK258" s="169">
        <v>35</v>
      </c>
      <c r="AL258" s="169">
        <v>37</v>
      </c>
      <c r="AM258" s="169">
        <v>39</v>
      </c>
      <c r="AN258" s="169"/>
      <c r="AO258" s="169">
        <v>41</v>
      </c>
      <c r="AP258" s="169">
        <v>43</v>
      </c>
      <c r="AQ258" s="169">
        <v>45</v>
      </c>
      <c r="AR258" s="169">
        <v>47</v>
      </c>
      <c r="AS258" s="172"/>
      <c r="AV258" s="326">
        <f t="shared" si="18"/>
        <v>0</v>
      </c>
      <c r="AW258" s="326">
        <f t="shared" si="19"/>
        <v>0</v>
      </c>
      <c r="AX258" s="326">
        <f t="shared" si="20"/>
        <v>0</v>
      </c>
      <c r="AY258" s="327" t="e">
        <f t="shared" si="21"/>
        <v>#DIV/0!</v>
      </c>
    </row>
    <row r="259" spans="1:51" ht="12" customHeight="1" thickBot="1">
      <c r="A259" s="244" t="str">
        <f t="shared" si="17"/>
        <v>INTRA</v>
      </c>
      <c r="B259" s="296" t="s">
        <v>119</v>
      </c>
      <c r="C259" s="162" t="s">
        <v>212</v>
      </c>
      <c r="D259" s="163" t="s">
        <v>276</v>
      </c>
      <c r="E259" s="162"/>
      <c r="F259" s="162">
        <v>48</v>
      </c>
      <c r="G259" s="162">
        <v>48</v>
      </c>
      <c r="H259" s="162" t="s">
        <v>12</v>
      </c>
      <c r="I259" s="162" t="s">
        <v>119</v>
      </c>
      <c r="J259" s="162" t="s">
        <v>218</v>
      </c>
      <c r="K259" s="162"/>
      <c r="L259" s="162">
        <f>COUNTIF(P259:AR259,"x")+COUNTIF(P260:AR260,"x")</f>
        <v>44</v>
      </c>
      <c r="M259" s="162">
        <f>F259-L259</f>
        <v>4</v>
      </c>
      <c r="N259" s="164"/>
      <c r="O259" s="169"/>
      <c r="P259" s="178" t="s">
        <v>278</v>
      </c>
      <c r="Q259" s="178" t="s">
        <v>278</v>
      </c>
      <c r="R259" s="178" t="s">
        <v>278</v>
      </c>
      <c r="S259" s="178" t="s">
        <v>278</v>
      </c>
      <c r="T259" s="169"/>
      <c r="U259" s="178" t="s">
        <v>278</v>
      </c>
      <c r="V259" s="178" t="s">
        <v>278</v>
      </c>
      <c r="W259" s="178" t="s">
        <v>278</v>
      </c>
      <c r="X259" s="178" t="s">
        <v>278</v>
      </c>
      <c r="Y259" s="169"/>
      <c r="Z259" s="178" t="s">
        <v>277</v>
      </c>
      <c r="AA259" s="178" t="s">
        <v>277</v>
      </c>
      <c r="AB259" s="178" t="s">
        <v>277</v>
      </c>
      <c r="AC259" s="178" t="s">
        <v>278</v>
      </c>
      <c r="AD259" s="169"/>
      <c r="AE259" s="178" t="s">
        <v>278</v>
      </c>
      <c r="AF259" s="178" t="s">
        <v>278</v>
      </c>
      <c r="AG259" s="178" t="s">
        <v>277</v>
      </c>
      <c r="AH259" s="178" t="s">
        <v>278</v>
      </c>
      <c r="AI259" s="169"/>
      <c r="AJ259" s="178" t="s">
        <v>278</v>
      </c>
      <c r="AK259" s="178" t="s">
        <v>277</v>
      </c>
      <c r="AL259" s="178"/>
      <c r="AM259" s="178"/>
      <c r="AN259" s="169"/>
      <c r="AO259" s="178" t="s">
        <v>277</v>
      </c>
      <c r="AP259" s="178"/>
      <c r="AQ259" s="178"/>
      <c r="AR259" s="178" t="s">
        <v>278</v>
      </c>
      <c r="AS259" s="172"/>
      <c r="AV259" s="326">
        <f t="shared" si="18"/>
        <v>48</v>
      </c>
      <c r="AW259" s="326">
        <f t="shared" si="19"/>
        <v>44</v>
      </c>
      <c r="AX259" s="326">
        <f t="shared" si="20"/>
        <v>4</v>
      </c>
      <c r="AY259" s="327">
        <f t="shared" si="21"/>
        <v>0.91666666666666663</v>
      </c>
    </row>
    <row r="260" spans="1:51" ht="12" customHeight="1" thickBot="1">
      <c r="A260" s="244" t="str">
        <f t="shared" si="17"/>
        <v>INTRA</v>
      </c>
      <c r="B260" s="238"/>
      <c r="C260" s="169"/>
      <c r="D260" s="169"/>
      <c r="E260" s="170"/>
      <c r="F260" s="169"/>
      <c r="G260" s="169"/>
      <c r="H260" s="169"/>
      <c r="I260" s="169"/>
      <c r="J260" s="169"/>
      <c r="K260" s="169"/>
      <c r="L260" s="169"/>
      <c r="M260" s="169"/>
      <c r="N260" s="164"/>
      <c r="O260" s="169"/>
      <c r="P260" s="178" t="s">
        <v>277</v>
      </c>
      <c r="Q260" s="178" t="s">
        <v>277</v>
      </c>
      <c r="R260" s="178" t="s">
        <v>278</v>
      </c>
      <c r="S260" s="178" t="s">
        <v>278</v>
      </c>
      <c r="T260" s="169"/>
      <c r="U260" s="178" t="s">
        <v>278</v>
      </c>
      <c r="V260" s="178" t="s">
        <v>278</v>
      </c>
      <c r="W260" s="178" t="s">
        <v>278</v>
      </c>
      <c r="X260" s="178" t="s">
        <v>278</v>
      </c>
      <c r="Y260" s="169"/>
      <c r="Z260" s="178" t="s">
        <v>278</v>
      </c>
      <c r="AA260" s="178" t="s">
        <v>278</v>
      </c>
      <c r="AB260" s="178" t="s">
        <v>278</v>
      </c>
      <c r="AC260" s="178" t="s">
        <v>278</v>
      </c>
      <c r="AD260" s="169"/>
      <c r="AE260" s="178" t="s">
        <v>277</v>
      </c>
      <c r="AF260" s="178" t="s">
        <v>278</v>
      </c>
      <c r="AG260" s="178" t="s">
        <v>277</v>
      </c>
      <c r="AH260" s="178" t="s">
        <v>278</v>
      </c>
      <c r="AI260" s="169"/>
      <c r="AJ260" s="178" t="s">
        <v>278</v>
      </c>
      <c r="AK260" s="178" t="s">
        <v>278</v>
      </c>
      <c r="AL260" s="178" t="s">
        <v>277</v>
      </c>
      <c r="AM260" s="178" t="s">
        <v>277</v>
      </c>
      <c r="AN260" s="169"/>
      <c r="AO260" s="178" t="s">
        <v>277</v>
      </c>
      <c r="AP260" s="178" t="s">
        <v>277</v>
      </c>
      <c r="AQ260" s="178" t="s">
        <v>277</v>
      </c>
      <c r="AR260" s="178" t="s">
        <v>278</v>
      </c>
      <c r="AS260" s="172"/>
      <c r="AV260" s="326">
        <f t="shared" si="18"/>
        <v>0</v>
      </c>
      <c r="AW260" s="326">
        <f t="shared" si="19"/>
        <v>0</v>
      </c>
      <c r="AX260" s="326">
        <f t="shared" si="20"/>
        <v>0</v>
      </c>
      <c r="AY260" s="327" t="e">
        <f t="shared" si="21"/>
        <v>#DIV/0!</v>
      </c>
    </row>
    <row r="261" spans="1:51" ht="12" customHeight="1">
      <c r="A261" s="244" t="str">
        <f t="shared" si="17"/>
        <v>INTRA</v>
      </c>
      <c r="B261" s="238"/>
      <c r="C261" s="169"/>
      <c r="D261" s="169"/>
      <c r="E261" s="170"/>
      <c r="F261" s="169"/>
      <c r="G261" s="169"/>
      <c r="H261" s="169"/>
      <c r="I261" s="169"/>
      <c r="J261" s="169"/>
      <c r="K261" s="169"/>
      <c r="L261" s="169"/>
      <c r="M261" s="169"/>
      <c r="N261" s="159"/>
      <c r="O261" s="169"/>
      <c r="P261" s="169">
        <v>2</v>
      </c>
      <c r="Q261" s="169">
        <v>4</v>
      </c>
      <c r="R261" s="169">
        <v>6</v>
      </c>
      <c r="S261" s="169">
        <v>8</v>
      </c>
      <c r="T261" s="169"/>
      <c r="U261" s="169">
        <v>10</v>
      </c>
      <c r="V261" s="169">
        <v>12</v>
      </c>
      <c r="W261" s="169">
        <v>14</v>
      </c>
      <c r="X261" s="169">
        <v>16</v>
      </c>
      <c r="Y261" s="169"/>
      <c r="Z261" s="169">
        <v>18</v>
      </c>
      <c r="AA261" s="169">
        <v>20</v>
      </c>
      <c r="AB261" s="169">
        <v>22</v>
      </c>
      <c r="AC261" s="169">
        <v>24</v>
      </c>
      <c r="AD261" s="169"/>
      <c r="AE261" s="169">
        <v>26</v>
      </c>
      <c r="AF261" s="169">
        <v>28</v>
      </c>
      <c r="AG261" s="169">
        <v>30</v>
      </c>
      <c r="AH261" s="169">
        <v>32</v>
      </c>
      <c r="AI261" s="169"/>
      <c r="AJ261" s="169">
        <v>34</v>
      </c>
      <c r="AK261" s="169">
        <v>36</v>
      </c>
      <c r="AL261" s="169">
        <v>38</v>
      </c>
      <c r="AM261" s="169">
        <v>40</v>
      </c>
      <c r="AN261" s="169"/>
      <c r="AO261" s="169">
        <v>42</v>
      </c>
      <c r="AP261" s="169">
        <v>44</v>
      </c>
      <c r="AQ261" s="169">
        <v>46</v>
      </c>
      <c r="AR261" s="169">
        <v>48</v>
      </c>
      <c r="AS261" s="172"/>
      <c r="AV261" s="326">
        <f t="shared" si="18"/>
        <v>0</v>
      </c>
      <c r="AW261" s="326">
        <f t="shared" si="19"/>
        <v>0</v>
      </c>
      <c r="AX261" s="326">
        <f t="shared" si="20"/>
        <v>0</v>
      </c>
      <c r="AY261" s="327" t="e">
        <f t="shared" si="21"/>
        <v>#DIV/0!</v>
      </c>
    </row>
    <row r="262" spans="1:51" ht="12" customHeight="1">
      <c r="A262" s="244" t="str">
        <f t="shared" si="17"/>
        <v>INTRA</v>
      </c>
      <c r="B262" s="238"/>
      <c r="C262" s="169"/>
      <c r="D262" s="169"/>
      <c r="E262" s="170"/>
      <c r="F262" s="169"/>
      <c r="G262" s="169"/>
      <c r="H262" s="169"/>
      <c r="I262" s="169"/>
      <c r="J262" s="169"/>
      <c r="K262" s="169"/>
      <c r="L262" s="169"/>
      <c r="M262" s="169"/>
      <c r="N262" s="171"/>
      <c r="O262" s="169"/>
      <c r="P262" s="169">
        <v>1</v>
      </c>
      <c r="Q262" s="169">
        <v>3</v>
      </c>
      <c r="R262" s="169">
        <v>5</v>
      </c>
      <c r="S262" s="169">
        <v>7</v>
      </c>
      <c r="T262" s="169"/>
      <c r="U262" s="169">
        <v>9</v>
      </c>
      <c r="V262" s="169">
        <v>11</v>
      </c>
      <c r="W262" s="169">
        <v>13</v>
      </c>
      <c r="X262" s="169">
        <v>15</v>
      </c>
      <c r="Y262" s="169"/>
      <c r="Z262" s="169">
        <v>17</v>
      </c>
      <c r="AA262" s="169">
        <v>19</v>
      </c>
      <c r="AB262" s="169">
        <v>21</v>
      </c>
      <c r="AC262" s="169">
        <v>23</v>
      </c>
      <c r="AD262" s="169"/>
      <c r="AE262" s="169">
        <v>25</v>
      </c>
      <c r="AF262" s="169">
        <v>27</v>
      </c>
      <c r="AG262" s="169">
        <v>29</v>
      </c>
      <c r="AH262" s="169">
        <v>31</v>
      </c>
      <c r="AI262" s="169"/>
      <c r="AJ262" s="169">
        <v>33</v>
      </c>
      <c r="AK262" s="169">
        <v>35</v>
      </c>
      <c r="AL262" s="169">
        <v>37</v>
      </c>
      <c r="AM262" s="169">
        <v>39</v>
      </c>
      <c r="AN262" s="169"/>
      <c r="AO262" s="169">
        <v>41</v>
      </c>
      <c r="AP262" s="169">
        <v>43</v>
      </c>
      <c r="AQ262" s="169">
        <v>45</v>
      </c>
      <c r="AR262" s="169">
        <v>47</v>
      </c>
      <c r="AS262" s="172"/>
      <c r="AV262" s="326">
        <f t="shared" si="18"/>
        <v>0</v>
      </c>
      <c r="AW262" s="326">
        <f t="shared" si="19"/>
        <v>0</v>
      </c>
      <c r="AX262" s="326">
        <f t="shared" si="20"/>
        <v>0</v>
      </c>
      <c r="AY262" s="327" t="e">
        <f t="shared" si="21"/>
        <v>#DIV/0!</v>
      </c>
    </row>
    <row r="263" spans="1:51" ht="12" customHeight="1">
      <c r="A263" s="244" t="str">
        <f t="shared" ref="A263:A326" si="22">IF(B263=I263,"INTRA","INTER")</f>
        <v>INTRA</v>
      </c>
      <c r="B263" s="289" t="s">
        <v>119</v>
      </c>
      <c r="C263" s="178" t="s">
        <v>212</v>
      </c>
      <c r="D263" s="179" t="s">
        <v>276</v>
      </c>
      <c r="E263" s="178"/>
      <c r="F263" s="178">
        <v>48</v>
      </c>
      <c r="G263" s="178">
        <v>48</v>
      </c>
      <c r="H263" s="178" t="s">
        <v>12</v>
      </c>
      <c r="I263" s="178" t="s">
        <v>119</v>
      </c>
      <c r="J263" s="178" t="s">
        <v>146</v>
      </c>
      <c r="K263" s="178"/>
      <c r="L263" s="178">
        <f>COUNTIF(P263:AR263,"x")+COUNTIF(P264:AR264,"x")</f>
        <v>45</v>
      </c>
      <c r="M263" s="178">
        <f>F263-L263</f>
        <v>3</v>
      </c>
      <c r="N263" s="171"/>
      <c r="O263" s="169"/>
      <c r="P263" s="178" t="s">
        <v>278</v>
      </c>
      <c r="Q263" s="178" t="s">
        <v>278</v>
      </c>
      <c r="R263" s="178" t="s">
        <v>278</v>
      </c>
      <c r="S263" s="178" t="s">
        <v>278</v>
      </c>
      <c r="T263" s="169"/>
      <c r="U263" s="178" t="s">
        <v>278</v>
      </c>
      <c r="V263" s="178" t="s">
        <v>278</v>
      </c>
      <c r="W263" s="178" t="s">
        <v>278</v>
      </c>
      <c r="X263" s="178" t="s">
        <v>278</v>
      </c>
      <c r="Y263" s="169"/>
      <c r="Z263" s="178" t="s">
        <v>277</v>
      </c>
      <c r="AA263" s="178" t="s">
        <v>277</v>
      </c>
      <c r="AB263" s="178" t="s">
        <v>277</v>
      </c>
      <c r="AC263" s="178" t="s">
        <v>278</v>
      </c>
      <c r="AD263" s="169"/>
      <c r="AE263" s="178" t="s">
        <v>278</v>
      </c>
      <c r="AF263" s="178" t="s">
        <v>278</v>
      </c>
      <c r="AG263" s="178" t="s">
        <v>277</v>
      </c>
      <c r="AH263" s="178" t="s">
        <v>278</v>
      </c>
      <c r="AI263" s="169"/>
      <c r="AJ263" s="178" t="s">
        <v>278</v>
      </c>
      <c r="AK263" s="178" t="s">
        <v>277</v>
      </c>
      <c r="AL263" s="178"/>
      <c r="AM263" s="178"/>
      <c r="AN263" s="169"/>
      <c r="AO263" s="178" t="s">
        <v>277</v>
      </c>
      <c r="AP263" s="178" t="s">
        <v>277</v>
      </c>
      <c r="AQ263" s="178" t="s">
        <v>277</v>
      </c>
      <c r="AR263" s="178" t="s">
        <v>278</v>
      </c>
      <c r="AS263" s="172"/>
      <c r="AV263" s="326">
        <f t="shared" si="18"/>
        <v>48</v>
      </c>
      <c r="AW263" s="326">
        <f t="shared" si="19"/>
        <v>45</v>
      </c>
      <c r="AX263" s="326">
        <f t="shared" si="20"/>
        <v>3</v>
      </c>
      <c r="AY263" s="327">
        <f t="shared" si="21"/>
        <v>0.9375</v>
      </c>
    </row>
    <row r="264" spans="1:51" ht="12" customHeight="1">
      <c r="A264" s="244" t="str">
        <f t="shared" si="22"/>
        <v>INTRA</v>
      </c>
      <c r="B264" s="238"/>
      <c r="C264" s="169"/>
      <c r="D264" s="169"/>
      <c r="E264" s="170"/>
      <c r="F264" s="169"/>
      <c r="G264" s="169"/>
      <c r="H264" s="169"/>
      <c r="I264" s="169"/>
      <c r="J264" s="169"/>
      <c r="K264" s="169"/>
      <c r="L264" s="169"/>
      <c r="M264" s="169"/>
      <c r="N264" s="171"/>
      <c r="O264" s="169"/>
      <c r="P264" s="178" t="s">
        <v>277</v>
      </c>
      <c r="Q264" s="178" t="s">
        <v>277</v>
      </c>
      <c r="R264" s="178" t="s">
        <v>278</v>
      </c>
      <c r="S264" s="178" t="s">
        <v>278</v>
      </c>
      <c r="T264" s="169"/>
      <c r="U264" s="178" t="s">
        <v>278</v>
      </c>
      <c r="V264" s="178" t="s">
        <v>278</v>
      </c>
      <c r="W264" s="178" t="s">
        <v>278</v>
      </c>
      <c r="X264" s="178" t="s">
        <v>278</v>
      </c>
      <c r="Y264" s="169"/>
      <c r="Z264" s="178" t="s">
        <v>278</v>
      </c>
      <c r="AA264" s="178" t="s">
        <v>278</v>
      </c>
      <c r="AB264" s="178" t="s">
        <v>278</v>
      </c>
      <c r="AC264" s="178" t="s">
        <v>278</v>
      </c>
      <c r="AD264" s="169"/>
      <c r="AE264" s="178" t="s">
        <v>277</v>
      </c>
      <c r="AF264" s="178" t="s">
        <v>278</v>
      </c>
      <c r="AG264" s="178" t="s">
        <v>277</v>
      </c>
      <c r="AH264" s="178" t="s">
        <v>278</v>
      </c>
      <c r="AI264" s="169"/>
      <c r="AJ264" s="178" t="s">
        <v>278</v>
      </c>
      <c r="AK264" s="178" t="s">
        <v>278</v>
      </c>
      <c r="AL264" s="178" t="s">
        <v>277</v>
      </c>
      <c r="AM264" s="178" t="s">
        <v>277</v>
      </c>
      <c r="AN264" s="169"/>
      <c r="AO264" s="178"/>
      <c r="AP264" s="178" t="s">
        <v>278</v>
      </c>
      <c r="AQ264" s="178" t="s">
        <v>278</v>
      </c>
      <c r="AR264" s="178" t="s">
        <v>278</v>
      </c>
      <c r="AS264" s="172"/>
      <c r="AV264" s="326">
        <f t="shared" ref="AV264:AV327" si="23">F264</f>
        <v>0</v>
      </c>
      <c r="AW264" s="326">
        <f t="shared" ref="AW264:AW327" si="24">L264</f>
        <v>0</v>
      </c>
      <c r="AX264" s="326">
        <f t="shared" ref="AX264:AX327" si="25">M264</f>
        <v>0</v>
      </c>
      <c r="AY264" s="327" t="e">
        <f t="shared" si="21"/>
        <v>#DIV/0!</v>
      </c>
    </row>
    <row r="265" spans="1:51" ht="12" customHeight="1">
      <c r="A265" s="244" t="str">
        <f t="shared" si="22"/>
        <v>INTRA</v>
      </c>
      <c r="B265" s="238"/>
      <c r="C265" s="169"/>
      <c r="D265" s="169"/>
      <c r="E265" s="170"/>
      <c r="F265" s="169"/>
      <c r="G265" s="169"/>
      <c r="H265" s="169"/>
      <c r="I265" s="169"/>
      <c r="J265" s="169"/>
      <c r="K265" s="169"/>
      <c r="L265" s="169"/>
      <c r="M265" s="169"/>
      <c r="N265" s="171"/>
      <c r="O265" s="169"/>
      <c r="P265" s="169">
        <v>2</v>
      </c>
      <c r="Q265" s="169">
        <v>4</v>
      </c>
      <c r="R265" s="169">
        <v>6</v>
      </c>
      <c r="S265" s="169">
        <v>8</v>
      </c>
      <c r="T265" s="169"/>
      <c r="U265" s="169">
        <v>10</v>
      </c>
      <c r="V265" s="169">
        <v>12</v>
      </c>
      <c r="W265" s="169">
        <v>14</v>
      </c>
      <c r="X265" s="169">
        <v>16</v>
      </c>
      <c r="Y265" s="169"/>
      <c r="Z265" s="169">
        <v>18</v>
      </c>
      <c r="AA265" s="169">
        <v>20</v>
      </c>
      <c r="AB265" s="169">
        <v>22</v>
      </c>
      <c r="AC265" s="169">
        <v>24</v>
      </c>
      <c r="AD265" s="169"/>
      <c r="AE265" s="169">
        <v>26</v>
      </c>
      <c r="AF265" s="169">
        <v>28</v>
      </c>
      <c r="AG265" s="169">
        <v>30</v>
      </c>
      <c r="AH265" s="169">
        <v>32</v>
      </c>
      <c r="AI265" s="169"/>
      <c r="AJ265" s="169">
        <v>34</v>
      </c>
      <c r="AK265" s="169">
        <v>36</v>
      </c>
      <c r="AL265" s="169">
        <v>38</v>
      </c>
      <c r="AM265" s="169">
        <v>40</v>
      </c>
      <c r="AN265" s="169"/>
      <c r="AO265" s="169">
        <v>42</v>
      </c>
      <c r="AP265" s="169">
        <v>44</v>
      </c>
      <c r="AQ265" s="169">
        <v>46</v>
      </c>
      <c r="AR265" s="169">
        <v>48</v>
      </c>
      <c r="AS265" s="172"/>
      <c r="AV265" s="326">
        <f t="shared" si="23"/>
        <v>0</v>
      </c>
      <c r="AW265" s="326">
        <f t="shared" si="24"/>
        <v>0</v>
      </c>
      <c r="AX265" s="326">
        <f t="shared" si="25"/>
        <v>0</v>
      </c>
      <c r="AY265" s="327" t="e">
        <f t="shared" si="21"/>
        <v>#DIV/0!</v>
      </c>
    </row>
    <row r="266" spans="1:51" ht="12" customHeight="1">
      <c r="A266" s="244" t="str">
        <f t="shared" si="22"/>
        <v>INTRA</v>
      </c>
      <c r="B266" s="289" t="s">
        <v>119</v>
      </c>
      <c r="C266" s="178" t="s">
        <v>212</v>
      </c>
      <c r="D266" s="179" t="s">
        <v>276</v>
      </c>
      <c r="E266" s="178"/>
      <c r="F266" s="178">
        <v>12</v>
      </c>
      <c r="G266" s="178">
        <v>24</v>
      </c>
      <c r="H266" s="178" t="s">
        <v>12</v>
      </c>
      <c r="I266" s="178" t="s">
        <v>119</v>
      </c>
      <c r="J266" s="178" t="s">
        <v>164</v>
      </c>
      <c r="K266" s="178"/>
      <c r="L266" s="178">
        <f>COUNTIF(P267:AC267,"x")</f>
        <v>12</v>
      </c>
      <c r="M266" s="178">
        <f>F266-L266</f>
        <v>0</v>
      </c>
      <c r="N266" s="171"/>
      <c r="O266" s="169"/>
      <c r="P266" s="169"/>
      <c r="Q266" s="169"/>
      <c r="R266" s="169"/>
      <c r="S266" s="169"/>
      <c r="T266" s="169"/>
      <c r="U266" s="169"/>
      <c r="V266" s="169"/>
      <c r="W266" s="169"/>
      <c r="X266" s="169"/>
      <c r="Y266" s="169"/>
      <c r="Z266" s="169"/>
      <c r="AA266" s="169"/>
      <c r="AB266" s="169"/>
      <c r="AC266" s="169"/>
      <c r="AD266" s="169"/>
      <c r="AE266" s="169"/>
      <c r="AF266" s="169"/>
      <c r="AG266" s="169"/>
      <c r="AH266" s="169"/>
      <c r="AI266" s="169"/>
      <c r="AJ266" s="169"/>
      <c r="AK266" s="169"/>
      <c r="AL266" s="169"/>
      <c r="AM266" s="169"/>
      <c r="AN266" s="169"/>
      <c r="AO266" s="169"/>
      <c r="AP266" s="169"/>
      <c r="AQ266" s="169"/>
      <c r="AR266" s="169"/>
      <c r="AS266" s="172"/>
      <c r="AV266" s="326">
        <f t="shared" si="23"/>
        <v>12</v>
      </c>
      <c r="AW266" s="326">
        <f t="shared" si="24"/>
        <v>12</v>
      </c>
      <c r="AX266" s="326">
        <f t="shared" si="25"/>
        <v>0</v>
      </c>
      <c r="AY266" s="327">
        <f t="shared" si="21"/>
        <v>1</v>
      </c>
    </row>
    <row r="267" spans="1:51" ht="12" customHeight="1">
      <c r="A267" s="244" t="str">
        <f t="shared" si="22"/>
        <v>INTRA</v>
      </c>
      <c r="B267" s="289" t="s">
        <v>119</v>
      </c>
      <c r="C267" s="178" t="s">
        <v>212</v>
      </c>
      <c r="D267" s="179" t="s">
        <v>276</v>
      </c>
      <c r="E267" s="178"/>
      <c r="F267" s="178">
        <v>12</v>
      </c>
      <c r="G267" s="178">
        <v>24</v>
      </c>
      <c r="H267" s="178" t="s">
        <v>12</v>
      </c>
      <c r="I267" s="178" t="s">
        <v>119</v>
      </c>
      <c r="J267" s="178" t="s">
        <v>153</v>
      </c>
      <c r="K267" s="178"/>
      <c r="L267" s="178">
        <f>COUNTIF(AE267:AR267,"x")</f>
        <v>12</v>
      </c>
      <c r="M267" s="178">
        <f>F267-L267</f>
        <v>0</v>
      </c>
      <c r="N267" s="171"/>
      <c r="O267" s="169"/>
      <c r="P267" s="178" t="s">
        <v>277</v>
      </c>
      <c r="Q267" s="178" t="s">
        <v>277</v>
      </c>
      <c r="R267" s="178" t="s">
        <v>277</v>
      </c>
      <c r="S267" s="178" t="s">
        <v>277</v>
      </c>
      <c r="T267" s="169"/>
      <c r="U267" s="178" t="s">
        <v>277</v>
      </c>
      <c r="V267" s="178" t="s">
        <v>277</v>
      </c>
      <c r="W267" s="178" t="s">
        <v>277</v>
      </c>
      <c r="X267" s="178" t="s">
        <v>277</v>
      </c>
      <c r="Y267" s="169"/>
      <c r="Z267" s="178" t="s">
        <v>277</v>
      </c>
      <c r="AA267" s="178" t="s">
        <v>277</v>
      </c>
      <c r="AB267" s="178" t="s">
        <v>277</v>
      </c>
      <c r="AC267" s="178" t="s">
        <v>277</v>
      </c>
      <c r="AD267" s="169"/>
      <c r="AE267" s="178" t="s">
        <v>277</v>
      </c>
      <c r="AF267" s="178" t="s">
        <v>277</v>
      </c>
      <c r="AG267" s="178" t="s">
        <v>277</v>
      </c>
      <c r="AH267" s="178" t="s">
        <v>277</v>
      </c>
      <c r="AI267" s="169"/>
      <c r="AJ267" s="178" t="s">
        <v>277</v>
      </c>
      <c r="AK267" s="178" t="s">
        <v>277</v>
      </c>
      <c r="AL267" s="178" t="s">
        <v>277</v>
      </c>
      <c r="AM267" s="178" t="s">
        <v>277</v>
      </c>
      <c r="AN267" s="169"/>
      <c r="AO267" s="178" t="s">
        <v>277</v>
      </c>
      <c r="AP267" s="178" t="s">
        <v>277</v>
      </c>
      <c r="AQ267" s="178" t="s">
        <v>277</v>
      </c>
      <c r="AR267" s="178" t="s">
        <v>277</v>
      </c>
      <c r="AS267" s="172"/>
      <c r="AV267" s="326">
        <f t="shared" si="23"/>
        <v>12</v>
      </c>
      <c r="AW267" s="326">
        <f t="shared" si="24"/>
        <v>12</v>
      </c>
      <c r="AX267" s="326">
        <f t="shared" si="25"/>
        <v>0</v>
      </c>
      <c r="AY267" s="327">
        <f t="shared" si="21"/>
        <v>1</v>
      </c>
    </row>
    <row r="268" spans="1:51" ht="12" customHeight="1">
      <c r="A268" s="244" t="str">
        <f t="shared" si="22"/>
        <v>INTRA</v>
      </c>
      <c r="B268" s="238"/>
      <c r="C268" s="169"/>
      <c r="D268" s="169"/>
      <c r="E268" s="170"/>
      <c r="F268" s="169"/>
      <c r="G268" s="169"/>
      <c r="H268" s="169"/>
      <c r="I268" s="169"/>
      <c r="J268" s="169"/>
      <c r="K268" s="169"/>
      <c r="L268" s="169"/>
      <c r="M268" s="169"/>
      <c r="N268" s="171"/>
      <c r="O268" s="169"/>
      <c r="P268" s="169">
        <v>1</v>
      </c>
      <c r="Q268" s="169">
        <v>2</v>
      </c>
      <c r="R268" s="169">
        <v>3</v>
      </c>
      <c r="S268" s="169">
        <v>4</v>
      </c>
      <c r="T268" s="169"/>
      <c r="U268" s="169">
        <v>5</v>
      </c>
      <c r="V268" s="169">
        <v>6</v>
      </c>
      <c r="W268" s="169">
        <v>7</v>
      </c>
      <c r="X268" s="169">
        <v>8</v>
      </c>
      <c r="Y268" s="169"/>
      <c r="Z268" s="169">
        <v>9</v>
      </c>
      <c r="AA268" s="169">
        <v>10</v>
      </c>
      <c r="AB268" s="169">
        <v>11</v>
      </c>
      <c r="AC268" s="169">
        <v>12</v>
      </c>
      <c r="AD268" s="169"/>
      <c r="AE268" s="169">
        <v>13</v>
      </c>
      <c r="AF268" s="169">
        <v>14</v>
      </c>
      <c r="AG268" s="169">
        <v>15</v>
      </c>
      <c r="AH268" s="169">
        <v>16</v>
      </c>
      <c r="AI268" s="169"/>
      <c r="AJ268" s="169">
        <v>17</v>
      </c>
      <c r="AK268" s="169">
        <v>18</v>
      </c>
      <c r="AL268" s="169">
        <v>19</v>
      </c>
      <c r="AM268" s="169">
        <v>20</v>
      </c>
      <c r="AN268" s="169"/>
      <c r="AO268" s="169">
        <v>21</v>
      </c>
      <c r="AP268" s="169">
        <v>22</v>
      </c>
      <c r="AQ268" s="169">
        <v>23</v>
      </c>
      <c r="AR268" s="169">
        <v>24</v>
      </c>
      <c r="AS268" s="172"/>
      <c r="AV268" s="326">
        <f t="shared" si="23"/>
        <v>0</v>
      </c>
      <c r="AW268" s="326">
        <f t="shared" si="24"/>
        <v>0</v>
      </c>
      <c r="AX268" s="326">
        <f t="shared" si="25"/>
        <v>0</v>
      </c>
      <c r="AY268" s="327" t="e">
        <f t="shared" si="21"/>
        <v>#DIV/0!</v>
      </c>
    </row>
    <row r="269" spans="1:51" ht="12" customHeight="1">
      <c r="A269" s="244" t="str">
        <f t="shared" si="22"/>
        <v>INTRA</v>
      </c>
      <c r="B269" s="289" t="s">
        <v>119</v>
      </c>
      <c r="C269" s="178" t="s">
        <v>212</v>
      </c>
      <c r="D269" s="179" t="s">
        <v>276</v>
      </c>
      <c r="E269" s="178"/>
      <c r="F269" s="178">
        <v>12</v>
      </c>
      <c r="G269" s="178">
        <v>24</v>
      </c>
      <c r="H269" s="178" t="s">
        <v>12</v>
      </c>
      <c r="I269" s="178" t="s">
        <v>119</v>
      </c>
      <c r="J269" s="178" t="s">
        <v>162</v>
      </c>
      <c r="K269" s="178"/>
      <c r="L269" s="178">
        <f>COUNTIF(P270:AC270,"x")</f>
        <v>12</v>
      </c>
      <c r="M269" s="178">
        <f>F269-L269</f>
        <v>0</v>
      </c>
      <c r="N269" s="171"/>
      <c r="O269" s="169"/>
      <c r="P269" s="169"/>
      <c r="Q269" s="169"/>
      <c r="R269" s="169"/>
      <c r="S269" s="169"/>
      <c r="T269" s="169"/>
      <c r="U269" s="169"/>
      <c r="V269" s="169"/>
      <c r="W269" s="169"/>
      <c r="X269" s="169"/>
      <c r="Y269" s="169"/>
      <c r="Z269" s="169"/>
      <c r="AA269" s="169"/>
      <c r="AB269" s="169"/>
      <c r="AC269" s="169"/>
      <c r="AD269" s="169"/>
      <c r="AE269" s="169"/>
      <c r="AF269" s="169"/>
      <c r="AG269" s="169"/>
      <c r="AH269" s="169"/>
      <c r="AI269" s="169"/>
      <c r="AJ269" s="169"/>
      <c r="AK269" s="169"/>
      <c r="AL269" s="169"/>
      <c r="AM269" s="169"/>
      <c r="AN269" s="169"/>
      <c r="AO269" s="169"/>
      <c r="AP269" s="169"/>
      <c r="AQ269" s="169"/>
      <c r="AR269" s="169"/>
      <c r="AS269" s="172"/>
      <c r="AV269" s="326">
        <f t="shared" si="23"/>
        <v>12</v>
      </c>
      <c r="AW269" s="326">
        <f t="shared" si="24"/>
        <v>12</v>
      </c>
      <c r="AX269" s="326">
        <f t="shared" si="25"/>
        <v>0</v>
      </c>
      <c r="AY269" s="327">
        <f t="shared" si="21"/>
        <v>1</v>
      </c>
    </row>
    <row r="270" spans="1:51" ht="12" customHeight="1">
      <c r="A270" s="244" t="str">
        <f t="shared" si="22"/>
        <v>INTRA</v>
      </c>
      <c r="B270" s="289" t="s">
        <v>119</v>
      </c>
      <c r="C270" s="178" t="s">
        <v>212</v>
      </c>
      <c r="D270" s="179" t="s">
        <v>276</v>
      </c>
      <c r="E270" s="178"/>
      <c r="F270" s="178">
        <v>12</v>
      </c>
      <c r="G270" s="178">
        <v>24</v>
      </c>
      <c r="H270" s="178" t="s">
        <v>12</v>
      </c>
      <c r="I270" s="178" t="s">
        <v>119</v>
      </c>
      <c r="J270" s="178" t="s">
        <v>166</v>
      </c>
      <c r="K270" s="178"/>
      <c r="L270" s="178">
        <f>COUNTIF(AE270:AR270,"x")</f>
        <v>12</v>
      </c>
      <c r="M270" s="178">
        <f>F270-L270</f>
        <v>0</v>
      </c>
      <c r="N270" s="171"/>
      <c r="O270" s="169"/>
      <c r="P270" s="178" t="s">
        <v>277</v>
      </c>
      <c r="Q270" s="178" t="s">
        <v>277</v>
      </c>
      <c r="R270" s="178" t="s">
        <v>277</v>
      </c>
      <c r="S270" s="178" t="s">
        <v>277</v>
      </c>
      <c r="T270" s="169"/>
      <c r="U270" s="178" t="s">
        <v>277</v>
      </c>
      <c r="V270" s="178" t="s">
        <v>277</v>
      </c>
      <c r="W270" s="178" t="s">
        <v>277</v>
      </c>
      <c r="X270" s="178" t="s">
        <v>277</v>
      </c>
      <c r="Y270" s="169"/>
      <c r="Z270" s="178" t="s">
        <v>277</v>
      </c>
      <c r="AA270" s="178" t="s">
        <v>277</v>
      </c>
      <c r="AB270" s="178" t="s">
        <v>277</v>
      </c>
      <c r="AC270" s="178" t="s">
        <v>277</v>
      </c>
      <c r="AD270" s="169"/>
      <c r="AE270" s="178" t="s">
        <v>277</v>
      </c>
      <c r="AF270" s="178" t="s">
        <v>277</v>
      </c>
      <c r="AG270" s="178" t="s">
        <v>277</v>
      </c>
      <c r="AH270" s="178" t="s">
        <v>277</v>
      </c>
      <c r="AI270" s="169"/>
      <c r="AJ270" s="178" t="s">
        <v>277</v>
      </c>
      <c r="AK270" s="178" t="s">
        <v>277</v>
      </c>
      <c r="AL270" s="178" t="s">
        <v>277</v>
      </c>
      <c r="AM270" s="178" t="s">
        <v>277</v>
      </c>
      <c r="AN270" s="169"/>
      <c r="AO270" s="178" t="s">
        <v>277</v>
      </c>
      <c r="AP270" s="178" t="s">
        <v>277</v>
      </c>
      <c r="AQ270" s="178" t="s">
        <v>277</v>
      </c>
      <c r="AR270" s="178" t="s">
        <v>277</v>
      </c>
      <c r="AS270" s="172"/>
      <c r="AV270" s="326">
        <f t="shared" si="23"/>
        <v>12</v>
      </c>
      <c r="AW270" s="326">
        <f t="shared" si="24"/>
        <v>12</v>
      </c>
      <c r="AX270" s="326">
        <f t="shared" si="25"/>
        <v>0</v>
      </c>
      <c r="AY270" s="327">
        <f t="shared" si="21"/>
        <v>1</v>
      </c>
    </row>
    <row r="271" spans="1:51" ht="12" customHeight="1">
      <c r="A271" s="244" t="str">
        <f t="shared" si="22"/>
        <v>INTRA</v>
      </c>
      <c r="B271" s="238"/>
      <c r="C271" s="169"/>
      <c r="D271" s="169"/>
      <c r="E271" s="170"/>
      <c r="F271" s="169"/>
      <c r="G271" s="169"/>
      <c r="H271" s="169"/>
      <c r="I271" s="169"/>
      <c r="J271" s="169"/>
      <c r="K271" s="169"/>
      <c r="L271" s="169"/>
      <c r="M271" s="169"/>
      <c r="N271" s="171"/>
      <c r="O271" s="169"/>
      <c r="P271" s="169">
        <v>1</v>
      </c>
      <c r="Q271" s="169">
        <v>2</v>
      </c>
      <c r="R271" s="169">
        <v>3</v>
      </c>
      <c r="S271" s="169">
        <v>4</v>
      </c>
      <c r="T271" s="169"/>
      <c r="U271" s="169">
        <v>5</v>
      </c>
      <c r="V271" s="169">
        <v>6</v>
      </c>
      <c r="W271" s="169">
        <v>7</v>
      </c>
      <c r="X271" s="169">
        <v>8</v>
      </c>
      <c r="Y271" s="169"/>
      <c r="Z271" s="169">
        <v>9</v>
      </c>
      <c r="AA271" s="169">
        <v>10</v>
      </c>
      <c r="AB271" s="169">
        <v>11</v>
      </c>
      <c r="AC271" s="169">
        <v>12</v>
      </c>
      <c r="AD271" s="169"/>
      <c r="AE271" s="169">
        <v>13</v>
      </c>
      <c r="AF271" s="169">
        <v>14</v>
      </c>
      <c r="AG271" s="169">
        <v>15</v>
      </c>
      <c r="AH271" s="169">
        <v>16</v>
      </c>
      <c r="AI271" s="169"/>
      <c r="AJ271" s="169">
        <v>17</v>
      </c>
      <c r="AK271" s="169">
        <v>18</v>
      </c>
      <c r="AL271" s="169">
        <v>19</v>
      </c>
      <c r="AM271" s="169">
        <v>20</v>
      </c>
      <c r="AN271" s="169"/>
      <c r="AO271" s="169">
        <v>21</v>
      </c>
      <c r="AP271" s="169">
        <v>22</v>
      </c>
      <c r="AQ271" s="169">
        <v>23</v>
      </c>
      <c r="AR271" s="169">
        <v>24</v>
      </c>
      <c r="AS271" s="172"/>
      <c r="AV271" s="326">
        <f t="shared" si="23"/>
        <v>0</v>
      </c>
      <c r="AW271" s="326">
        <f t="shared" si="24"/>
        <v>0</v>
      </c>
      <c r="AX271" s="326">
        <f t="shared" si="25"/>
        <v>0</v>
      </c>
      <c r="AY271" s="327" t="e">
        <f t="shared" si="21"/>
        <v>#DIV/0!</v>
      </c>
    </row>
    <row r="272" spans="1:51" ht="12" customHeight="1">
      <c r="A272" s="244" t="str">
        <f t="shared" si="22"/>
        <v>INTRA</v>
      </c>
      <c r="B272" s="289" t="s">
        <v>119</v>
      </c>
      <c r="C272" s="178" t="s">
        <v>212</v>
      </c>
      <c r="D272" s="179" t="s">
        <v>276</v>
      </c>
      <c r="E272" s="178"/>
      <c r="F272" s="178">
        <v>12</v>
      </c>
      <c r="G272" s="178">
        <v>24</v>
      </c>
      <c r="H272" s="178" t="s">
        <v>12</v>
      </c>
      <c r="I272" s="178" t="s">
        <v>119</v>
      </c>
      <c r="J272" s="178" t="s">
        <v>159</v>
      </c>
      <c r="K272" s="178"/>
      <c r="L272" s="178">
        <f>COUNTIF(P273:AC273,"x")</f>
        <v>0</v>
      </c>
      <c r="M272" s="178">
        <f>F272-L272</f>
        <v>12</v>
      </c>
      <c r="N272" s="171"/>
      <c r="O272" s="169"/>
      <c r="P272" s="169"/>
      <c r="Q272" s="169"/>
      <c r="R272" s="169"/>
      <c r="S272" s="169"/>
      <c r="T272" s="169"/>
      <c r="U272" s="169"/>
      <c r="V272" s="169"/>
      <c r="W272" s="169"/>
      <c r="X272" s="169"/>
      <c r="Y272" s="169"/>
      <c r="Z272" s="169"/>
      <c r="AA272" s="169"/>
      <c r="AB272" s="169"/>
      <c r="AC272" s="169"/>
      <c r="AD272" s="169"/>
      <c r="AE272" s="169"/>
      <c r="AF272" s="169"/>
      <c r="AG272" s="169"/>
      <c r="AH272" s="169"/>
      <c r="AI272" s="169"/>
      <c r="AJ272" s="169"/>
      <c r="AK272" s="169"/>
      <c r="AL272" s="169"/>
      <c r="AM272" s="169"/>
      <c r="AN272" s="169"/>
      <c r="AO272" s="169"/>
      <c r="AP272" s="169"/>
      <c r="AQ272" s="169"/>
      <c r="AR272" s="169"/>
      <c r="AS272" s="172"/>
      <c r="AV272" s="326">
        <f t="shared" si="23"/>
        <v>12</v>
      </c>
      <c r="AW272" s="326">
        <f t="shared" si="24"/>
        <v>0</v>
      </c>
      <c r="AX272" s="326">
        <f t="shared" si="25"/>
        <v>12</v>
      </c>
      <c r="AY272" s="327">
        <f t="shared" si="21"/>
        <v>0</v>
      </c>
    </row>
    <row r="273" spans="1:51" ht="12" customHeight="1">
      <c r="A273" s="244" t="str">
        <f t="shared" si="22"/>
        <v>INTRA</v>
      </c>
      <c r="B273" s="289" t="s">
        <v>119</v>
      </c>
      <c r="C273" s="178" t="s">
        <v>212</v>
      </c>
      <c r="D273" s="179" t="s">
        <v>276</v>
      </c>
      <c r="E273" s="178"/>
      <c r="F273" s="178">
        <v>12</v>
      </c>
      <c r="G273" s="178">
        <v>24</v>
      </c>
      <c r="H273" s="178" t="s">
        <v>12</v>
      </c>
      <c r="I273" s="178" t="s">
        <v>119</v>
      </c>
      <c r="J273" s="178" t="s">
        <v>161</v>
      </c>
      <c r="K273" s="178"/>
      <c r="L273" s="178">
        <f>COUNTIF(AE273:AR273,"x")</f>
        <v>1</v>
      </c>
      <c r="M273" s="178">
        <f>F273-L273</f>
        <v>11</v>
      </c>
      <c r="N273" s="171"/>
      <c r="O273" s="169"/>
      <c r="P273" s="178"/>
      <c r="Q273" s="178"/>
      <c r="R273" s="178"/>
      <c r="S273" s="178"/>
      <c r="T273" s="169"/>
      <c r="U273" s="178"/>
      <c r="V273" s="178"/>
      <c r="W273" s="178"/>
      <c r="X273" s="178"/>
      <c r="Y273" s="169"/>
      <c r="Z273" s="178"/>
      <c r="AA273" s="178"/>
      <c r="AB273" s="178"/>
      <c r="AC273" s="178"/>
      <c r="AD273" s="169"/>
      <c r="AE273" s="178" t="s">
        <v>277</v>
      </c>
      <c r="AF273" s="178"/>
      <c r="AG273" s="178"/>
      <c r="AH273" s="178"/>
      <c r="AI273" s="169"/>
      <c r="AJ273" s="178"/>
      <c r="AK273" s="178"/>
      <c r="AL273" s="178"/>
      <c r="AM273" s="178"/>
      <c r="AN273" s="169"/>
      <c r="AO273" s="178"/>
      <c r="AP273" s="178"/>
      <c r="AQ273" s="178"/>
      <c r="AR273" s="178"/>
      <c r="AS273" s="172"/>
      <c r="AV273" s="326">
        <f t="shared" si="23"/>
        <v>12</v>
      </c>
      <c r="AW273" s="326">
        <f t="shared" si="24"/>
        <v>1</v>
      </c>
      <c r="AX273" s="326">
        <f t="shared" si="25"/>
        <v>11</v>
      </c>
      <c r="AY273" s="327">
        <f t="shared" si="21"/>
        <v>8.3333333333333329E-2</v>
      </c>
    </row>
    <row r="274" spans="1:51" ht="12" customHeight="1">
      <c r="A274" s="244" t="str">
        <f t="shared" si="22"/>
        <v>INTRA</v>
      </c>
      <c r="B274" s="238"/>
      <c r="C274" s="169"/>
      <c r="D274" s="169"/>
      <c r="E274" s="170"/>
      <c r="F274" s="169"/>
      <c r="G274" s="169"/>
      <c r="H274" s="169"/>
      <c r="I274" s="169"/>
      <c r="J274" s="169"/>
      <c r="K274" s="169"/>
      <c r="L274" s="169"/>
      <c r="M274" s="169"/>
      <c r="N274" s="171"/>
      <c r="O274" s="169"/>
      <c r="P274" s="169">
        <v>1</v>
      </c>
      <c r="Q274" s="169">
        <v>2</v>
      </c>
      <c r="R274" s="169">
        <v>3</v>
      </c>
      <c r="S274" s="169">
        <v>4</v>
      </c>
      <c r="T274" s="169"/>
      <c r="U274" s="169">
        <v>5</v>
      </c>
      <c r="V274" s="169">
        <v>6</v>
      </c>
      <c r="W274" s="169">
        <v>7</v>
      </c>
      <c r="X274" s="169">
        <v>8</v>
      </c>
      <c r="Y274" s="169"/>
      <c r="Z274" s="169">
        <v>9</v>
      </c>
      <c r="AA274" s="169">
        <v>10</v>
      </c>
      <c r="AB274" s="169">
        <v>11</v>
      </c>
      <c r="AC274" s="169">
        <v>12</v>
      </c>
      <c r="AD274" s="169"/>
      <c r="AE274" s="169">
        <v>13</v>
      </c>
      <c r="AF274" s="169">
        <v>14</v>
      </c>
      <c r="AG274" s="169">
        <v>15</v>
      </c>
      <c r="AH274" s="169">
        <v>16</v>
      </c>
      <c r="AI274" s="169"/>
      <c r="AJ274" s="169">
        <v>17</v>
      </c>
      <c r="AK274" s="169">
        <v>18</v>
      </c>
      <c r="AL274" s="169">
        <v>19</v>
      </c>
      <c r="AM274" s="169">
        <v>20</v>
      </c>
      <c r="AN274" s="169"/>
      <c r="AO274" s="169">
        <v>21</v>
      </c>
      <c r="AP274" s="169">
        <v>22</v>
      </c>
      <c r="AQ274" s="169">
        <v>23</v>
      </c>
      <c r="AR274" s="169">
        <v>24</v>
      </c>
      <c r="AS274" s="172"/>
      <c r="AV274" s="326">
        <f t="shared" si="23"/>
        <v>0</v>
      </c>
      <c r="AW274" s="326">
        <f t="shared" si="24"/>
        <v>0</v>
      </c>
      <c r="AX274" s="326">
        <f t="shared" si="25"/>
        <v>0</v>
      </c>
      <c r="AY274" s="327" t="e">
        <f t="shared" si="21"/>
        <v>#DIV/0!</v>
      </c>
    </row>
    <row r="275" spans="1:51" ht="12" customHeight="1" thickBot="1">
      <c r="A275" s="244" t="str">
        <f t="shared" si="22"/>
        <v>INTRA</v>
      </c>
      <c r="B275" s="296" t="s">
        <v>119</v>
      </c>
      <c r="C275" s="162" t="s">
        <v>182</v>
      </c>
      <c r="D275" s="163" t="s">
        <v>276</v>
      </c>
      <c r="E275" s="162"/>
      <c r="F275" s="162">
        <v>24</v>
      </c>
      <c r="G275" s="162">
        <v>24</v>
      </c>
      <c r="H275" s="162" t="s">
        <v>12</v>
      </c>
      <c r="I275" s="161" t="s">
        <v>119</v>
      </c>
      <c r="J275" s="162" t="s">
        <v>212</v>
      </c>
      <c r="K275" s="162"/>
      <c r="L275" s="162">
        <f>COUNTIF(P275:AR275,"x")</f>
        <v>0</v>
      </c>
      <c r="M275" s="162">
        <f>F275-L275</f>
        <v>24</v>
      </c>
      <c r="N275" s="164"/>
      <c r="O275" s="165"/>
      <c r="P275" s="162"/>
      <c r="Q275" s="162"/>
      <c r="R275" s="162"/>
      <c r="S275" s="162"/>
      <c r="T275" s="165"/>
      <c r="U275" s="162"/>
      <c r="V275" s="162"/>
      <c r="W275" s="162"/>
      <c r="X275" s="162"/>
      <c r="Y275" s="165"/>
      <c r="Z275" s="162"/>
      <c r="AA275" s="162"/>
      <c r="AB275" s="162"/>
      <c r="AC275" s="162"/>
      <c r="AD275" s="165"/>
      <c r="AE275" s="162"/>
      <c r="AF275" s="162"/>
      <c r="AG275" s="162"/>
      <c r="AH275" s="162"/>
      <c r="AI275" s="165"/>
      <c r="AJ275" s="162"/>
      <c r="AK275" s="162"/>
      <c r="AL275" s="162"/>
      <c r="AM275" s="162"/>
      <c r="AN275" s="165"/>
      <c r="AO275" s="162"/>
      <c r="AP275" s="162"/>
      <c r="AQ275" s="162"/>
      <c r="AR275" s="162"/>
      <c r="AS275" s="166"/>
      <c r="AV275" s="326">
        <f t="shared" si="23"/>
        <v>24</v>
      </c>
      <c r="AW275" s="326">
        <f t="shared" si="24"/>
        <v>0</v>
      </c>
      <c r="AX275" s="326">
        <f t="shared" si="25"/>
        <v>24</v>
      </c>
      <c r="AY275" s="327">
        <f t="shared" si="21"/>
        <v>0</v>
      </c>
    </row>
    <row r="276" spans="1:51" ht="12" customHeight="1">
      <c r="A276" s="244" t="str">
        <f t="shared" si="22"/>
        <v>INTRA</v>
      </c>
      <c r="B276" s="226"/>
      <c r="C276" s="157"/>
      <c r="D276" s="157"/>
      <c r="E276" s="158"/>
      <c r="F276" s="157"/>
      <c r="G276" s="157"/>
      <c r="H276" s="157"/>
      <c r="I276" s="157"/>
      <c r="J276" s="157"/>
      <c r="K276" s="157"/>
      <c r="L276" s="157"/>
      <c r="M276" s="157"/>
      <c r="N276" s="159"/>
      <c r="O276" s="157"/>
      <c r="P276" s="157">
        <v>1</v>
      </c>
      <c r="Q276" s="157">
        <v>2</v>
      </c>
      <c r="R276" s="157">
        <v>3</v>
      </c>
      <c r="S276" s="157">
        <v>4</v>
      </c>
      <c r="T276" s="157"/>
      <c r="U276" s="157">
        <v>5</v>
      </c>
      <c r="V276" s="157">
        <v>6</v>
      </c>
      <c r="W276" s="157">
        <v>7</v>
      </c>
      <c r="X276" s="157">
        <v>8</v>
      </c>
      <c r="Y276" s="157"/>
      <c r="Z276" s="157">
        <v>9</v>
      </c>
      <c r="AA276" s="157">
        <v>10</v>
      </c>
      <c r="AB276" s="157">
        <v>11</v>
      </c>
      <c r="AC276" s="157">
        <v>12</v>
      </c>
      <c r="AD276" s="157"/>
      <c r="AE276" s="157">
        <v>13</v>
      </c>
      <c r="AF276" s="157">
        <v>14</v>
      </c>
      <c r="AG276" s="157">
        <v>15</v>
      </c>
      <c r="AH276" s="157">
        <v>16</v>
      </c>
      <c r="AI276" s="157"/>
      <c r="AJ276" s="157">
        <v>17</v>
      </c>
      <c r="AK276" s="157">
        <v>18</v>
      </c>
      <c r="AL276" s="157">
        <v>19</v>
      </c>
      <c r="AM276" s="157">
        <v>20</v>
      </c>
      <c r="AN276" s="157"/>
      <c r="AO276" s="157">
        <v>21</v>
      </c>
      <c r="AP276" s="157">
        <v>22</v>
      </c>
      <c r="AQ276" s="157">
        <v>23</v>
      </c>
      <c r="AR276" s="157">
        <v>24</v>
      </c>
      <c r="AS276" s="160"/>
      <c r="AV276" s="326">
        <f t="shared" si="23"/>
        <v>0</v>
      </c>
      <c r="AW276" s="326">
        <f t="shared" si="24"/>
        <v>0</v>
      </c>
      <c r="AX276" s="326">
        <f t="shared" si="25"/>
        <v>0</v>
      </c>
      <c r="AY276" s="327" t="e">
        <f t="shared" si="21"/>
        <v>#DIV/0!</v>
      </c>
    </row>
    <row r="277" spans="1:51" ht="12" customHeight="1" thickBot="1">
      <c r="A277" s="244" t="str">
        <f t="shared" si="22"/>
        <v>INTRA</v>
      </c>
      <c r="B277" s="296" t="s">
        <v>119</v>
      </c>
      <c r="C277" s="162" t="s">
        <v>182</v>
      </c>
      <c r="D277" s="163" t="s">
        <v>276</v>
      </c>
      <c r="E277" s="162"/>
      <c r="F277" s="162">
        <v>24</v>
      </c>
      <c r="G277" s="162">
        <v>24</v>
      </c>
      <c r="H277" s="162" t="s">
        <v>12</v>
      </c>
      <c r="I277" s="161" t="s">
        <v>119</v>
      </c>
      <c r="J277" s="162" t="s">
        <v>212</v>
      </c>
      <c r="K277" s="162"/>
      <c r="L277" s="162">
        <f>COUNTIF(P277:AR277,"x")</f>
        <v>0</v>
      </c>
      <c r="M277" s="162">
        <f>F277-L277</f>
        <v>24</v>
      </c>
      <c r="N277" s="164"/>
      <c r="O277" s="165"/>
      <c r="P277" s="162"/>
      <c r="Q277" s="162"/>
      <c r="R277" s="162"/>
      <c r="S277" s="162"/>
      <c r="T277" s="165"/>
      <c r="U277" s="162"/>
      <c r="V277" s="162"/>
      <c r="W277" s="162"/>
      <c r="X277" s="162"/>
      <c r="Y277" s="165"/>
      <c r="Z277" s="162"/>
      <c r="AA277" s="162"/>
      <c r="AB277" s="162"/>
      <c r="AC277" s="162"/>
      <c r="AD277" s="165"/>
      <c r="AE277" s="162"/>
      <c r="AF277" s="162"/>
      <c r="AG277" s="162"/>
      <c r="AH277" s="162"/>
      <c r="AI277" s="165"/>
      <c r="AJ277" s="162"/>
      <c r="AK277" s="162"/>
      <c r="AL277" s="162"/>
      <c r="AM277" s="162"/>
      <c r="AN277" s="165"/>
      <c r="AO277" s="162"/>
      <c r="AP277" s="162"/>
      <c r="AQ277" s="162"/>
      <c r="AR277" s="162"/>
      <c r="AS277" s="166"/>
      <c r="AV277" s="326">
        <f t="shared" si="23"/>
        <v>24</v>
      </c>
      <c r="AW277" s="326">
        <f t="shared" si="24"/>
        <v>0</v>
      </c>
      <c r="AX277" s="326">
        <f t="shared" si="25"/>
        <v>24</v>
      </c>
      <c r="AY277" s="327">
        <f t="shared" si="21"/>
        <v>0</v>
      </c>
    </row>
    <row r="278" spans="1:51" ht="12" customHeight="1">
      <c r="A278" s="244" t="str">
        <f t="shared" si="22"/>
        <v>INTRA</v>
      </c>
      <c r="B278" s="226"/>
      <c r="C278" s="157"/>
      <c r="D278" s="157"/>
      <c r="E278" s="158"/>
      <c r="F278" s="157"/>
      <c r="G278" s="157"/>
      <c r="H278" s="157"/>
      <c r="I278" s="157"/>
      <c r="J278" s="157"/>
      <c r="K278" s="157"/>
      <c r="L278" s="157"/>
      <c r="M278" s="157"/>
      <c r="N278" s="159"/>
      <c r="O278" s="157"/>
      <c r="P278" s="157">
        <v>1</v>
      </c>
      <c r="Q278" s="157">
        <v>2</v>
      </c>
      <c r="R278" s="157">
        <v>3</v>
      </c>
      <c r="S278" s="157">
        <v>4</v>
      </c>
      <c r="T278" s="157"/>
      <c r="U278" s="157">
        <v>5</v>
      </c>
      <c r="V278" s="157">
        <v>6</v>
      </c>
      <c r="W278" s="157">
        <v>7</v>
      </c>
      <c r="X278" s="157">
        <v>8</v>
      </c>
      <c r="Y278" s="157"/>
      <c r="Z278" s="157">
        <v>9</v>
      </c>
      <c r="AA278" s="157">
        <v>10</v>
      </c>
      <c r="AB278" s="157">
        <v>11</v>
      </c>
      <c r="AC278" s="157">
        <v>12</v>
      </c>
      <c r="AD278" s="157"/>
      <c r="AE278" s="157">
        <v>13</v>
      </c>
      <c r="AF278" s="157">
        <v>14</v>
      </c>
      <c r="AG278" s="157">
        <v>15</v>
      </c>
      <c r="AH278" s="157">
        <v>16</v>
      </c>
      <c r="AI278" s="157"/>
      <c r="AJ278" s="157">
        <v>17</v>
      </c>
      <c r="AK278" s="157">
        <v>18</v>
      </c>
      <c r="AL278" s="157">
        <v>19</v>
      </c>
      <c r="AM278" s="157">
        <v>20</v>
      </c>
      <c r="AN278" s="157"/>
      <c r="AO278" s="157">
        <v>21</v>
      </c>
      <c r="AP278" s="157">
        <v>22</v>
      </c>
      <c r="AQ278" s="157">
        <v>23</v>
      </c>
      <c r="AR278" s="157">
        <v>24</v>
      </c>
      <c r="AS278" s="160"/>
      <c r="AV278" s="326">
        <f t="shared" si="23"/>
        <v>0</v>
      </c>
      <c r="AW278" s="326">
        <f t="shared" si="24"/>
        <v>0</v>
      </c>
      <c r="AX278" s="326">
        <f t="shared" si="25"/>
        <v>0</v>
      </c>
      <c r="AY278" s="327" t="e">
        <f t="shared" si="21"/>
        <v>#DIV/0!</v>
      </c>
    </row>
    <row r="279" spans="1:51" ht="12" customHeight="1" thickBot="1">
      <c r="A279" s="244" t="str">
        <f t="shared" si="22"/>
        <v>INTRA</v>
      </c>
      <c r="B279" s="296" t="s">
        <v>119</v>
      </c>
      <c r="C279" s="162" t="s">
        <v>182</v>
      </c>
      <c r="D279" s="163" t="s">
        <v>276</v>
      </c>
      <c r="E279" s="162"/>
      <c r="F279" s="162">
        <v>24</v>
      </c>
      <c r="G279" s="162">
        <v>24</v>
      </c>
      <c r="H279" s="162" t="s">
        <v>12</v>
      </c>
      <c r="I279" s="161" t="s">
        <v>119</v>
      </c>
      <c r="J279" s="162" t="s">
        <v>181</v>
      </c>
      <c r="K279" s="162"/>
      <c r="L279" s="162">
        <f>COUNTIF(P279:AR279,"x")</f>
        <v>12</v>
      </c>
      <c r="M279" s="162">
        <f>F279-L279</f>
        <v>12</v>
      </c>
      <c r="N279" s="164"/>
      <c r="O279" s="165"/>
      <c r="P279" s="162"/>
      <c r="Q279" s="162" t="s">
        <v>277</v>
      </c>
      <c r="R279" s="162" t="s">
        <v>278</v>
      </c>
      <c r="S279" s="162" t="s">
        <v>277</v>
      </c>
      <c r="T279" s="165"/>
      <c r="U279" s="162" t="s">
        <v>277</v>
      </c>
      <c r="V279" s="162"/>
      <c r="W279" s="162"/>
      <c r="X279" s="162"/>
      <c r="Y279" s="165"/>
      <c r="Z279" s="162"/>
      <c r="AA279" s="162" t="s">
        <v>278</v>
      </c>
      <c r="AB279" s="162"/>
      <c r="AC279" s="162" t="s">
        <v>277</v>
      </c>
      <c r="AD279" s="165"/>
      <c r="AE279" s="162"/>
      <c r="AF279" s="162"/>
      <c r="AG279" s="162" t="s">
        <v>277</v>
      </c>
      <c r="AH279" s="162"/>
      <c r="AI279" s="165"/>
      <c r="AJ279" s="162" t="s">
        <v>277</v>
      </c>
      <c r="AK279" s="162"/>
      <c r="AL279" s="162"/>
      <c r="AM279" s="162"/>
      <c r="AN279" s="165"/>
      <c r="AO279" s="162" t="s">
        <v>277</v>
      </c>
      <c r="AP279" s="162" t="s">
        <v>277</v>
      </c>
      <c r="AQ279" s="162" t="s">
        <v>277</v>
      </c>
      <c r="AR279" s="162" t="s">
        <v>277</v>
      </c>
      <c r="AS279" s="166"/>
      <c r="AV279" s="326">
        <f t="shared" si="23"/>
        <v>24</v>
      </c>
      <c r="AW279" s="326">
        <f t="shared" si="24"/>
        <v>12</v>
      </c>
      <c r="AX279" s="326">
        <f t="shared" si="25"/>
        <v>12</v>
      </c>
      <c r="AY279" s="327">
        <f t="shared" si="21"/>
        <v>0.5</v>
      </c>
    </row>
    <row r="280" spans="1:51" ht="12" customHeight="1">
      <c r="A280" s="244" t="str">
        <f t="shared" si="22"/>
        <v>INTRA</v>
      </c>
      <c r="B280" s="226"/>
      <c r="C280" s="157"/>
      <c r="D280" s="157"/>
      <c r="E280" s="158"/>
      <c r="F280" s="157"/>
      <c r="G280" s="157"/>
      <c r="H280" s="157"/>
      <c r="I280" s="157"/>
      <c r="J280" s="157"/>
      <c r="K280" s="157"/>
      <c r="L280" s="157"/>
      <c r="M280" s="157"/>
      <c r="N280" s="159"/>
      <c r="O280" s="157"/>
      <c r="P280" s="157">
        <v>1</v>
      </c>
      <c r="Q280" s="157">
        <v>2</v>
      </c>
      <c r="R280" s="157">
        <v>3</v>
      </c>
      <c r="S280" s="157">
        <v>4</v>
      </c>
      <c r="T280" s="157"/>
      <c r="U280" s="157">
        <v>5</v>
      </c>
      <c r="V280" s="157">
        <v>6</v>
      </c>
      <c r="W280" s="157">
        <v>7</v>
      </c>
      <c r="X280" s="157">
        <v>8</v>
      </c>
      <c r="Y280" s="157"/>
      <c r="Z280" s="157">
        <v>9</v>
      </c>
      <c r="AA280" s="157">
        <v>10</v>
      </c>
      <c r="AB280" s="157">
        <v>11</v>
      </c>
      <c r="AC280" s="157">
        <v>12</v>
      </c>
      <c r="AD280" s="157"/>
      <c r="AE280" s="157">
        <v>13</v>
      </c>
      <c r="AF280" s="157">
        <v>14</v>
      </c>
      <c r="AG280" s="157">
        <v>15</v>
      </c>
      <c r="AH280" s="157">
        <v>16</v>
      </c>
      <c r="AI280" s="157"/>
      <c r="AJ280" s="157">
        <v>17</v>
      </c>
      <c r="AK280" s="157">
        <v>18</v>
      </c>
      <c r="AL280" s="157">
        <v>19</v>
      </c>
      <c r="AM280" s="157">
        <v>20</v>
      </c>
      <c r="AN280" s="157"/>
      <c r="AO280" s="157">
        <v>21</v>
      </c>
      <c r="AP280" s="157">
        <v>22</v>
      </c>
      <c r="AQ280" s="157">
        <v>23</v>
      </c>
      <c r="AR280" s="157">
        <v>24</v>
      </c>
      <c r="AS280" s="160"/>
      <c r="AV280" s="326">
        <f t="shared" si="23"/>
        <v>0</v>
      </c>
      <c r="AW280" s="326">
        <f t="shared" si="24"/>
        <v>0</v>
      </c>
      <c r="AX280" s="326">
        <f t="shared" si="25"/>
        <v>0</v>
      </c>
      <c r="AY280" s="327" t="e">
        <f t="shared" si="21"/>
        <v>#DIV/0!</v>
      </c>
    </row>
    <row r="281" spans="1:51" ht="12" customHeight="1" thickBot="1">
      <c r="A281" s="244" t="str">
        <f t="shared" si="22"/>
        <v>INTRA</v>
      </c>
      <c r="B281" s="296" t="s">
        <v>119</v>
      </c>
      <c r="C281" s="162" t="s">
        <v>182</v>
      </c>
      <c r="D281" s="163" t="s">
        <v>276</v>
      </c>
      <c r="E281" s="162"/>
      <c r="F281" s="162">
        <v>24</v>
      </c>
      <c r="G281" s="162">
        <v>24</v>
      </c>
      <c r="H281" s="162" t="s">
        <v>12</v>
      </c>
      <c r="I281" s="161" t="s">
        <v>119</v>
      </c>
      <c r="J281" s="162" t="s">
        <v>181</v>
      </c>
      <c r="K281" s="162"/>
      <c r="L281" s="162">
        <f>COUNTIF(P281:AR281,"x")</f>
        <v>11</v>
      </c>
      <c r="M281" s="162">
        <f>F281-L281</f>
        <v>13</v>
      </c>
      <c r="N281" s="164"/>
      <c r="O281" s="165"/>
      <c r="P281" s="162"/>
      <c r="Q281" s="162" t="s">
        <v>277</v>
      </c>
      <c r="R281" s="162" t="s">
        <v>278</v>
      </c>
      <c r="S281" s="162" t="s">
        <v>277</v>
      </c>
      <c r="T281" s="165"/>
      <c r="U281" s="162" t="s">
        <v>277</v>
      </c>
      <c r="V281" s="162" t="s">
        <v>277</v>
      </c>
      <c r="W281" s="162" t="s">
        <v>278</v>
      </c>
      <c r="X281" s="162" t="s">
        <v>277</v>
      </c>
      <c r="Y281" s="165"/>
      <c r="Z281" s="162" t="s">
        <v>277</v>
      </c>
      <c r="AA281" s="162" t="s">
        <v>277</v>
      </c>
      <c r="AB281" s="162" t="s">
        <v>277</v>
      </c>
      <c r="AC281" s="162"/>
      <c r="AD281" s="165"/>
      <c r="AE281" s="162"/>
      <c r="AF281" s="162"/>
      <c r="AG281" s="162"/>
      <c r="AH281" s="162"/>
      <c r="AI281" s="165"/>
      <c r="AJ281" s="162"/>
      <c r="AK281" s="162"/>
      <c r="AL281" s="162"/>
      <c r="AM281" s="162"/>
      <c r="AN281" s="165"/>
      <c r="AO281" s="162"/>
      <c r="AP281" s="162"/>
      <c r="AQ281" s="162"/>
      <c r="AR281" s="162" t="s">
        <v>277</v>
      </c>
      <c r="AS281" s="166"/>
      <c r="AV281" s="326">
        <f t="shared" si="23"/>
        <v>24</v>
      </c>
      <c r="AW281" s="326">
        <f t="shared" si="24"/>
        <v>11</v>
      </c>
      <c r="AX281" s="326">
        <f t="shared" si="25"/>
        <v>13</v>
      </c>
      <c r="AY281" s="327">
        <f t="shared" si="21"/>
        <v>0.45833333333333331</v>
      </c>
    </row>
    <row r="282" spans="1:51" ht="12" customHeight="1">
      <c r="A282" s="244" t="str">
        <f t="shared" si="22"/>
        <v>INTRA</v>
      </c>
      <c r="B282" s="226"/>
      <c r="C282" s="157"/>
      <c r="D282" s="157"/>
      <c r="E282" s="158"/>
      <c r="F282" s="157"/>
      <c r="G282" s="157"/>
      <c r="H282" s="157"/>
      <c r="I282" s="157"/>
      <c r="J282" s="157"/>
      <c r="K282" s="157"/>
      <c r="L282" s="157"/>
      <c r="M282" s="157"/>
      <c r="N282" s="159"/>
      <c r="O282" s="157"/>
      <c r="P282" s="157">
        <v>1</v>
      </c>
      <c r="Q282" s="157">
        <v>2</v>
      </c>
      <c r="R282" s="157">
        <v>3</v>
      </c>
      <c r="S282" s="157">
        <v>4</v>
      </c>
      <c r="T282" s="157"/>
      <c r="U282" s="157">
        <v>5</v>
      </c>
      <c r="V282" s="157">
        <v>6</v>
      </c>
      <c r="W282" s="157">
        <v>7</v>
      </c>
      <c r="X282" s="157">
        <v>8</v>
      </c>
      <c r="Y282" s="157"/>
      <c r="Z282" s="157">
        <v>9</v>
      </c>
      <c r="AA282" s="157">
        <v>10</v>
      </c>
      <c r="AB282" s="157">
        <v>11</v>
      </c>
      <c r="AC282" s="157">
        <v>12</v>
      </c>
      <c r="AD282" s="157"/>
      <c r="AE282" s="157">
        <v>13</v>
      </c>
      <c r="AF282" s="157">
        <v>14</v>
      </c>
      <c r="AG282" s="157">
        <v>15</v>
      </c>
      <c r="AH282" s="157">
        <v>16</v>
      </c>
      <c r="AI282" s="157"/>
      <c r="AJ282" s="157">
        <v>17</v>
      </c>
      <c r="AK282" s="157">
        <v>18</v>
      </c>
      <c r="AL282" s="157">
        <v>19</v>
      </c>
      <c r="AM282" s="157">
        <v>20</v>
      </c>
      <c r="AN282" s="157"/>
      <c r="AO282" s="157">
        <v>21</v>
      </c>
      <c r="AP282" s="157">
        <v>22</v>
      </c>
      <c r="AQ282" s="157">
        <v>23</v>
      </c>
      <c r="AR282" s="157">
        <v>24</v>
      </c>
      <c r="AS282" s="160"/>
      <c r="AV282" s="326">
        <f t="shared" si="23"/>
        <v>0</v>
      </c>
      <c r="AW282" s="326">
        <f t="shared" si="24"/>
        <v>0</v>
      </c>
      <c r="AX282" s="326">
        <f t="shared" si="25"/>
        <v>0</v>
      </c>
      <c r="AY282" s="327" t="e">
        <f t="shared" si="21"/>
        <v>#DIV/0!</v>
      </c>
    </row>
    <row r="283" spans="1:51" ht="12" customHeight="1" thickBot="1">
      <c r="A283" s="244" t="str">
        <f t="shared" si="22"/>
        <v>INTRA</v>
      </c>
      <c r="B283" s="296" t="s">
        <v>119</v>
      </c>
      <c r="C283" s="162" t="s">
        <v>211</v>
      </c>
      <c r="D283" s="163" t="s">
        <v>276</v>
      </c>
      <c r="E283" s="162"/>
      <c r="F283" s="162">
        <v>12</v>
      </c>
      <c r="G283" s="162">
        <v>12</v>
      </c>
      <c r="H283" s="162" t="s">
        <v>12</v>
      </c>
      <c r="I283" s="161" t="s">
        <v>119</v>
      </c>
      <c r="J283" s="162" t="s">
        <v>177</v>
      </c>
      <c r="K283" s="162"/>
      <c r="L283" s="162">
        <f>COUNTIF(P283:AR283,"x")</f>
        <v>10</v>
      </c>
      <c r="M283" s="162">
        <f>F283-L283</f>
        <v>2</v>
      </c>
      <c r="N283" s="164"/>
      <c r="O283" s="165"/>
      <c r="P283" s="162" t="s">
        <v>277</v>
      </c>
      <c r="Q283" s="162"/>
      <c r="R283" s="162" t="s">
        <v>277</v>
      </c>
      <c r="S283" s="162" t="s">
        <v>277</v>
      </c>
      <c r="T283" s="165"/>
      <c r="U283" s="162"/>
      <c r="V283" s="162" t="s">
        <v>277</v>
      </c>
      <c r="W283" s="162" t="s">
        <v>277</v>
      </c>
      <c r="X283" s="162" t="s">
        <v>277</v>
      </c>
      <c r="Y283" s="165"/>
      <c r="Z283" s="162" t="s">
        <v>277</v>
      </c>
      <c r="AA283" s="162" t="s">
        <v>277</v>
      </c>
      <c r="AB283" s="162" t="s">
        <v>277</v>
      </c>
      <c r="AC283" s="162" t="s">
        <v>278</v>
      </c>
      <c r="AD283" s="165"/>
      <c r="AE283" s="162"/>
      <c r="AF283" s="162"/>
      <c r="AG283" s="162"/>
      <c r="AH283" s="162"/>
      <c r="AI283" s="165"/>
      <c r="AJ283" s="162"/>
      <c r="AK283" s="162"/>
      <c r="AL283" s="162"/>
      <c r="AM283" s="162"/>
      <c r="AN283" s="165"/>
      <c r="AO283" s="162"/>
      <c r="AP283" s="162"/>
      <c r="AQ283" s="162"/>
      <c r="AR283" s="162"/>
      <c r="AS283" s="166"/>
      <c r="AV283" s="326">
        <f t="shared" si="23"/>
        <v>12</v>
      </c>
      <c r="AW283" s="326">
        <f t="shared" si="24"/>
        <v>10</v>
      </c>
      <c r="AX283" s="326">
        <f t="shared" si="25"/>
        <v>2</v>
      </c>
      <c r="AY283" s="327">
        <f t="shared" si="21"/>
        <v>0.83333333333333337</v>
      </c>
    </row>
    <row r="284" spans="1:51" ht="12" customHeight="1">
      <c r="A284" s="244" t="str">
        <f t="shared" si="22"/>
        <v>INTRA</v>
      </c>
      <c r="B284" s="226"/>
      <c r="C284" s="157"/>
      <c r="D284" s="157"/>
      <c r="E284" s="158"/>
      <c r="F284" s="157"/>
      <c r="G284" s="157"/>
      <c r="H284" s="157"/>
      <c r="I284" s="157"/>
      <c r="J284" s="157"/>
      <c r="K284" s="157"/>
      <c r="L284" s="157"/>
      <c r="M284" s="157"/>
      <c r="N284" s="159"/>
      <c r="O284" s="157"/>
      <c r="P284" s="157">
        <v>1</v>
      </c>
      <c r="Q284" s="157">
        <v>2</v>
      </c>
      <c r="R284" s="157">
        <v>3</v>
      </c>
      <c r="S284" s="157">
        <v>4</v>
      </c>
      <c r="T284" s="157"/>
      <c r="U284" s="157">
        <v>5</v>
      </c>
      <c r="V284" s="157">
        <v>6</v>
      </c>
      <c r="W284" s="157">
        <v>7</v>
      </c>
      <c r="X284" s="157">
        <v>8</v>
      </c>
      <c r="Y284" s="157"/>
      <c r="Z284" s="157">
        <v>9</v>
      </c>
      <c r="AA284" s="157">
        <v>10</v>
      </c>
      <c r="AB284" s="157">
        <v>11</v>
      </c>
      <c r="AC284" s="157">
        <v>12</v>
      </c>
      <c r="AD284" s="157"/>
      <c r="AE284" s="157">
        <v>13</v>
      </c>
      <c r="AF284" s="157">
        <v>14</v>
      </c>
      <c r="AG284" s="157">
        <v>15</v>
      </c>
      <c r="AH284" s="157">
        <v>16</v>
      </c>
      <c r="AI284" s="157"/>
      <c r="AJ284" s="157">
        <v>17</v>
      </c>
      <c r="AK284" s="157">
        <v>18</v>
      </c>
      <c r="AL284" s="157">
        <v>19</v>
      </c>
      <c r="AM284" s="157">
        <v>20</v>
      </c>
      <c r="AN284" s="157"/>
      <c r="AO284" s="157">
        <v>21</v>
      </c>
      <c r="AP284" s="157">
        <v>22</v>
      </c>
      <c r="AQ284" s="157">
        <v>23</v>
      </c>
      <c r="AR284" s="157">
        <v>24</v>
      </c>
      <c r="AS284" s="160"/>
      <c r="AV284" s="326">
        <f t="shared" si="23"/>
        <v>0</v>
      </c>
      <c r="AW284" s="326">
        <f t="shared" si="24"/>
        <v>0</v>
      </c>
      <c r="AX284" s="326">
        <f t="shared" si="25"/>
        <v>0</v>
      </c>
      <c r="AY284" s="327" t="e">
        <f t="shared" ref="AY284:AY347" si="26">AW284/AV284</f>
        <v>#DIV/0!</v>
      </c>
    </row>
    <row r="285" spans="1:51" ht="12" customHeight="1" thickBot="1">
      <c r="A285" s="244" t="str">
        <f t="shared" si="22"/>
        <v>INTRA</v>
      </c>
      <c r="B285" s="296" t="s">
        <v>119</v>
      </c>
      <c r="C285" s="162" t="s">
        <v>211</v>
      </c>
      <c r="D285" s="163" t="s">
        <v>276</v>
      </c>
      <c r="E285" s="162"/>
      <c r="F285" s="162">
        <v>12</v>
      </c>
      <c r="G285" s="162">
        <v>12</v>
      </c>
      <c r="H285" s="162" t="s">
        <v>12</v>
      </c>
      <c r="I285" s="161" t="s">
        <v>119</v>
      </c>
      <c r="J285" s="162" t="s">
        <v>188</v>
      </c>
      <c r="K285" s="162"/>
      <c r="L285" s="162">
        <f>COUNTIF(P285:AR285,"x")</f>
        <v>12</v>
      </c>
      <c r="M285" s="162">
        <f>F285-L285</f>
        <v>0</v>
      </c>
      <c r="N285" s="164"/>
      <c r="O285" s="165"/>
      <c r="P285" s="162" t="s">
        <v>278</v>
      </c>
      <c r="Q285" s="162" t="s">
        <v>278</v>
      </c>
      <c r="R285" s="162" t="s">
        <v>278</v>
      </c>
      <c r="S285" s="162" t="s">
        <v>278</v>
      </c>
      <c r="T285" s="165"/>
      <c r="U285" s="162" t="s">
        <v>277</v>
      </c>
      <c r="V285" s="162" t="s">
        <v>278</v>
      </c>
      <c r="W285" s="162" t="s">
        <v>278</v>
      </c>
      <c r="X285" s="162" t="s">
        <v>278</v>
      </c>
      <c r="Y285" s="165"/>
      <c r="Z285" s="162" t="s">
        <v>277</v>
      </c>
      <c r="AA285" s="162" t="s">
        <v>278</v>
      </c>
      <c r="AB285" s="162" t="s">
        <v>278</v>
      </c>
      <c r="AC285" s="162" t="s">
        <v>277</v>
      </c>
      <c r="AD285" s="165"/>
      <c r="AE285" s="162"/>
      <c r="AF285" s="162"/>
      <c r="AG285" s="162"/>
      <c r="AH285" s="162"/>
      <c r="AI285" s="165"/>
      <c r="AJ285" s="162"/>
      <c r="AK285" s="162"/>
      <c r="AL285" s="162"/>
      <c r="AM285" s="162"/>
      <c r="AN285" s="165"/>
      <c r="AO285" s="162"/>
      <c r="AP285" s="162"/>
      <c r="AQ285" s="162"/>
      <c r="AR285" s="162"/>
      <c r="AS285" s="166"/>
      <c r="AV285" s="326">
        <f t="shared" si="23"/>
        <v>12</v>
      </c>
      <c r="AW285" s="326">
        <f t="shared" si="24"/>
        <v>12</v>
      </c>
      <c r="AX285" s="326">
        <f t="shared" si="25"/>
        <v>0</v>
      </c>
      <c r="AY285" s="327">
        <f t="shared" si="26"/>
        <v>1</v>
      </c>
    </row>
    <row r="286" spans="1:51" ht="12" customHeight="1">
      <c r="A286" s="244" t="str">
        <f t="shared" si="22"/>
        <v>INTRA</v>
      </c>
      <c r="B286" s="226"/>
      <c r="C286" s="157"/>
      <c r="D286" s="157"/>
      <c r="E286" s="158"/>
      <c r="F286" s="157"/>
      <c r="G286" s="157"/>
      <c r="H286" s="157"/>
      <c r="I286" s="157"/>
      <c r="J286" s="157"/>
      <c r="K286" s="157"/>
      <c r="L286" s="157"/>
      <c r="M286" s="157"/>
      <c r="N286" s="159"/>
      <c r="O286" s="157"/>
      <c r="P286" s="157">
        <v>1</v>
      </c>
      <c r="Q286" s="157">
        <v>2</v>
      </c>
      <c r="R286" s="157">
        <v>3</v>
      </c>
      <c r="S286" s="157">
        <v>4</v>
      </c>
      <c r="T286" s="157"/>
      <c r="U286" s="157">
        <v>5</v>
      </c>
      <c r="V286" s="157">
        <v>6</v>
      </c>
      <c r="W286" s="157">
        <v>7</v>
      </c>
      <c r="X286" s="157">
        <v>8</v>
      </c>
      <c r="Y286" s="157"/>
      <c r="Z286" s="157">
        <v>9</v>
      </c>
      <c r="AA286" s="157">
        <v>10</v>
      </c>
      <c r="AB286" s="157">
        <v>11</v>
      </c>
      <c r="AC286" s="157">
        <v>12</v>
      </c>
      <c r="AD286" s="157"/>
      <c r="AE286" s="157">
        <v>13</v>
      </c>
      <c r="AF286" s="157">
        <v>14</v>
      </c>
      <c r="AG286" s="157">
        <v>15</v>
      </c>
      <c r="AH286" s="157">
        <v>16</v>
      </c>
      <c r="AI286" s="157"/>
      <c r="AJ286" s="157">
        <v>17</v>
      </c>
      <c r="AK286" s="157">
        <v>18</v>
      </c>
      <c r="AL286" s="157">
        <v>19</v>
      </c>
      <c r="AM286" s="157">
        <v>20</v>
      </c>
      <c r="AN286" s="157"/>
      <c r="AO286" s="157">
        <v>21</v>
      </c>
      <c r="AP286" s="157">
        <v>22</v>
      </c>
      <c r="AQ286" s="157">
        <v>23</v>
      </c>
      <c r="AR286" s="157">
        <v>24</v>
      </c>
      <c r="AS286" s="160"/>
      <c r="AV286" s="326">
        <f t="shared" si="23"/>
        <v>0</v>
      </c>
      <c r="AW286" s="326">
        <f t="shared" si="24"/>
        <v>0</v>
      </c>
      <c r="AX286" s="326">
        <f t="shared" si="25"/>
        <v>0</v>
      </c>
      <c r="AY286" s="327" t="e">
        <f t="shared" si="26"/>
        <v>#DIV/0!</v>
      </c>
    </row>
    <row r="287" spans="1:51" ht="12" customHeight="1" thickBot="1">
      <c r="A287" s="244" t="str">
        <f t="shared" si="22"/>
        <v>INTRA</v>
      </c>
      <c r="B287" s="296" t="s">
        <v>119</v>
      </c>
      <c r="C287" s="162" t="s">
        <v>213</v>
      </c>
      <c r="D287" s="163" t="s">
        <v>276</v>
      </c>
      <c r="E287" s="162"/>
      <c r="F287" s="162">
        <v>24</v>
      </c>
      <c r="G287" s="162">
        <v>24</v>
      </c>
      <c r="H287" s="162" t="s">
        <v>12</v>
      </c>
      <c r="I287" s="161" t="s">
        <v>119</v>
      </c>
      <c r="J287" s="162" t="s">
        <v>178</v>
      </c>
      <c r="K287" s="162"/>
      <c r="L287" s="162">
        <f>COUNTIF(P287:AR287,"x")</f>
        <v>21</v>
      </c>
      <c r="M287" s="162">
        <f>F287-L287</f>
        <v>3</v>
      </c>
      <c r="N287" s="164"/>
      <c r="O287" s="165"/>
      <c r="P287" s="162" t="s">
        <v>277</v>
      </c>
      <c r="Q287" s="162" t="s">
        <v>277</v>
      </c>
      <c r="R287" s="162" t="s">
        <v>277</v>
      </c>
      <c r="S287" s="162" t="s">
        <v>277</v>
      </c>
      <c r="T287" s="165"/>
      <c r="U287" s="162" t="s">
        <v>277</v>
      </c>
      <c r="V287" s="162" t="s">
        <v>277</v>
      </c>
      <c r="W287" s="162"/>
      <c r="X287" s="162" t="s">
        <v>277</v>
      </c>
      <c r="Y287" s="165"/>
      <c r="Z287" s="162" t="s">
        <v>277</v>
      </c>
      <c r="AA287" s="162" t="s">
        <v>277</v>
      </c>
      <c r="AB287" s="162" t="s">
        <v>277</v>
      </c>
      <c r="AC287" s="162" t="s">
        <v>278</v>
      </c>
      <c r="AD287" s="165"/>
      <c r="AE287" s="162" t="s">
        <v>278</v>
      </c>
      <c r="AF287" s="162" t="s">
        <v>277</v>
      </c>
      <c r="AG287" s="162" t="s">
        <v>277</v>
      </c>
      <c r="AH287" s="162" t="s">
        <v>277</v>
      </c>
      <c r="AI287" s="165"/>
      <c r="AJ287" s="162" t="s">
        <v>278</v>
      </c>
      <c r="AK287" s="162" t="s">
        <v>277</v>
      </c>
      <c r="AL287" s="162" t="s">
        <v>278</v>
      </c>
      <c r="AM287" s="162"/>
      <c r="AN287" s="165"/>
      <c r="AO287" s="162" t="s">
        <v>277</v>
      </c>
      <c r="AP287" s="162" t="s">
        <v>277</v>
      </c>
      <c r="AQ287" s="162" t="s">
        <v>278</v>
      </c>
      <c r="AR287" s="162"/>
      <c r="AS287" s="166"/>
      <c r="AV287" s="326">
        <f t="shared" si="23"/>
        <v>24</v>
      </c>
      <c r="AW287" s="326">
        <f t="shared" si="24"/>
        <v>21</v>
      </c>
      <c r="AX287" s="326">
        <f t="shared" si="25"/>
        <v>3</v>
      </c>
      <c r="AY287" s="327">
        <f t="shared" si="26"/>
        <v>0.875</v>
      </c>
    </row>
    <row r="288" spans="1:51" ht="12" customHeight="1">
      <c r="A288" s="244" t="str">
        <f t="shared" si="22"/>
        <v>INTRA</v>
      </c>
      <c r="B288" s="226"/>
      <c r="C288" s="157"/>
      <c r="D288" s="157"/>
      <c r="E288" s="158"/>
      <c r="F288" s="157"/>
      <c r="G288" s="157"/>
      <c r="H288" s="157"/>
      <c r="I288" s="157"/>
      <c r="J288" s="157"/>
      <c r="K288" s="157"/>
      <c r="L288" s="157"/>
      <c r="M288" s="157"/>
      <c r="N288" s="159"/>
      <c r="O288" s="157"/>
      <c r="P288" s="157">
        <v>1</v>
      </c>
      <c r="Q288" s="157">
        <v>2</v>
      </c>
      <c r="R288" s="157">
        <v>3</v>
      </c>
      <c r="S288" s="157">
        <v>4</v>
      </c>
      <c r="T288" s="157"/>
      <c r="U288" s="157">
        <v>5</v>
      </c>
      <c r="V288" s="157">
        <v>6</v>
      </c>
      <c r="W288" s="157">
        <v>7</v>
      </c>
      <c r="X288" s="157">
        <v>8</v>
      </c>
      <c r="Y288" s="157"/>
      <c r="Z288" s="157">
        <v>9</v>
      </c>
      <c r="AA288" s="157">
        <v>10</v>
      </c>
      <c r="AB288" s="157">
        <v>11</v>
      </c>
      <c r="AC288" s="157">
        <v>12</v>
      </c>
      <c r="AD288" s="157"/>
      <c r="AE288" s="157">
        <v>13</v>
      </c>
      <c r="AF288" s="157">
        <v>14</v>
      </c>
      <c r="AG288" s="157">
        <v>15</v>
      </c>
      <c r="AH288" s="157">
        <v>16</v>
      </c>
      <c r="AI288" s="157"/>
      <c r="AJ288" s="157">
        <v>17</v>
      </c>
      <c r="AK288" s="157">
        <v>18</v>
      </c>
      <c r="AL288" s="157">
        <v>19</v>
      </c>
      <c r="AM288" s="157">
        <v>20</v>
      </c>
      <c r="AN288" s="157"/>
      <c r="AO288" s="157">
        <v>21</v>
      </c>
      <c r="AP288" s="157">
        <v>22</v>
      </c>
      <c r="AQ288" s="157">
        <v>23</v>
      </c>
      <c r="AR288" s="157">
        <v>24</v>
      </c>
      <c r="AS288" s="160"/>
      <c r="AV288" s="326">
        <f t="shared" si="23"/>
        <v>0</v>
      </c>
      <c r="AW288" s="326">
        <f t="shared" si="24"/>
        <v>0</v>
      </c>
      <c r="AX288" s="326">
        <f t="shared" si="25"/>
        <v>0</v>
      </c>
      <c r="AY288" s="327" t="e">
        <f t="shared" si="26"/>
        <v>#DIV/0!</v>
      </c>
    </row>
    <row r="289" spans="1:51" ht="12" customHeight="1" thickBot="1">
      <c r="A289" s="244" t="str">
        <f t="shared" si="22"/>
        <v>INTRA</v>
      </c>
      <c r="B289" s="296" t="s">
        <v>119</v>
      </c>
      <c r="C289" s="162" t="s">
        <v>213</v>
      </c>
      <c r="D289" s="163" t="s">
        <v>276</v>
      </c>
      <c r="E289" s="162"/>
      <c r="F289" s="162">
        <v>24</v>
      </c>
      <c r="G289" s="162">
        <v>24</v>
      </c>
      <c r="H289" s="162" t="s">
        <v>12</v>
      </c>
      <c r="I289" s="161" t="s">
        <v>119</v>
      </c>
      <c r="J289" s="162" t="s">
        <v>188</v>
      </c>
      <c r="K289" s="162"/>
      <c r="L289" s="162">
        <f>COUNTIF(P289:AR289,"x")</f>
        <v>11</v>
      </c>
      <c r="M289" s="162">
        <f>F289-L289</f>
        <v>13</v>
      </c>
      <c r="N289" s="164"/>
      <c r="O289" s="165"/>
      <c r="P289" s="162" t="s">
        <v>278</v>
      </c>
      <c r="Q289" s="162" t="s">
        <v>278</v>
      </c>
      <c r="R289" s="162" t="s">
        <v>278</v>
      </c>
      <c r="S289" s="162" t="s">
        <v>278</v>
      </c>
      <c r="T289" s="165"/>
      <c r="U289" s="162" t="s">
        <v>277</v>
      </c>
      <c r="V289" s="162" t="s">
        <v>278</v>
      </c>
      <c r="W289" s="162" t="s">
        <v>278</v>
      </c>
      <c r="X289" s="162" t="s">
        <v>278</v>
      </c>
      <c r="Y289" s="165"/>
      <c r="Z289" s="162" t="s">
        <v>277</v>
      </c>
      <c r="AA289" s="162"/>
      <c r="AB289" s="162" t="s">
        <v>278</v>
      </c>
      <c r="AC289" s="162" t="s">
        <v>277</v>
      </c>
      <c r="AD289" s="165"/>
      <c r="AE289" s="162"/>
      <c r="AF289" s="162"/>
      <c r="AG289" s="162"/>
      <c r="AH289" s="162"/>
      <c r="AI289" s="165"/>
      <c r="AJ289" s="162"/>
      <c r="AK289" s="162"/>
      <c r="AL289" s="162"/>
      <c r="AM289" s="162"/>
      <c r="AN289" s="165"/>
      <c r="AO289" s="162"/>
      <c r="AP289" s="162"/>
      <c r="AQ289" s="162"/>
      <c r="AR289" s="162"/>
      <c r="AS289" s="166"/>
      <c r="AV289" s="326">
        <f t="shared" si="23"/>
        <v>24</v>
      </c>
      <c r="AW289" s="326">
        <f t="shared" si="24"/>
        <v>11</v>
      </c>
      <c r="AX289" s="326">
        <f t="shared" si="25"/>
        <v>13</v>
      </c>
      <c r="AY289" s="327">
        <f t="shared" si="26"/>
        <v>0.45833333333333331</v>
      </c>
    </row>
    <row r="290" spans="1:51" ht="12" customHeight="1">
      <c r="A290" s="244" t="str">
        <f t="shared" si="22"/>
        <v>INTRA</v>
      </c>
      <c r="B290" s="226"/>
      <c r="C290" s="157"/>
      <c r="D290" s="157"/>
      <c r="E290" s="158"/>
      <c r="F290" s="157"/>
      <c r="G290" s="157"/>
      <c r="H290" s="157"/>
      <c r="I290" s="157"/>
      <c r="J290" s="157"/>
      <c r="K290" s="157"/>
      <c r="L290" s="157"/>
      <c r="M290" s="157"/>
      <c r="N290" s="159"/>
      <c r="O290" s="157"/>
      <c r="P290" s="157">
        <v>1</v>
      </c>
      <c r="Q290" s="157">
        <v>2</v>
      </c>
      <c r="R290" s="157">
        <v>3</v>
      </c>
      <c r="S290" s="157">
        <v>4</v>
      </c>
      <c r="T290" s="157"/>
      <c r="U290" s="157">
        <v>5</v>
      </c>
      <c r="V290" s="157">
        <v>6</v>
      </c>
      <c r="W290" s="157">
        <v>7</v>
      </c>
      <c r="X290" s="157">
        <v>8</v>
      </c>
      <c r="Y290" s="157"/>
      <c r="Z290" s="157">
        <v>9</v>
      </c>
      <c r="AA290" s="157">
        <v>10</v>
      </c>
      <c r="AB290" s="157">
        <v>11</v>
      </c>
      <c r="AC290" s="157">
        <v>12</v>
      </c>
      <c r="AD290" s="157"/>
      <c r="AE290" s="157">
        <v>13</v>
      </c>
      <c r="AF290" s="157">
        <v>14</v>
      </c>
      <c r="AG290" s="157">
        <v>15</v>
      </c>
      <c r="AH290" s="157">
        <v>16</v>
      </c>
      <c r="AI290" s="157"/>
      <c r="AJ290" s="157">
        <v>17</v>
      </c>
      <c r="AK290" s="157">
        <v>18</v>
      </c>
      <c r="AL290" s="157">
        <v>19</v>
      </c>
      <c r="AM290" s="157">
        <v>20</v>
      </c>
      <c r="AN290" s="157"/>
      <c r="AO290" s="157">
        <v>21</v>
      </c>
      <c r="AP290" s="157">
        <v>22</v>
      </c>
      <c r="AQ290" s="157">
        <v>23</v>
      </c>
      <c r="AR290" s="157">
        <v>24</v>
      </c>
      <c r="AS290" s="160"/>
      <c r="AV290" s="326">
        <f t="shared" si="23"/>
        <v>0</v>
      </c>
      <c r="AW290" s="326">
        <f t="shared" si="24"/>
        <v>0</v>
      </c>
      <c r="AX290" s="326">
        <f t="shared" si="25"/>
        <v>0</v>
      </c>
      <c r="AY290" s="327" t="e">
        <f t="shared" si="26"/>
        <v>#DIV/0!</v>
      </c>
    </row>
    <row r="291" spans="1:51" ht="12" customHeight="1" thickBot="1">
      <c r="A291" s="244" t="str">
        <f t="shared" si="22"/>
        <v>INTRA</v>
      </c>
      <c r="B291" s="296" t="s">
        <v>119</v>
      </c>
      <c r="C291" s="162" t="s">
        <v>187</v>
      </c>
      <c r="D291" s="163" t="s">
        <v>276</v>
      </c>
      <c r="E291" s="162"/>
      <c r="F291" s="162">
        <v>24</v>
      </c>
      <c r="G291" s="162">
        <v>24</v>
      </c>
      <c r="H291" s="162" t="s">
        <v>12</v>
      </c>
      <c r="I291" s="161" t="s">
        <v>119</v>
      </c>
      <c r="J291" s="162" t="s">
        <v>212</v>
      </c>
      <c r="K291" s="162"/>
      <c r="L291" s="162">
        <f>COUNTIF(P291:AR291,"x")</f>
        <v>14</v>
      </c>
      <c r="M291" s="162">
        <f>F291-L291</f>
        <v>10</v>
      </c>
      <c r="N291" s="164"/>
      <c r="O291" s="165"/>
      <c r="P291" s="162"/>
      <c r="Q291" s="162"/>
      <c r="R291" s="162" t="s">
        <v>277</v>
      </c>
      <c r="S291" s="162"/>
      <c r="T291" s="165"/>
      <c r="U291" s="162" t="s">
        <v>277</v>
      </c>
      <c r="V291" s="162" t="s">
        <v>277</v>
      </c>
      <c r="W291" s="162"/>
      <c r="X291" s="162" t="s">
        <v>277</v>
      </c>
      <c r="Y291" s="165"/>
      <c r="Z291" s="162"/>
      <c r="AA291" s="162" t="s">
        <v>277</v>
      </c>
      <c r="AB291" s="162"/>
      <c r="AC291" s="162"/>
      <c r="AD291" s="165"/>
      <c r="AE291" s="162" t="s">
        <v>278</v>
      </c>
      <c r="AF291" s="162"/>
      <c r="AG291" s="162" t="s">
        <v>277</v>
      </c>
      <c r="AH291" s="162" t="s">
        <v>277</v>
      </c>
      <c r="AI291" s="165"/>
      <c r="AJ291" s="162" t="s">
        <v>278</v>
      </c>
      <c r="AK291" s="162"/>
      <c r="AL291" s="162" t="s">
        <v>278</v>
      </c>
      <c r="AM291" s="162"/>
      <c r="AN291" s="165"/>
      <c r="AO291" s="162" t="s">
        <v>277</v>
      </c>
      <c r="AP291" s="162" t="s">
        <v>277</v>
      </c>
      <c r="AQ291" s="162" t="s">
        <v>278</v>
      </c>
      <c r="AR291" s="162" t="s">
        <v>278</v>
      </c>
      <c r="AS291" s="166"/>
      <c r="AV291" s="326">
        <f t="shared" si="23"/>
        <v>24</v>
      </c>
      <c r="AW291" s="326">
        <f t="shared" si="24"/>
        <v>14</v>
      </c>
      <c r="AX291" s="326">
        <f t="shared" si="25"/>
        <v>10</v>
      </c>
      <c r="AY291" s="327">
        <f t="shared" si="26"/>
        <v>0.58333333333333337</v>
      </c>
    </row>
    <row r="292" spans="1:51" ht="12" customHeight="1">
      <c r="A292" s="244" t="str">
        <f t="shared" si="22"/>
        <v>INTRA</v>
      </c>
      <c r="B292" s="226"/>
      <c r="C292" s="157"/>
      <c r="D292" s="157"/>
      <c r="E292" s="158"/>
      <c r="F292" s="157"/>
      <c r="G292" s="157"/>
      <c r="H292" s="157"/>
      <c r="I292" s="157"/>
      <c r="J292" s="157"/>
      <c r="K292" s="157"/>
      <c r="L292" s="157"/>
      <c r="M292" s="157"/>
      <c r="N292" s="159"/>
      <c r="O292" s="157"/>
      <c r="P292" s="157">
        <v>1</v>
      </c>
      <c r="Q292" s="157">
        <v>2</v>
      </c>
      <c r="R292" s="157">
        <v>3</v>
      </c>
      <c r="S292" s="157">
        <v>4</v>
      </c>
      <c r="T292" s="157"/>
      <c r="U292" s="157">
        <v>5</v>
      </c>
      <c r="V292" s="157">
        <v>6</v>
      </c>
      <c r="W292" s="157">
        <v>7</v>
      </c>
      <c r="X292" s="157">
        <v>8</v>
      </c>
      <c r="Y292" s="157"/>
      <c r="Z292" s="157">
        <v>9</v>
      </c>
      <c r="AA292" s="157">
        <v>10</v>
      </c>
      <c r="AB292" s="157">
        <v>11</v>
      </c>
      <c r="AC292" s="157">
        <v>12</v>
      </c>
      <c r="AD292" s="157"/>
      <c r="AE292" s="157">
        <v>13</v>
      </c>
      <c r="AF292" s="157">
        <v>14</v>
      </c>
      <c r="AG292" s="157">
        <v>15</v>
      </c>
      <c r="AH292" s="157">
        <v>16</v>
      </c>
      <c r="AI292" s="157"/>
      <c r="AJ292" s="157">
        <v>17</v>
      </c>
      <c r="AK292" s="157">
        <v>18</v>
      </c>
      <c r="AL292" s="157">
        <v>19</v>
      </c>
      <c r="AM292" s="157">
        <v>20</v>
      </c>
      <c r="AN292" s="157"/>
      <c r="AO292" s="157">
        <v>21</v>
      </c>
      <c r="AP292" s="157">
        <v>22</v>
      </c>
      <c r="AQ292" s="157">
        <v>23</v>
      </c>
      <c r="AR292" s="157">
        <v>24</v>
      </c>
      <c r="AS292" s="160"/>
      <c r="AV292" s="326">
        <f t="shared" si="23"/>
        <v>0</v>
      </c>
      <c r="AW292" s="326">
        <f t="shared" si="24"/>
        <v>0</v>
      </c>
      <c r="AX292" s="326">
        <f t="shared" si="25"/>
        <v>0</v>
      </c>
      <c r="AY292" s="327" t="e">
        <f t="shared" si="26"/>
        <v>#DIV/0!</v>
      </c>
    </row>
    <row r="293" spans="1:51" ht="12" customHeight="1" thickBot="1">
      <c r="A293" s="244" t="str">
        <f t="shared" si="22"/>
        <v>INTRA</v>
      </c>
      <c r="B293" s="296" t="s">
        <v>119</v>
      </c>
      <c r="C293" s="162" t="s">
        <v>187</v>
      </c>
      <c r="D293" s="163" t="s">
        <v>276</v>
      </c>
      <c r="E293" s="162"/>
      <c r="F293" s="162">
        <v>24</v>
      </c>
      <c r="G293" s="162">
        <v>24</v>
      </c>
      <c r="H293" s="162" t="s">
        <v>12</v>
      </c>
      <c r="I293" s="161" t="s">
        <v>119</v>
      </c>
      <c r="J293" s="162" t="s">
        <v>212</v>
      </c>
      <c r="K293" s="162"/>
      <c r="L293" s="162">
        <f>COUNTIF(P293:AR293,"x")</f>
        <v>18</v>
      </c>
      <c r="M293" s="162">
        <f>F293-L293</f>
        <v>6</v>
      </c>
      <c r="N293" s="164"/>
      <c r="O293" s="165"/>
      <c r="P293" s="162"/>
      <c r="Q293" s="162"/>
      <c r="R293" s="162"/>
      <c r="S293" s="162" t="s">
        <v>278</v>
      </c>
      <c r="T293" s="165"/>
      <c r="U293" s="162" t="s">
        <v>277</v>
      </c>
      <c r="V293" s="162" t="s">
        <v>278</v>
      </c>
      <c r="W293" s="162" t="s">
        <v>278</v>
      </c>
      <c r="X293" s="162" t="s">
        <v>278</v>
      </c>
      <c r="Y293" s="165"/>
      <c r="Z293" s="162" t="s">
        <v>277</v>
      </c>
      <c r="AA293" s="162"/>
      <c r="AB293" s="162" t="s">
        <v>278</v>
      </c>
      <c r="AC293" s="162" t="s">
        <v>277</v>
      </c>
      <c r="AD293" s="165"/>
      <c r="AE293" s="162" t="s">
        <v>278</v>
      </c>
      <c r="AF293" s="162"/>
      <c r="AG293" s="162"/>
      <c r="AH293" s="162" t="s">
        <v>278</v>
      </c>
      <c r="AI293" s="165"/>
      <c r="AJ293" s="162" t="s">
        <v>277</v>
      </c>
      <c r="AK293" s="162" t="s">
        <v>278</v>
      </c>
      <c r="AL293" s="162" t="s">
        <v>277</v>
      </c>
      <c r="AM293" s="162" t="s">
        <v>278</v>
      </c>
      <c r="AN293" s="165"/>
      <c r="AO293" s="162" t="s">
        <v>277</v>
      </c>
      <c r="AP293" s="162" t="s">
        <v>277</v>
      </c>
      <c r="AQ293" s="162" t="s">
        <v>278</v>
      </c>
      <c r="AR293" s="162" t="s">
        <v>278</v>
      </c>
      <c r="AS293" s="166"/>
      <c r="AV293" s="326">
        <f t="shared" si="23"/>
        <v>24</v>
      </c>
      <c r="AW293" s="326">
        <f t="shared" si="24"/>
        <v>18</v>
      </c>
      <c r="AX293" s="326">
        <f t="shared" si="25"/>
        <v>6</v>
      </c>
      <c r="AY293" s="327">
        <f t="shared" si="26"/>
        <v>0.75</v>
      </c>
    </row>
    <row r="294" spans="1:51" ht="12" customHeight="1">
      <c r="A294" s="244" t="str">
        <f t="shared" si="22"/>
        <v>INTRA</v>
      </c>
      <c r="B294" s="226"/>
      <c r="C294" s="157"/>
      <c r="D294" s="157"/>
      <c r="E294" s="158"/>
      <c r="F294" s="157"/>
      <c r="G294" s="157"/>
      <c r="H294" s="157"/>
      <c r="I294" s="157"/>
      <c r="J294" s="157"/>
      <c r="K294" s="157"/>
      <c r="L294" s="157"/>
      <c r="M294" s="157"/>
      <c r="N294" s="159"/>
      <c r="O294" s="157"/>
      <c r="P294" s="157">
        <v>1</v>
      </c>
      <c r="Q294" s="157">
        <v>2</v>
      </c>
      <c r="R294" s="157">
        <v>3</v>
      </c>
      <c r="S294" s="157">
        <v>4</v>
      </c>
      <c r="T294" s="157"/>
      <c r="U294" s="157">
        <v>5</v>
      </c>
      <c r="V294" s="157">
        <v>6</v>
      </c>
      <c r="W294" s="157">
        <v>7</v>
      </c>
      <c r="X294" s="157">
        <v>8</v>
      </c>
      <c r="Y294" s="157"/>
      <c r="Z294" s="157">
        <v>9</v>
      </c>
      <c r="AA294" s="157">
        <v>10</v>
      </c>
      <c r="AB294" s="157">
        <v>11</v>
      </c>
      <c r="AC294" s="157">
        <v>12</v>
      </c>
      <c r="AD294" s="157"/>
      <c r="AE294" s="157">
        <v>13</v>
      </c>
      <c r="AF294" s="157">
        <v>14</v>
      </c>
      <c r="AG294" s="157">
        <v>15</v>
      </c>
      <c r="AH294" s="157">
        <v>16</v>
      </c>
      <c r="AI294" s="157"/>
      <c r="AJ294" s="157">
        <v>17</v>
      </c>
      <c r="AK294" s="157">
        <v>18</v>
      </c>
      <c r="AL294" s="157">
        <v>19</v>
      </c>
      <c r="AM294" s="157">
        <v>20</v>
      </c>
      <c r="AN294" s="157"/>
      <c r="AO294" s="157">
        <v>21</v>
      </c>
      <c r="AP294" s="157">
        <v>22</v>
      </c>
      <c r="AQ294" s="157">
        <v>23</v>
      </c>
      <c r="AR294" s="157">
        <v>24</v>
      </c>
      <c r="AS294" s="160"/>
      <c r="AV294" s="326">
        <f t="shared" si="23"/>
        <v>0</v>
      </c>
      <c r="AW294" s="326">
        <f t="shared" si="24"/>
        <v>0</v>
      </c>
      <c r="AX294" s="326">
        <f t="shared" si="25"/>
        <v>0</v>
      </c>
      <c r="AY294" s="327" t="e">
        <f t="shared" si="26"/>
        <v>#DIV/0!</v>
      </c>
    </row>
    <row r="295" spans="1:51" ht="12" customHeight="1" thickBot="1">
      <c r="A295" s="244" t="str">
        <f t="shared" si="22"/>
        <v>INTRA</v>
      </c>
      <c r="B295" s="296" t="s">
        <v>119</v>
      </c>
      <c r="C295" s="162" t="s">
        <v>187</v>
      </c>
      <c r="D295" s="163" t="s">
        <v>276</v>
      </c>
      <c r="E295" s="162"/>
      <c r="F295" s="162">
        <v>24</v>
      </c>
      <c r="G295" s="162">
        <v>24</v>
      </c>
      <c r="H295" s="162" t="s">
        <v>12</v>
      </c>
      <c r="I295" s="161" t="s">
        <v>119</v>
      </c>
      <c r="J295" s="162" t="s">
        <v>186</v>
      </c>
      <c r="K295" s="162"/>
      <c r="L295" s="162">
        <f>COUNTIF(P295:AR295,"x")</f>
        <v>22</v>
      </c>
      <c r="M295" s="162">
        <f>F295-L295</f>
        <v>2</v>
      </c>
      <c r="N295" s="164"/>
      <c r="O295" s="165"/>
      <c r="P295" s="162" t="s">
        <v>277</v>
      </c>
      <c r="Q295" s="162" t="s">
        <v>277</v>
      </c>
      <c r="R295" s="162" t="s">
        <v>278</v>
      </c>
      <c r="S295" s="162" t="s">
        <v>277</v>
      </c>
      <c r="T295" s="165"/>
      <c r="U295" s="162" t="s">
        <v>277</v>
      </c>
      <c r="V295" s="162" t="s">
        <v>277</v>
      </c>
      <c r="W295" s="162"/>
      <c r="X295" s="162" t="s">
        <v>277</v>
      </c>
      <c r="Y295" s="165"/>
      <c r="Z295" s="162" t="s">
        <v>277</v>
      </c>
      <c r="AA295" s="162" t="s">
        <v>278</v>
      </c>
      <c r="AB295" s="162" t="s">
        <v>277</v>
      </c>
      <c r="AC295" s="162" t="s">
        <v>277</v>
      </c>
      <c r="AD295" s="165"/>
      <c r="AE295" s="162" t="s">
        <v>278</v>
      </c>
      <c r="AF295" s="162" t="s">
        <v>277</v>
      </c>
      <c r="AG295" s="162" t="s">
        <v>277</v>
      </c>
      <c r="AH295" s="162" t="s">
        <v>277</v>
      </c>
      <c r="AI295" s="165"/>
      <c r="AJ295" s="162" t="s">
        <v>277</v>
      </c>
      <c r="AK295" s="162" t="s">
        <v>277</v>
      </c>
      <c r="AL295" s="162" t="s">
        <v>278</v>
      </c>
      <c r="AM295" s="162" t="s">
        <v>277</v>
      </c>
      <c r="AN295" s="165"/>
      <c r="AO295" s="162" t="s">
        <v>277</v>
      </c>
      <c r="AP295" s="162"/>
      <c r="AQ295" s="162" t="s">
        <v>277</v>
      </c>
      <c r="AR295" s="162" t="s">
        <v>277</v>
      </c>
      <c r="AS295" s="166"/>
      <c r="AV295" s="326">
        <f t="shared" si="23"/>
        <v>24</v>
      </c>
      <c r="AW295" s="326">
        <f t="shared" si="24"/>
        <v>22</v>
      </c>
      <c r="AX295" s="326">
        <f t="shared" si="25"/>
        <v>2</v>
      </c>
      <c r="AY295" s="327">
        <f t="shared" si="26"/>
        <v>0.91666666666666663</v>
      </c>
    </row>
    <row r="296" spans="1:51" ht="12" customHeight="1">
      <c r="A296" s="244" t="str">
        <f t="shared" si="22"/>
        <v>INTRA</v>
      </c>
      <c r="B296" s="226"/>
      <c r="C296" s="157"/>
      <c r="D296" s="157"/>
      <c r="E296" s="158"/>
      <c r="F296" s="157"/>
      <c r="G296" s="157"/>
      <c r="H296" s="157"/>
      <c r="I296" s="157"/>
      <c r="J296" s="157"/>
      <c r="K296" s="157"/>
      <c r="L296" s="157"/>
      <c r="M296" s="157"/>
      <c r="N296" s="159"/>
      <c r="O296" s="157"/>
      <c r="P296" s="157">
        <v>1</v>
      </c>
      <c r="Q296" s="157">
        <v>2</v>
      </c>
      <c r="R296" s="157">
        <v>3</v>
      </c>
      <c r="S296" s="157">
        <v>4</v>
      </c>
      <c r="T296" s="157"/>
      <c r="U296" s="157">
        <v>5</v>
      </c>
      <c r="V296" s="157">
        <v>6</v>
      </c>
      <c r="W296" s="157">
        <v>7</v>
      </c>
      <c r="X296" s="157">
        <v>8</v>
      </c>
      <c r="Y296" s="157"/>
      <c r="Z296" s="157">
        <v>9</v>
      </c>
      <c r="AA296" s="157">
        <v>10</v>
      </c>
      <c r="AB296" s="157">
        <v>11</v>
      </c>
      <c r="AC296" s="157">
        <v>12</v>
      </c>
      <c r="AD296" s="157"/>
      <c r="AE296" s="157">
        <v>13</v>
      </c>
      <c r="AF296" s="157">
        <v>14</v>
      </c>
      <c r="AG296" s="157">
        <v>15</v>
      </c>
      <c r="AH296" s="157">
        <v>16</v>
      </c>
      <c r="AI296" s="157"/>
      <c r="AJ296" s="157">
        <v>17</v>
      </c>
      <c r="AK296" s="157">
        <v>18</v>
      </c>
      <c r="AL296" s="157">
        <v>19</v>
      </c>
      <c r="AM296" s="157">
        <v>20</v>
      </c>
      <c r="AN296" s="157"/>
      <c r="AO296" s="157">
        <v>21</v>
      </c>
      <c r="AP296" s="157">
        <v>22</v>
      </c>
      <c r="AQ296" s="157">
        <v>23</v>
      </c>
      <c r="AR296" s="157">
        <v>24</v>
      </c>
      <c r="AS296" s="160"/>
      <c r="AV296" s="326">
        <f t="shared" si="23"/>
        <v>0</v>
      </c>
      <c r="AW296" s="326">
        <f t="shared" si="24"/>
        <v>0</v>
      </c>
      <c r="AX296" s="326">
        <f t="shared" si="25"/>
        <v>0</v>
      </c>
      <c r="AY296" s="327" t="e">
        <f t="shared" si="26"/>
        <v>#DIV/0!</v>
      </c>
    </row>
    <row r="297" spans="1:51" ht="12" customHeight="1" thickBot="1">
      <c r="A297" s="244" t="str">
        <f t="shared" si="22"/>
        <v>INTRA</v>
      </c>
      <c r="B297" s="296" t="s">
        <v>119</v>
      </c>
      <c r="C297" s="162" t="s">
        <v>187</v>
      </c>
      <c r="D297" s="163" t="s">
        <v>276</v>
      </c>
      <c r="E297" s="162"/>
      <c r="F297" s="162">
        <v>24</v>
      </c>
      <c r="G297" s="162">
        <v>24</v>
      </c>
      <c r="H297" s="162" t="s">
        <v>12</v>
      </c>
      <c r="I297" s="161" t="s">
        <v>119</v>
      </c>
      <c r="J297" s="162" t="s">
        <v>186</v>
      </c>
      <c r="K297" s="162"/>
      <c r="L297" s="162">
        <f>COUNTIF(P297:AR297,"x")</f>
        <v>23</v>
      </c>
      <c r="M297" s="162">
        <f>F297-L297</f>
        <v>1</v>
      </c>
      <c r="N297" s="164"/>
      <c r="O297" s="165"/>
      <c r="P297" s="162" t="s">
        <v>277</v>
      </c>
      <c r="Q297" s="162" t="s">
        <v>277</v>
      </c>
      <c r="R297" s="162" t="s">
        <v>278</v>
      </c>
      <c r="S297" s="162" t="s">
        <v>278</v>
      </c>
      <c r="T297" s="165"/>
      <c r="U297" s="162" t="s">
        <v>277</v>
      </c>
      <c r="V297" s="162"/>
      <c r="W297" s="162" t="s">
        <v>278</v>
      </c>
      <c r="X297" s="162" t="s">
        <v>277</v>
      </c>
      <c r="Y297" s="165"/>
      <c r="Z297" s="162" t="s">
        <v>277</v>
      </c>
      <c r="AA297" s="162" t="s">
        <v>277</v>
      </c>
      <c r="AB297" s="162" t="s">
        <v>277</v>
      </c>
      <c r="AC297" s="162" t="s">
        <v>278</v>
      </c>
      <c r="AD297" s="165"/>
      <c r="AE297" s="162" t="s">
        <v>278</v>
      </c>
      <c r="AF297" s="162" t="s">
        <v>277</v>
      </c>
      <c r="AG297" s="162" t="s">
        <v>277</v>
      </c>
      <c r="AH297" s="162" t="s">
        <v>277</v>
      </c>
      <c r="AI297" s="165"/>
      <c r="AJ297" s="162" t="s">
        <v>278</v>
      </c>
      <c r="AK297" s="162" t="s">
        <v>278</v>
      </c>
      <c r="AL297" s="162" t="s">
        <v>278</v>
      </c>
      <c r="AM297" s="162" t="s">
        <v>277</v>
      </c>
      <c r="AN297" s="165"/>
      <c r="AO297" s="162" t="s">
        <v>277</v>
      </c>
      <c r="AP297" s="162" t="s">
        <v>277</v>
      </c>
      <c r="AQ297" s="162" t="s">
        <v>277</v>
      </c>
      <c r="AR297" s="162" t="s">
        <v>277</v>
      </c>
      <c r="AS297" s="166"/>
      <c r="AV297" s="326">
        <f t="shared" si="23"/>
        <v>24</v>
      </c>
      <c r="AW297" s="326">
        <f t="shared" si="24"/>
        <v>23</v>
      </c>
      <c r="AX297" s="326">
        <f t="shared" si="25"/>
        <v>1</v>
      </c>
      <c r="AY297" s="327">
        <f t="shared" si="26"/>
        <v>0.95833333333333337</v>
      </c>
    </row>
    <row r="298" spans="1:51" ht="12" customHeight="1" thickBot="1">
      <c r="A298" s="244" t="str">
        <f t="shared" si="22"/>
        <v>INTRA</v>
      </c>
      <c r="B298" s="226"/>
      <c r="C298" s="157"/>
      <c r="D298" s="157"/>
      <c r="E298" s="158"/>
      <c r="F298" s="157"/>
      <c r="G298" s="157"/>
      <c r="H298" s="157"/>
      <c r="I298" s="157"/>
      <c r="J298" s="157"/>
      <c r="K298" s="157"/>
      <c r="L298" s="157"/>
      <c r="M298" s="157"/>
      <c r="N298" s="159"/>
      <c r="O298" s="157"/>
      <c r="P298" s="157">
        <v>1</v>
      </c>
      <c r="Q298" s="157">
        <v>2</v>
      </c>
      <c r="R298" s="157">
        <v>3</v>
      </c>
      <c r="S298" s="157">
        <v>4</v>
      </c>
      <c r="T298" s="157"/>
      <c r="U298" s="157">
        <v>5</v>
      </c>
      <c r="V298" s="157">
        <v>6</v>
      </c>
      <c r="W298" s="157">
        <v>7</v>
      </c>
      <c r="X298" s="157">
        <v>8</v>
      </c>
      <c r="Y298" s="157"/>
      <c r="Z298" s="157">
        <v>9</v>
      </c>
      <c r="AA298" s="157">
        <v>10</v>
      </c>
      <c r="AB298" s="157">
        <v>11</v>
      </c>
      <c r="AC298" s="157">
        <v>12</v>
      </c>
      <c r="AD298" s="157"/>
      <c r="AE298" s="157">
        <v>13</v>
      </c>
      <c r="AF298" s="157">
        <v>14</v>
      </c>
      <c r="AG298" s="157">
        <v>15</v>
      </c>
      <c r="AH298" s="157">
        <v>16</v>
      </c>
      <c r="AI298" s="157"/>
      <c r="AJ298" s="157">
        <v>17</v>
      </c>
      <c r="AK298" s="157">
        <v>18</v>
      </c>
      <c r="AL298" s="157">
        <v>19</v>
      </c>
      <c r="AM298" s="157">
        <v>20</v>
      </c>
      <c r="AN298" s="157"/>
      <c r="AO298" s="157">
        <v>21</v>
      </c>
      <c r="AP298" s="157">
        <v>22</v>
      </c>
      <c r="AQ298" s="157">
        <v>23</v>
      </c>
      <c r="AR298" s="157">
        <v>24</v>
      </c>
      <c r="AS298" s="160"/>
      <c r="AV298" s="326">
        <f t="shared" si="23"/>
        <v>0</v>
      </c>
      <c r="AW298" s="326">
        <f t="shared" si="24"/>
        <v>0</v>
      </c>
      <c r="AX298" s="326">
        <f t="shared" si="25"/>
        <v>0</v>
      </c>
      <c r="AY298" s="327" t="e">
        <f t="shared" si="26"/>
        <v>#DIV/0!</v>
      </c>
    </row>
    <row r="299" spans="1:51" ht="12" customHeight="1" thickBot="1">
      <c r="A299" s="244" t="str">
        <f t="shared" si="22"/>
        <v>INTRA</v>
      </c>
      <c r="B299" s="328" t="s">
        <v>119</v>
      </c>
      <c r="C299" s="152" t="s">
        <v>216</v>
      </c>
      <c r="D299" s="62" t="s">
        <v>276</v>
      </c>
      <c r="E299" s="231">
        <v>46</v>
      </c>
      <c r="F299" s="152">
        <v>12</v>
      </c>
      <c r="G299" s="152">
        <v>12</v>
      </c>
      <c r="H299" s="152" t="s">
        <v>12</v>
      </c>
      <c r="I299" s="152" t="s">
        <v>119</v>
      </c>
      <c r="J299" s="152" t="s">
        <v>125</v>
      </c>
      <c r="K299" s="152"/>
      <c r="L299" s="152">
        <f>COUNTIF(P300:AC300,"x")</f>
        <v>12</v>
      </c>
      <c r="M299" s="152">
        <f>F299-L299</f>
        <v>0</v>
      </c>
      <c r="N299" s="58"/>
      <c r="O299" s="57"/>
      <c r="P299" s="157"/>
      <c r="Q299" s="157"/>
      <c r="R299" s="157"/>
      <c r="S299" s="157"/>
      <c r="T299" s="157"/>
      <c r="U299" s="157"/>
      <c r="V299" s="157"/>
      <c r="W299" s="157"/>
      <c r="X299" s="157"/>
      <c r="Y299" s="157"/>
      <c r="Z299" s="157"/>
      <c r="AA299" s="157"/>
      <c r="AB299" s="157"/>
      <c r="AC299" s="157"/>
      <c r="AD299" s="157"/>
      <c r="AE299" s="157"/>
      <c r="AF299" s="157"/>
      <c r="AG299" s="157"/>
      <c r="AH299" s="157"/>
      <c r="AI299" s="157"/>
      <c r="AJ299" s="157"/>
      <c r="AK299" s="157"/>
      <c r="AL299" s="157"/>
      <c r="AM299" s="157"/>
      <c r="AN299" s="157"/>
      <c r="AO299" s="157"/>
      <c r="AP299" s="157"/>
      <c r="AQ299" s="157"/>
      <c r="AR299" s="157"/>
      <c r="AS299" s="160"/>
      <c r="AV299" s="326">
        <f t="shared" si="23"/>
        <v>12</v>
      </c>
      <c r="AW299" s="326">
        <f t="shared" si="24"/>
        <v>12</v>
      </c>
      <c r="AX299" s="326">
        <f t="shared" si="25"/>
        <v>0</v>
      </c>
      <c r="AY299" s="327">
        <f t="shared" si="26"/>
        <v>1</v>
      </c>
    </row>
    <row r="300" spans="1:51" ht="12" customHeight="1" thickBot="1">
      <c r="A300" s="244" t="str">
        <f t="shared" si="22"/>
        <v>INTRA</v>
      </c>
      <c r="B300" s="296" t="s">
        <v>119</v>
      </c>
      <c r="C300" s="162" t="s">
        <v>216</v>
      </c>
      <c r="D300" s="163" t="s">
        <v>276</v>
      </c>
      <c r="E300" s="231">
        <v>46</v>
      </c>
      <c r="F300" s="162">
        <v>12</v>
      </c>
      <c r="G300" s="162">
        <v>12</v>
      </c>
      <c r="H300" s="162" t="s">
        <v>12</v>
      </c>
      <c r="I300" s="162" t="s">
        <v>119</v>
      </c>
      <c r="J300" s="162" t="s">
        <v>126</v>
      </c>
      <c r="K300" s="162"/>
      <c r="L300" s="162">
        <f>COUNTIF(AE300:AR300,"x")</f>
        <v>11</v>
      </c>
      <c r="M300" s="162">
        <f>F300-L300</f>
        <v>1</v>
      </c>
      <c r="N300" s="164"/>
      <c r="O300" s="177"/>
      <c r="P300" s="162" t="s">
        <v>277</v>
      </c>
      <c r="Q300" s="162" t="s">
        <v>277</v>
      </c>
      <c r="R300" s="162" t="s">
        <v>277</v>
      </c>
      <c r="S300" s="162" t="s">
        <v>277</v>
      </c>
      <c r="T300" s="165"/>
      <c r="U300" s="162" t="s">
        <v>277</v>
      </c>
      <c r="V300" s="162" t="s">
        <v>277</v>
      </c>
      <c r="W300" s="162" t="s">
        <v>277</v>
      </c>
      <c r="X300" s="162" t="s">
        <v>277</v>
      </c>
      <c r="Y300" s="165"/>
      <c r="Z300" s="162" t="s">
        <v>277</v>
      </c>
      <c r="AA300" s="162" t="s">
        <v>277</v>
      </c>
      <c r="AB300" s="162" t="s">
        <v>277</v>
      </c>
      <c r="AC300" s="162" t="s">
        <v>277</v>
      </c>
      <c r="AD300" s="165"/>
      <c r="AE300" s="162"/>
      <c r="AF300" s="162" t="s">
        <v>277</v>
      </c>
      <c r="AG300" s="162" t="s">
        <v>277</v>
      </c>
      <c r="AH300" s="162" t="s">
        <v>277</v>
      </c>
      <c r="AI300" s="165"/>
      <c r="AJ300" s="162" t="s">
        <v>277</v>
      </c>
      <c r="AK300" s="162" t="s">
        <v>277</v>
      </c>
      <c r="AL300" s="162" t="s">
        <v>277</v>
      </c>
      <c r="AM300" s="162" t="s">
        <v>277</v>
      </c>
      <c r="AN300" s="165"/>
      <c r="AO300" s="162" t="s">
        <v>277</v>
      </c>
      <c r="AP300" s="162" t="s">
        <v>277</v>
      </c>
      <c r="AQ300" s="162" t="s">
        <v>277</v>
      </c>
      <c r="AR300" s="162" t="s">
        <v>277</v>
      </c>
      <c r="AS300" s="166"/>
      <c r="AV300" s="326">
        <f t="shared" si="23"/>
        <v>12</v>
      </c>
      <c r="AW300" s="326">
        <f t="shared" si="24"/>
        <v>11</v>
      </c>
      <c r="AX300" s="326">
        <f t="shared" si="25"/>
        <v>1</v>
      </c>
      <c r="AY300" s="327">
        <f t="shared" si="26"/>
        <v>0.91666666666666663</v>
      </c>
    </row>
    <row r="301" spans="1:51" ht="12" customHeight="1">
      <c r="A301" s="244" t="str">
        <f t="shared" si="22"/>
        <v>INTRA</v>
      </c>
      <c r="B301" s="226"/>
      <c r="C301" s="157"/>
      <c r="D301" s="157"/>
      <c r="E301" s="158"/>
      <c r="F301" s="157"/>
      <c r="G301" s="157"/>
      <c r="H301" s="157"/>
      <c r="I301" s="157"/>
      <c r="J301" s="157"/>
      <c r="K301" s="157"/>
      <c r="L301" s="157"/>
      <c r="M301" s="157"/>
      <c r="N301" s="159"/>
      <c r="O301" s="157"/>
      <c r="P301" s="157">
        <v>1</v>
      </c>
      <c r="Q301" s="157">
        <v>2</v>
      </c>
      <c r="R301" s="157">
        <v>3</v>
      </c>
      <c r="S301" s="157">
        <v>4</v>
      </c>
      <c r="T301" s="157"/>
      <c r="U301" s="157">
        <v>5</v>
      </c>
      <c r="V301" s="157">
        <v>6</v>
      </c>
      <c r="W301" s="157">
        <v>7</v>
      </c>
      <c r="X301" s="157">
        <v>8</v>
      </c>
      <c r="Y301" s="157"/>
      <c r="Z301" s="157">
        <v>9</v>
      </c>
      <c r="AA301" s="157">
        <v>10</v>
      </c>
      <c r="AB301" s="157">
        <v>11</v>
      </c>
      <c r="AC301" s="157">
        <v>12</v>
      </c>
      <c r="AD301" s="157"/>
      <c r="AE301" s="157">
        <v>13</v>
      </c>
      <c r="AF301" s="157">
        <v>14</v>
      </c>
      <c r="AG301" s="157">
        <v>15</v>
      </c>
      <c r="AH301" s="157">
        <v>16</v>
      </c>
      <c r="AI301" s="157"/>
      <c r="AJ301" s="157">
        <v>17</v>
      </c>
      <c r="AK301" s="157">
        <v>18</v>
      </c>
      <c r="AL301" s="157">
        <v>19</v>
      </c>
      <c r="AM301" s="157">
        <v>20</v>
      </c>
      <c r="AN301" s="157"/>
      <c r="AO301" s="157">
        <v>21</v>
      </c>
      <c r="AP301" s="157">
        <v>22</v>
      </c>
      <c r="AQ301" s="157">
        <v>23</v>
      </c>
      <c r="AR301" s="157">
        <v>24</v>
      </c>
      <c r="AS301" s="160"/>
      <c r="AV301" s="326">
        <f t="shared" si="23"/>
        <v>0</v>
      </c>
      <c r="AW301" s="326">
        <f t="shared" si="24"/>
        <v>0</v>
      </c>
      <c r="AX301" s="326">
        <f t="shared" si="25"/>
        <v>0</v>
      </c>
      <c r="AY301" s="327" t="e">
        <f t="shared" si="26"/>
        <v>#DIV/0!</v>
      </c>
    </row>
    <row r="302" spans="1:51" ht="12" customHeight="1" thickBot="1">
      <c r="A302" s="244" t="str">
        <f t="shared" si="22"/>
        <v>INTRA</v>
      </c>
      <c r="B302" s="296" t="s">
        <v>119</v>
      </c>
      <c r="C302" s="162" t="s">
        <v>216</v>
      </c>
      <c r="D302" s="163" t="s">
        <v>276</v>
      </c>
      <c r="E302" s="162">
        <v>44</v>
      </c>
      <c r="F302" s="162">
        <v>12</v>
      </c>
      <c r="G302" s="162">
        <v>24</v>
      </c>
      <c r="H302" s="162" t="s">
        <v>12</v>
      </c>
      <c r="I302" s="162" t="s">
        <v>119</v>
      </c>
      <c r="J302" s="162" t="s">
        <v>127</v>
      </c>
      <c r="K302" s="162"/>
      <c r="L302" s="162">
        <f>COUNTIF(P303:AC303,"x")</f>
        <v>9</v>
      </c>
      <c r="M302" s="162">
        <f>F302-L302</f>
        <v>3</v>
      </c>
      <c r="N302" s="164"/>
      <c r="O302" s="165"/>
      <c r="P302" s="169"/>
      <c r="Q302" s="169"/>
      <c r="R302" s="169"/>
      <c r="S302" s="169"/>
      <c r="T302" s="169"/>
      <c r="U302" s="169"/>
      <c r="V302" s="169"/>
      <c r="W302" s="169"/>
      <c r="X302" s="169"/>
      <c r="Y302" s="169"/>
      <c r="Z302" s="169"/>
      <c r="AA302" s="169"/>
      <c r="AB302" s="169"/>
      <c r="AC302" s="169"/>
      <c r="AD302" s="169"/>
      <c r="AE302" s="169"/>
      <c r="AF302" s="169"/>
      <c r="AG302" s="169"/>
      <c r="AH302" s="169"/>
      <c r="AI302" s="169"/>
      <c r="AJ302" s="169"/>
      <c r="AK302" s="169"/>
      <c r="AL302" s="169"/>
      <c r="AM302" s="169"/>
      <c r="AN302" s="169"/>
      <c r="AO302" s="169"/>
      <c r="AP302" s="169"/>
      <c r="AQ302" s="169"/>
      <c r="AR302" s="169"/>
      <c r="AS302" s="172"/>
      <c r="AV302" s="326">
        <f t="shared" si="23"/>
        <v>12</v>
      </c>
      <c r="AW302" s="326">
        <f t="shared" si="24"/>
        <v>9</v>
      </c>
      <c r="AX302" s="326">
        <f t="shared" si="25"/>
        <v>3</v>
      </c>
      <c r="AY302" s="327">
        <f t="shared" si="26"/>
        <v>0.75</v>
      </c>
    </row>
    <row r="303" spans="1:51" ht="12" customHeight="1" thickBot="1">
      <c r="A303" s="244" t="str">
        <f t="shared" si="22"/>
        <v>INTRA</v>
      </c>
      <c r="B303" s="296" t="s">
        <v>119</v>
      </c>
      <c r="C303" s="162" t="s">
        <v>216</v>
      </c>
      <c r="D303" s="163" t="s">
        <v>276</v>
      </c>
      <c r="E303" s="162">
        <v>44</v>
      </c>
      <c r="F303" s="162">
        <v>12</v>
      </c>
      <c r="G303" s="162">
        <v>24</v>
      </c>
      <c r="H303" s="162" t="s">
        <v>12</v>
      </c>
      <c r="I303" s="162" t="s">
        <v>119</v>
      </c>
      <c r="J303" s="162" t="s">
        <v>128</v>
      </c>
      <c r="K303" s="162"/>
      <c r="L303" s="162">
        <f>COUNTIF(AE303:AR303,"x")</f>
        <v>11</v>
      </c>
      <c r="M303" s="162">
        <f>F303-L303</f>
        <v>1</v>
      </c>
      <c r="N303" s="164"/>
      <c r="O303" s="177"/>
      <c r="P303" s="162"/>
      <c r="Q303" s="162" t="s">
        <v>277</v>
      </c>
      <c r="R303" s="162" t="s">
        <v>277</v>
      </c>
      <c r="S303" s="162" t="s">
        <v>277</v>
      </c>
      <c r="T303" s="165"/>
      <c r="U303" s="162" t="s">
        <v>277</v>
      </c>
      <c r="V303" s="162" t="s">
        <v>277</v>
      </c>
      <c r="W303" s="162" t="s">
        <v>277</v>
      </c>
      <c r="X303" s="162" t="s">
        <v>277</v>
      </c>
      <c r="Y303" s="165"/>
      <c r="Z303" s="162"/>
      <c r="AA303" s="162" t="s">
        <v>277</v>
      </c>
      <c r="AB303" s="162"/>
      <c r="AC303" s="162" t="s">
        <v>277</v>
      </c>
      <c r="AD303" s="165"/>
      <c r="AE303" s="162" t="s">
        <v>277</v>
      </c>
      <c r="AF303" s="162" t="s">
        <v>277</v>
      </c>
      <c r="AG303" s="162" t="s">
        <v>277</v>
      </c>
      <c r="AH303" s="162" t="s">
        <v>277</v>
      </c>
      <c r="AI303" s="165"/>
      <c r="AJ303" s="162"/>
      <c r="AK303" s="162" t="s">
        <v>277</v>
      </c>
      <c r="AL303" s="162" t="s">
        <v>277</v>
      </c>
      <c r="AM303" s="162" t="s">
        <v>277</v>
      </c>
      <c r="AN303" s="165"/>
      <c r="AO303" s="162" t="s">
        <v>277</v>
      </c>
      <c r="AP303" s="162" t="s">
        <v>277</v>
      </c>
      <c r="AQ303" s="162" t="s">
        <v>277</v>
      </c>
      <c r="AR303" s="162" t="s">
        <v>277</v>
      </c>
      <c r="AS303" s="166"/>
      <c r="AV303" s="326">
        <f t="shared" si="23"/>
        <v>12</v>
      </c>
      <c r="AW303" s="326">
        <f t="shared" si="24"/>
        <v>11</v>
      </c>
      <c r="AX303" s="326">
        <f t="shared" si="25"/>
        <v>1</v>
      </c>
      <c r="AY303" s="327">
        <f t="shared" si="26"/>
        <v>0.91666666666666663</v>
      </c>
    </row>
    <row r="304" spans="1:51" ht="12" customHeight="1">
      <c r="A304" s="244" t="str">
        <f t="shared" si="22"/>
        <v>INTRA</v>
      </c>
      <c r="B304" s="226"/>
      <c r="C304" s="157"/>
      <c r="D304" s="157"/>
      <c r="E304" s="158"/>
      <c r="F304" s="157"/>
      <c r="G304" s="157"/>
      <c r="H304" s="157"/>
      <c r="I304" s="157"/>
      <c r="J304" s="157"/>
      <c r="K304" s="157"/>
      <c r="L304" s="157"/>
      <c r="M304" s="157"/>
      <c r="N304" s="159"/>
      <c r="O304" s="157"/>
      <c r="P304" s="157">
        <v>1</v>
      </c>
      <c r="Q304" s="157">
        <v>2</v>
      </c>
      <c r="R304" s="157">
        <v>3</v>
      </c>
      <c r="S304" s="157">
        <v>4</v>
      </c>
      <c r="T304" s="157"/>
      <c r="U304" s="157">
        <v>5</v>
      </c>
      <c r="V304" s="157">
        <v>6</v>
      </c>
      <c r="W304" s="157">
        <v>7</v>
      </c>
      <c r="X304" s="157">
        <v>8</v>
      </c>
      <c r="Y304" s="157"/>
      <c r="Z304" s="157">
        <v>9</v>
      </c>
      <c r="AA304" s="157">
        <v>10</v>
      </c>
      <c r="AB304" s="157">
        <v>11</v>
      </c>
      <c r="AC304" s="157">
        <v>12</v>
      </c>
      <c r="AD304" s="157"/>
      <c r="AE304" s="157">
        <v>13</v>
      </c>
      <c r="AF304" s="157">
        <v>14</v>
      </c>
      <c r="AG304" s="157">
        <v>15</v>
      </c>
      <c r="AH304" s="157">
        <v>16</v>
      </c>
      <c r="AI304" s="157"/>
      <c r="AJ304" s="157">
        <v>17</v>
      </c>
      <c r="AK304" s="157">
        <v>18</v>
      </c>
      <c r="AL304" s="157">
        <v>19</v>
      </c>
      <c r="AM304" s="157">
        <v>20</v>
      </c>
      <c r="AN304" s="157"/>
      <c r="AO304" s="157">
        <v>21</v>
      </c>
      <c r="AP304" s="157">
        <v>22</v>
      </c>
      <c r="AQ304" s="157">
        <v>23</v>
      </c>
      <c r="AR304" s="157">
        <v>24</v>
      </c>
      <c r="AS304" s="160"/>
      <c r="AV304" s="326">
        <f t="shared" si="23"/>
        <v>0</v>
      </c>
      <c r="AW304" s="326">
        <f t="shared" si="24"/>
        <v>0</v>
      </c>
      <c r="AX304" s="326">
        <f t="shared" si="25"/>
        <v>0</v>
      </c>
      <c r="AY304" s="327" t="e">
        <f t="shared" si="26"/>
        <v>#DIV/0!</v>
      </c>
    </row>
    <row r="305" spans="1:51" ht="12" customHeight="1" thickBot="1">
      <c r="A305" s="244" t="str">
        <f t="shared" si="22"/>
        <v>INTRA</v>
      </c>
      <c r="B305" s="296" t="s">
        <v>119</v>
      </c>
      <c r="C305" s="162" t="s">
        <v>216</v>
      </c>
      <c r="D305" s="163" t="s">
        <v>276</v>
      </c>
      <c r="E305" s="162">
        <v>42</v>
      </c>
      <c r="F305" s="162">
        <v>12</v>
      </c>
      <c r="G305" s="162">
        <v>24</v>
      </c>
      <c r="H305" s="162" t="s">
        <v>12</v>
      </c>
      <c r="I305" s="162" t="s">
        <v>119</v>
      </c>
      <c r="J305" s="162" t="s">
        <v>129</v>
      </c>
      <c r="K305" s="162"/>
      <c r="L305" s="162">
        <f>COUNTIF(P306:AC306,"x")</f>
        <v>9</v>
      </c>
      <c r="M305" s="162">
        <f>F305-L305</f>
        <v>3</v>
      </c>
      <c r="N305" s="164"/>
      <c r="O305" s="165"/>
      <c r="P305" s="169"/>
      <c r="Q305" s="169"/>
      <c r="R305" s="169"/>
      <c r="S305" s="169"/>
      <c r="T305" s="169"/>
      <c r="U305" s="169"/>
      <c r="V305" s="169"/>
      <c r="W305" s="169"/>
      <c r="X305" s="169"/>
      <c r="Y305" s="169"/>
      <c r="Z305" s="169"/>
      <c r="AA305" s="169"/>
      <c r="AB305" s="169"/>
      <c r="AC305" s="169"/>
      <c r="AD305" s="169"/>
      <c r="AE305" s="169"/>
      <c r="AF305" s="169"/>
      <c r="AG305" s="169"/>
      <c r="AH305" s="169"/>
      <c r="AI305" s="169"/>
      <c r="AJ305" s="169"/>
      <c r="AK305" s="169"/>
      <c r="AL305" s="169"/>
      <c r="AM305" s="169"/>
      <c r="AN305" s="169"/>
      <c r="AO305" s="169"/>
      <c r="AP305" s="169"/>
      <c r="AQ305" s="169"/>
      <c r="AR305" s="169"/>
      <c r="AS305" s="172"/>
      <c r="AV305" s="326">
        <f t="shared" si="23"/>
        <v>12</v>
      </c>
      <c r="AW305" s="326">
        <f t="shared" si="24"/>
        <v>9</v>
      </c>
      <c r="AX305" s="326">
        <f t="shared" si="25"/>
        <v>3</v>
      </c>
      <c r="AY305" s="327">
        <f t="shared" si="26"/>
        <v>0.75</v>
      </c>
    </row>
    <row r="306" spans="1:51" ht="12" customHeight="1" thickBot="1">
      <c r="A306" s="244" t="str">
        <f t="shared" si="22"/>
        <v>INTRA</v>
      </c>
      <c r="B306" s="296" t="s">
        <v>119</v>
      </c>
      <c r="C306" s="162" t="s">
        <v>216</v>
      </c>
      <c r="D306" s="163" t="s">
        <v>276</v>
      </c>
      <c r="E306" s="162">
        <v>42</v>
      </c>
      <c r="F306" s="162">
        <v>12</v>
      </c>
      <c r="G306" s="162">
        <v>24</v>
      </c>
      <c r="H306" s="162" t="s">
        <v>12</v>
      </c>
      <c r="I306" s="162" t="s">
        <v>119</v>
      </c>
      <c r="J306" s="162" t="s">
        <v>130</v>
      </c>
      <c r="K306" s="162"/>
      <c r="L306" s="162">
        <f>COUNTIF(AE306:AR306,"x")</f>
        <v>6</v>
      </c>
      <c r="M306" s="162">
        <f>F306-L306</f>
        <v>6</v>
      </c>
      <c r="N306" s="164"/>
      <c r="O306" s="177"/>
      <c r="P306" s="162" t="s">
        <v>277</v>
      </c>
      <c r="Q306" s="162" t="s">
        <v>277</v>
      </c>
      <c r="R306" s="162" t="s">
        <v>277</v>
      </c>
      <c r="S306" s="162" t="s">
        <v>277</v>
      </c>
      <c r="T306" s="165"/>
      <c r="U306" s="162" t="s">
        <v>277</v>
      </c>
      <c r="V306" s="162"/>
      <c r="W306" s="162"/>
      <c r="X306" s="162" t="s">
        <v>277</v>
      </c>
      <c r="Y306" s="165"/>
      <c r="Z306" s="162" t="s">
        <v>277</v>
      </c>
      <c r="AA306" s="162"/>
      <c r="AB306" s="162" t="s">
        <v>277</v>
      </c>
      <c r="AC306" s="162" t="s">
        <v>277</v>
      </c>
      <c r="AD306" s="165"/>
      <c r="AE306" s="162"/>
      <c r="AF306" s="162" t="s">
        <v>277</v>
      </c>
      <c r="AG306" s="162"/>
      <c r="AH306" s="162"/>
      <c r="AI306" s="165"/>
      <c r="AJ306" s="162" t="s">
        <v>277</v>
      </c>
      <c r="AK306" s="162" t="s">
        <v>277</v>
      </c>
      <c r="AL306" s="162" t="s">
        <v>277</v>
      </c>
      <c r="AM306" s="162" t="s">
        <v>277</v>
      </c>
      <c r="AN306" s="165"/>
      <c r="AO306" s="162"/>
      <c r="AP306" s="162"/>
      <c r="AQ306" s="162" t="s">
        <v>277</v>
      </c>
      <c r="AR306" s="162"/>
      <c r="AS306" s="166"/>
      <c r="AV306" s="326">
        <f t="shared" si="23"/>
        <v>12</v>
      </c>
      <c r="AW306" s="326">
        <f t="shared" si="24"/>
        <v>6</v>
      </c>
      <c r="AX306" s="326">
        <f t="shared" si="25"/>
        <v>6</v>
      </c>
      <c r="AY306" s="327">
        <f t="shared" si="26"/>
        <v>0.5</v>
      </c>
    </row>
    <row r="307" spans="1:51" ht="12" customHeight="1">
      <c r="A307" s="244" t="str">
        <f t="shared" si="22"/>
        <v>INTRA</v>
      </c>
      <c r="B307" s="226"/>
      <c r="C307" s="157"/>
      <c r="D307" s="157"/>
      <c r="E307" s="158"/>
      <c r="F307" s="157"/>
      <c r="G307" s="157"/>
      <c r="H307" s="157"/>
      <c r="I307" s="157"/>
      <c r="J307" s="157"/>
      <c r="K307" s="157"/>
      <c r="L307" s="157"/>
      <c r="M307" s="157"/>
      <c r="N307" s="159"/>
      <c r="O307" s="157"/>
      <c r="P307" s="157">
        <v>1</v>
      </c>
      <c r="Q307" s="157">
        <v>2</v>
      </c>
      <c r="R307" s="157">
        <v>3</v>
      </c>
      <c r="S307" s="157">
        <v>4</v>
      </c>
      <c r="T307" s="157"/>
      <c r="U307" s="157">
        <v>5</v>
      </c>
      <c r="V307" s="157">
        <v>6</v>
      </c>
      <c r="W307" s="157">
        <v>7</v>
      </c>
      <c r="X307" s="157">
        <v>8</v>
      </c>
      <c r="Y307" s="157"/>
      <c r="Z307" s="157">
        <v>9</v>
      </c>
      <c r="AA307" s="157">
        <v>10</v>
      </c>
      <c r="AB307" s="157">
        <v>11</v>
      </c>
      <c r="AC307" s="157">
        <v>12</v>
      </c>
      <c r="AD307" s="157"/>
      <c r="AE307" s="157">
        <v>13</v>
      </c>
      <c r="AF307" s="157">
        <v>14</v>
      </c>
      <c r="AG307" s="157">
        <v>15</v>
      </c>
      <c r="AH307" s="157">
        <v>16</v>
      </c>
      <c r="AI307" s="157"/>
      <c r="AJ307" s="157">
        <v>17</v>
      </c>
      <c r="AK307" s="157">
        <v>18</v>
      </c>
      <c r="AL307" s="157">
        <v>19</v>
      </c>
      <c r="AM307" s="157">
        <v>20</v>
      </c>
      <c r="AN307" s="157"/>
      <c r="AO307" s="157">
        <v>21</v>
      </c>
      <c r="AP307" s="157">
        <v>22</v>
      </c>
      <c r="AQ307" s="157">
        <v>23</v>
      </c>
      <c r="AR307" s="157">
        <v>24</v>
      </c>
      <c r="AS307" s="160"/>
      <c r="AV307" s="326">
        <f t="shared" si="23"/>
        <v>0</v>
      </c>
      <c r="AW307" s="326">
        <f t="shared" si="24"/>
        <v>0</v>
      </c>
      <c r="AX307" s="326">
        <f t="shared" si="25"/>
        <v>0</v>
      </c>
      <c r="AY307" s="327" t="e">
        <f t="shared" si="26"/>
        <v>#DIV/0!</v>
      </c>
    </row>
    <row r="308" spans="1:51" ht="12" customHeight="1" thickBot="1">
      <c r="A308" s="244" t="str">
        <f t="shared" si="22"/>
        <v>INTRA</v>
      </c>
      <c r="B308" s="296" t="s">
        <v>119</v>
      </c>
      <c r="C308" s="162" t="s">
        <v>216</v>
      </c>
      <c r="D308" s="163" t="s">
        <v>276</v>
      </c>
      <c r="E308" s="162">
        <v>40</v>
      </c>
      <c r="F308" s="162">
        <v>12</v>
      </c>
      <c r="G308" s="162">
        <v>24</v>
      </c>
      <c r="H308" s="162" t="s">
        <v>12</v>
      </c>
      <c r="I308" s="162" t="s">
        <v>119</v>
      </c>
      <c r="J308" s="162" t="s">
        <v>131</v>
      </c>
      <c r="K308" s="162"/>
      <c r="L308" s="162">
        <f>COUNTIF(P309:AC309,"x")</f>
        <v>11</v>
      </c>
      <c r="M308" s="162">
        <f>F308-L308</f>
        <v>1</v>
      </c>
      <c r="N308" s="164"/>
      <c r="O308" s="165"/>
      <c r="P308" s="169"/>
      <c r="Q308" s="169"/>
      <c r="R308" s="169"/>
      <c r="S308" s="169"/>
      <c r="T308" s="169"/>
      <c r="U308" s="169"/>
      <c r="V308" s="169"/>
      <c r="W308" s="169"/>
      <c r="X308" s="169"/>
      <c r="Y308" s="169"/>
      <c r="Z308" s="169"/>
      <c r="AA308" s="169"/>
      <c r="AB308" s="169"/>
      <c r="AC308" s="169"/>
      <c r="AD308" s="169"/>
      <c r="AE308" s="169"/>
      <c r="AF308" s="169"/>
      <c r="AG308" s="169"/>
      <c r="AH308" s="169"/>
      <c r="AI308" s="169"/>
      <c r="AJ308" s="169"/>
      <c r="AK308" s="169"/>
      <c r="AL308" s="169"/>
      <c r="AM308" s="169"/>
      <c r="AN308" s="169"/>
      <c r="AO308" s="169"/>
      <c r="AP308" s="169"/>
      <c r="AQ308" s="169"/>
      <c r="AR308" s="169"/>
      <c r="AS308" s="172"/>
      <c r="AV308" s="326">
        <f t="shared" si="23"/>
        <v>12</v>
      </c>
      <c r="AW308" s="326">
        <f t="shared" si="24"/>
        <v>11</v>
      </c>
      <c r="AX308" s="326">
        <f t="shared" si="25"/>
        <v>1</v>
      </c>
      <c r="AY308" s="327">
        <f t="shared" si="26"/>
        <v>0.91666666666666663</v>
      </c>
    </row>
    <row r="309" spans="1:51" ht="12" customHeight="1" thickBot="1">
      <c r="A309" s="244" t="str">
        <f t="shared" si="22"/>
        <v>INTRA</v>
      </c>
      <c r="B309" s="296" t="s">
        <v>119</v>
      </c>
      <c r="C309" s="162" t="s">
        <v>216</v>
      </c>
      <c r="D309" s="163" t="s">
        <v>276</v>
      </c>
      <c r="E309" s="162">
        <v>40</v>
      </c>
      <c r="F309" s="162">
        <v>12</v>
      </c>
      <c r="G309" s="162">
        <v>24</v>
      </c>
      <c r="H309" s="162" t="s">
        <v>12</v>
      </c>
      <c r="I309" s="162" t="s">
        <v>119</v>
      </c>
      <c r="J309" s="162" t="s">
        <v>132</v>
      </c>
      <c r="K309" s="162"/>
      <c r="L309" s="162">
        <f>COUNTIF(AE309:AR309,"x")</f>
        <v>11</v>
      </c>
      <c r="M309" s="162">
        <f>F309-L309</f>
        <v>1</v>
      </c>
      <c r="N309" s="164"/>
      <c r="O309" s="177"/>
      <c r="P309" s="162" t="s">
        <v>277</v>
      </c>
      <c r="Q309" s="162" t="s">
        <v>277</v>
      </c>
      <c r="R309" s="162"/>
      <c r="S309" s="162" t="s">
        <v>277</v>
      </c>
      <c r="T309" s="165"/>
      <c r="U309" s="162" t="s">
        <v>277</v>
      </c>
      <c r="V309" s="162" t="s">
        <v>277</v>
      </c>
      <c r="W309" s="162" t="s">
        <v>277</v>
      </c>
      <c r="X309" s="162" t="s">
        <v>277</v>
      </c>
      <c r="Y309" s="165"/>
      <c r="Z309" s="162" t="s">
        <v>277</v>
      </c>
      <c r="AA309" s="162" t="s">
        <v>277</v>
      </c>
      <c r="AB309" s="162" t="s">
        <v>277</v>
      </c>
      <c r="AC309" s="162" t="s">
        <v>277</v>
      </c>
      <c r="AD309" s="165"/>
      <c r="AE309" s="162" t="s">
        <v>277</v>
      </c>
      <c r="AF309" s="162" t="s">
        <v>277</v>
      </c>
      <c r="AG309" s="162" t="s">
        <v>277</v>
      </c>
      <c r="AH309" s="162"/>
      <c r="AI309" s="165"/>
      <c r="AJ309" s="162" t="s">
        <v>277</v>
      </c>
      <c r="AK309" s="162" t="s">
        <v>277</v>
      </c>
      <c r="AL309" s="162" t="s">
        <v>277</v>
      </c>
      <c r="AM309" s="162" t="s">
        <v>277</v>
      </c>
      <c r="AN309" s="165"/>
      <c r="AO309" s="162" t="s">
        <v>277</v>
      </c>
      <c r="AP309" s="162" t="s">
        <v>277</v>
      </c>
      <c r="AQ309" s="162" t="s">
        <v>277</v>
      </c>
      <c r="AR309" s="162" t="s">
        <v>277</v>
      </c>
      <c r="AS309" s="166"/>
      <c r="AV309" s="326">
        <f t="shared" si="23"/>
        <v>12</v>
      </c>
      <c r="AW309" s="326">
        <f t="shared" si="24"/>
        <v>11</v>
      </c>
      <c r="AX309" s="326">
        <f t="shared" si="25"/>
        <v>1</v>
      </c>
      <c r="AY309" s="327">
        <f t="shared" si="26"/>
        <v>0.91666666666666663</v>
      </c>
    </row>
    <row r="310" spans="1:51" ht="12" customHeight="1">
      <c r="A310" s="244" t="str">
        <f t="shared" si="22"/>
        <v>INTRA</v>
      </c>
      <c r="B310" s="226"/>
      <c r="C310" s="157"/>
      <c r="D310" s="157"/>
      <c r="E310" s="158"/>
      <c r="F310" s="157"/>
      <c r="G310" s="157"/>
      <c r="H310" s="157"/>
      <c r="I310" s="157"/>
      <c r="J310" s="157"/>
      <c r="K310" s="157"/>
      <c r="L310" s="157"/>
      <c r="M310" s="157"/>
      <c r="N310" s="159"/>
      <c r="O310" s="157"/>
      <c r="P310" s="157">
        <v>1</v>
      </c>
      <c r="Q310" s="157">
        <v>2</v>
      </c>
      <c r="R310" s="157">
        <v>3</v>
      </c>
      <c r="S310" s="157">
        <v>4</v>
      </c>
      <c r="T310" s="157"/>
      <c r="U310" s="157">
        <v>5</v>
      </c>
      <c r="V310" s="157">
        <v>6</v>
      </c>
      <c r="W310" s="157">
        <v>7</v>
      </c>
      <c r="X310" s="157">
        <v>8</v>
      </c>
      <c r="Y310" s="157"/>
      <c r="Z310" s="157">
        <v>9</v>
      </c>
      <c r="AA310" s="157">
        <v>10</v>
      </c>
      <c r="AB310" s="157">
        <v>11</v>
      </c>
      <c r="AC310" s="157">
        <v>12</v>
      </c>
      <c r="AD310" s="157"/>
      <c r="AE310" s="157">
        <v>13</v>
      </c>
      <c r="AF310" s="157">
        <v>14</v>
      </c>
      <c r="AG310" s="157">
        <v>15</v>
      </c>
      <c r="AH310" s="157">
        <v>16</v>
      </c>
      <c r="AI310" s="157"/>
      <c r="AJ310" s="157">
        <v>17</v>
      </c>
      <c r="AK310" s="157">
        <v>18</v>
      </c>
      <c r="AL310" s="157">
        <v>19</v>
      </c>
      <c r="AM310" s="157">
        <v>20</v>
      </c>
      <c r="AN310" s="157"/>
      <c r="AO310" s="157">
        <v>21</v>
      </c>
      <c r="AP310" s="157">
        <v>22</v>
      </c>
      <c r="AQ310" s="157">
        <v>23</v>
      </c>
      <c r="AR310" s="157">
        <v>24</v>
      </c>
      <c r="AS310" s="160"/>
      <c r="AV310" s="326">
        <f t="shared" si="23"/>
        <v>0</v>
      </c>
      <c r="AW310" s="326">
        <f t="shared" si="24"/>
        <v>0</v>
      </c>
      <c r="AX310" s="326">
        <f t="shared" si="25"/>
        <v>0</v>
      </c>
      <c r="AY310" s="327" t="e">
        <f t="shared" si="26"/>
        <v>#DIV/0!</v>
      </c>
    </row>
    <row r="311" spans="1:51" ht="12" customHeight="1" thickBot="1">
      <c r="A311" s="244" t="str">
        <f t="shared" si="22"/>
        <v>INTRA</v>
      </c>
      <c r="B311" s="296" t="s">
        <v>119</v>
      </c>
      <c r="C311" s="162" t="s">
        <v>216</v>
      </c>
      <c r="D311" s="163" t="s">
        <v>276</v>
      </c>
      <c r="E311" s="162">
        <v>38</v>
      </c>
      <c r="F311" s="162">
        <v>24</v>
      </c>
      <c r="G311" s="162">
        <v>24</v>
      </c>
      <c r="H311" s="162" t="s">
        <v>12</v>
      </c>
      <c r="I311" s="162" t="s">
        <v>119</v>
      </c>
      <c r="J311" s="162" t="s">
        <v>133</v>
      </c>
      <c r="K311" s="162"/>
      <c r="L311" s="162">
        <f>COUNTIF(P312:AC312,"x")</f>
        <v>10</v>
      </c>
      <c r="M311" s="162">
        <f>F311-L311</f>
        <v>14</v>
      </c>
      <c r="N311" s="164"/>
      <c r="O311" s="165"/>
      <c r="P311" s="169"/>
      <c r="Q311" s="169"/>
      <c r="R311" s="169"/>
      <c r="S311" s="169"/>
      <c r="T311" s="169"/>
      <c r="U311" s="169"/>
      <c r="V311" s="169"/>
      <c r="W311" s="169"/>
      <c r="X311" s="169"/>
      <c r="Y311" s="169"/>
      <c r="Z311" s="169"/>
      <c r="AA311" s="169"/>
      <c r="AB311" s="169"/>
      <c r="AC311" s="169"/>
      <c r="AD311" s="169"/>
      <c r="AE311" s="169"/>
      <c r="AF311" s="169"/>
      <c r="AG311" s="169"/>
      <c r="AH311" s="169"/>
      <c r="AI311" s="169"/>
      <c r="AJ311" s="169"/>
      <c r="AK311" s="169"/>
      <c r="AL311" s="169"/>
      <c r="AM311" s="169"/>
      <c r="AN311" s="169"/>
      <c r="AO311" s="169"/>
      <c r="AP311" s="169"/>
      <c r="AQ311" s="169"/>
      <c r="AR311" s="169"/>
      <c r="AS311" s="172"/>
      <c r="AV311" s="326">
        <f t="shared" si="23"/>
        <v>24</v>
      </c>
      <c r="AW311" s="326">
        <f t="shared" si="24"/>
        <v>10</v>
      </c>
      <c r="AX311" s="326">
        <f t="shared" si="25"/>
        <v>14</v>
      </c>
      <c r="AY311" s="327">
        <f t="shared" si="26"/>
        <v>0.41666666666666669</v>
      </c>
    </row>
    <row r="312" spans="1:51" ht="12" customHeight="1" thickBot="1">
      <c r="A312" s="244" t="str">
        <f t="shared" si="22"/>
        <v>INTRA</v>
      </c>
      <c r="B312" s="296" t="s">
        <v>119</v>
      </c>
      <c r="C312" s="162" t="s">
        <v>216</v>
      </c>
      <c r="D312" s="163" t="s">
        <v>276</v>
      </c>
      <c r="E312" s="162">
        <v>38</v>
      </c>
      <c r="F312" s="162">
        <v>24</v>
      </c>
      <c r="G312" s="162">
        <v>24</v>
      </c>
      <c r="H312" s="162" t="s">
        <v>12</v>
      </c>
      <c r="I312" s="162" t="s">
        <v>119</v>
      </c>
      <c r="J312" s="162" t="s">
        <v>134</v>
      </c>
      <c r="K312" s="162"/>
      <c r="L312" s="162">
        <f>COUNTIF(AE312:AR312,"x")</f>
        <v>10</v>
      </c>
      <c r="M312" s="162">
        <f>F312-L312</f>
        <v>14</v>
      </c>
      <c r="N312" s="164"/>
      <c r="O312" s="177"/>
      <c r="P312" s="162" t="s">
        <v>277</v>
      </c>
      <c r="Q312" s="162"/>
      <c r="R312" s="162" t="s">
        <v>277</v>
      </c>
      <c r="S312" s="162" t="s">
        <v>277</v>
      </c>
      <c r="T312" s="165"/>
      <c r="U312" s="162" t="s">
        <v>277</v>
      </c>
      <c r="V312" s="162" t="s">
        <v>277</v>
      </c>
      <c r="W312" s="162"/>
      <c r="X312" s="162" t="s">
        <v>277</v>
      </c>
      <c r="Y312" s="165"/>
      <c r="Z312" s="162" t="s">
        <v>277</v>
      </c>
      <c r="AA312" s="162" t="s">
        <v>277</v>
      </c>
      <c r="AB312" s="162" t="s">
        <v>277</v>
      </c>
      <c r="AC312" s="162" t="s">
        <v>277</v>
      </c>
      <c r="AD312" s="165"/>
      <c r="AE312" s="162" t="s">
        <v>277</v>
      </c>
      <c r="AF312" s="162" t="s">
        <v>277</v>
      </c>
      <c r="AG312" s="162" t="s">
        <v>277</v>
      </c>
      <c r="AH312" s="162" t="s">
        <v>277</v>
      </c>
      <c r="AI312" s="165"/>
      <c r="AJ312" s="162" t="s">
        <v>277</v>
      </c>
      <c r="AK312" s="162" t="s">
        <v>277</v>
      </c>
      <c r="AL312" s="162"/>
      <c r="AM312" s="162" t="s">
        <v>277</v>
      </c>
      <c r="AN312" s="165"/>
      <c r="AO312" s="162" t="s">
        <v>277</v>
      </c>
      <c r="AP312" s="162"/>
      <c r="AQ312" s="162" t="s">
        <v>277</v>
      </c>
      <c r="AR312" s="162" t="s">
        <v>277</v>
      </c>
      <c r="AS312" s="166"/>
      <c r="AV312" s="326">
        <f t="shared" si="23"/>
        <v>24</v>
      </c>
      <c r="AW312" s="326">
        <f t="shared" si="24"/>
        <v>10</v>
      </c>
      <c r="AX312" s="326">
        <f t="shared" si="25"/>
        <v>14</v>
      </c>
      <c r="AY312" s="327">
        <f t="shared" si="26"/>
        <v>0.41666666666666669</v>
      </c>
    </row>
    <row r="313" spans="1:51" ht="12" customHeight="1">
      <c r="A313" s="244" t="str">
        <f t="shared" si="22"/>
        <v>INTRA</v>
      </c>
      <c r="B313" s="226"/>
      <c r="C313" s="157"/>
      <c r="D313" s="157"/>
      <c r="E313" s="158"/>
      <c r="F313" s="157"/>
      <c r="G313" s="157"/>
      <c r="H313" s="157"/>
      <c r="I313" s="157"/>
      <c r="J313" s="157"/>
      <c r="K313" s="157"/>
      <c r="L313" s="157"/>
      <c r="M313" s="157"/>
      <c r="N313" s="159"/>
      <c r="O313" s="157"/>
      <c r="P313" s="157">
        <v>1</v>
      </c>
      <c r="Q313" s="157">
        <v>2</v>
      </c>
      <c r="R313" s="157">
        <v>3</v>
      </c>
      <c r="S313" s="157">
        <v>4</v>
      </c>
      <c r="T313" s="157"/>
      <c r="U313" s="157">
        <v>5</v>
      </c>
      <c r="V313" s="157">
        <v>6</v>
      </c>
      <c r="W313" s="157">
        <v>7</v>
      </c>
      <c r="X313" s="157">
        <v>8</v>
      </c>
      <c r="Y313" s="157"/>
      <c r="Z313" s="157">
        <v>9</v>
      </c>
      <c r="AA313" s="157">
        <v>10</v>
      </c>
      <c r="AB313" s="157">
        <v>11</v>
      </c>
      <c r="AC313" s="157">
        <v>12</v>
      </c>
      <c r="AD313" s="157"/>
      <c r="AE313" s="157">
        <v>13</v>
      </c>
      <c r="AF313" s="157">
        <v>14</v>
      </c>
      <c r="AG313" s="157">
        <v>15</v>
      </c>
      <c r="AH313" s="157">
        <v>16</v>
      </c>
      <c r="AI313" s="157"/>
      <c r="AJ313" s="157">
        <v>17</v>
      </c>
      <c r="AK313" s="157">
        <v>18</v>
      </c>
      <c r="AL313" s="157">
        <v>19</v>
      </c>
      <c r="AM313" s="157">
        <v>20</v>
      </c>
      <c r="AN313" s="157"/>
      <c r="AO313" s="157">
        <v>21</v>
      </c>
      <c r="AP313" s="157">
        <v>22</v>
      </c>
      <c r="AQ313" s="157">
        <v>23</v>
      </c>
      <c r="AR313" s="157">
        <v>24</v>
      </c>
      <c r="AS313" s="160"/>
      <c r="AV313" s="326">
        <f t="shared" si="23"/>
        <v>0</v>
      </c>
      <c r="AW313" s="326">
        <f t="shared" si="24"/>
        <v>0</v>
      </c>
      <c r="AX313" s="326">
        <f t="shared" si="25"/>
        <v>0</v>
      </c>
      <c r="AY313" s="327" t="e">
        <f t="shared" si="26"/>
        <v>#DIV/0!</v>
      </c>
    </row>
    <row r="314" spans="1:51" ht="12" customHeight="1" thickBot="1">
      <c r="A314" s="244" t="str">
        <f t="shared" si="22"/>
        <v>INTRA</v>
      </c>
      <c r="B314" s="296" t="s">
        <v>119</v>
      </c>
      <c r="C314" s="162" t="s">
        <v>216</v>
      </c>
      <c r="D314" s="163" t="s">
        <v>276</v>
      </c>
      <c r="E314" s="162">
        <v>36</v>
      </c>
      <c r="F314" s="162">
        <v>12</v>
      </c>
      <c r="G314" s="162">
        <v>24</v>
      </c>
      <c r="H314" s="162" t="s">
        <v>12</v>
      </c>
      <c r="I314" s="162" t="s">
        <v>119</v>
      </c>
      <c r="J314" s="162" t="s">
        <v>135</v>
      </c>
      <c r="K314" s="162"/>
      <c r="L314" s="162">
        <f>COUNTIF(P315:AC315,"x")</f>
        <v>11</v>
      </c>
      <c r="M314" s="162">
        <f>F314-L314</f>
        <v>1</v>
      </c>
      <c r="N314" s="164"/>
      <c r="O314" s="165"/>
      <c r="P314" s="169"/>
      <c r="Q314" s="169"/>
      <c r="R314" s="169"/>
      <c r="S314" s="169"/>
      <c r="T314" s="169"/>
      <c r="U314" s="169"/>
      <c r="V314" s="169"/>
      <c r="W314" s="169"/>
      <c r="X314" s="169"/>
      <c r="Y314" s="169"/>
      <c r="Z314" s="169"/>
      <c r="AA314" s="169"/>
      <c r="AB314" s="169"/>
      <c r="AC314" s="169"/>
      <c r="AD314" s="169"/>
      <c r="AE314" s="169"/>
      <c r="AF314" s="169"/>
      <c r="AG314" s="169"/>
      <c r="AH314" s="169"/>
      <c r="AI314" s="169"/>
      <c r="AJ314" s="169"/>
      <c r="AK314" s="169"/>
      <c r="AL314" s="169"/>
      <c r="AM314" s="169"/>
      <c r="AN314" s="169"/>
      <c r="AO314" s="169"/>
      <c r="AP314" s="169"/>
      <c r="AQ314" s="169"/>
      <c r="AR314" s="169"/>
      <c r="AS314" s="172"/>
      <c r="AV314" s="326">
        <f t="shared" si="23"/>
        <v>12</v>
      </c>
      <c r="AW314" s="326">
        <f t="shared" si="24"/>
        <v>11</v>
      </c>
      <c r="AX314" s="326">
        <f t="shared" si="25"/>
        <v>1</v>
      </c>
      <c r="AY314" s="327">
        <f t="shared" si="26"/>
        <v>0.91666666666666663</v>
      </c>
    </row>
    <row r="315" spans="1:51" s="215" customFormat="1" ht="12" customHeight="1" thickBot="1">
      <c r="A315" s="244" t="str">
        <f t="shared" si="22"/>
        <v>INTRA</v>
      </c>
      <c r="B315" s="296" t="s">
        <v>119</v>
      </c>
      <c r="C315" s="162" t="s">
        <v>216</v>
      </c>
      <c r="D315" s="163" t="s">
        <v>276</v>
      </c>
      <c r="E315" s="231">
        <v>36</v>
      </c>
      <c r="F315" s="162">
        <v>12</v>
      </c>
      <c r="G315" s="162">
        <v>24</v>
      </c>
      <c r="H315" s="162" t="s">
        <v>12</v>
      </c>
      <c r="I315" s="162" t="s">
        <v>119</v>
      </c>
      <c r="J315" s="162" t="s">
        <v>136</v>
      </c>
      <c r="K315" s="162"/>
      <c r="L315" s="162">
        <f>COUNTIF(AE315:AR315,"x")</f>
        <v>11</v>
      </c>
      <c r="M315" s="162">
        <f>F315-L315</f>
        <v>1</v>
      </c>
      <c r="N315" s="164"/>
      <c r="O315" s="177"/>
      <c r="P315" s="162"/>
      <c r="Q315" s="162" t="s">
        <v>277</v>
      </c>
      <c r="R315" s="162" t="s">
        <v>277</v>
      </c>
      <c r="S315" s="162" t="s">
        <v>277</v>
      </c>
      <c r="T315" s="165"/>
      <c r="U315" s="162" t="s">
        <v>277</v>
      </c>
      <c r="V315" s="162" t="s">
        <v>277</v>
      </c>
      <c r="W315" s="162" t="s">
        <v>277</v>
      </c>
      <c r="X315" s="162" t="s">
        <v>277</v>
      </c>
      <c r="Y315" s="165"/>
      <c r="Z315" s="162" t="s">
        <v>277</v>
      </c>
      <c r="AA315" s="162" t="s">
        <v>277</v>
      </c>
      <c r="AB315" s="162" t="s">
        <v>277</v>
      </c>
      <c r="AC315" s="162" t="s">
        <v>277</v>
      </c>
      <c r="AD315" s="165"/>
      <c r="AE315" s="162" t="s">
        <v>277</v>
      </c>
      <c r="AF315" s="231" t="s">
        <v>278</v>
      </c>
      <c r="AG315" s="231" t="s">
        <v>278</v>
      </c>
      <c r="AH315" s="231" t="s">
        <v>278</v>
      </c>
      <c r="AI315" s="165"/>
      <c r="AJ315" s="162" t="s">
        <v>277</v>
      </c>
      <c r="AK315" s="162"/>
      <c r="AL315" s="162" t="s">
        <v>277</v>
      </c>
      <c r="AM315" s="162" t="s">
        <v>277</v>
      </c>
      <c r="AN315" s="165"/>
      <c r="AO315" s="162" t="s">
        <v>277</v>
      </c>
      <c r="AP315" s="162" t="s">
        <v>277</v>
      </c>
      <c r="AQ315" s="162" t="s">
        <v>277</v>
      </c>
      <c r="AR315" s="162" t="s">
        <v>277</v>
      </c>
      <c r="AS315" s="166"/>
      <c r="AV315" s="326">
        <f t="shared" si="23"/>
        <v>12</v>
      </c>
      <c r="AW315" s="326">
        <f t="shared" si="24"/>
        <v>11</v>
      </c>
      <c r="AX315" s="326">
        <f t="shared" si="25"/>
        <v>1</v>
      </c>
      <c r="AY315" s="327">
        <f t="shared" si="26"/>
        <v>0.91666666666666663</v>
      </c>
    </row>
    <row r="316" spans="1:51" s="215" customFormat="1" ht="12" customHeight="1">
      <c r="A316" s="244" t="str">
        <f t="shared" si="22"/>
        <v>INTRA</v>
      </c>
      <c r="B316" s="226"/>
      <c r="C316" s="157"/>
      <c r="D316" s="157"/>
      <c r="E316" s="158"/>
      <c r="F316" s="157"/>
      <c r="G316" s="157"/>
      <c r="H316" s="157"/>
      <c r="I316" s="157"/>
      <c r="J316" s="157"/>
      <c r="K316" s="157"/>
      <c r="L316" s="157"/>
      <c r="M316" s="157"/>
      <c r="N316" s="159"/>
      <c r="O316" s="157"/>
      <c r="P316" s="157">
        <v>1</v>
      </c>
      <c r="Q316" s="157">
        <v>2</v>
      </c>
      <c r="R316" s="157">
        <v>3</v>
      </c>
      <c r="S316" s="157">
        <v>4</v>
      </c>
      <c r="T316" s="157"/>
      <c r="U316" s="157">
        <v>5</v>
      </c>
      <c r="V316" s="157">
        <v>6</v>
      </c>
      <c r="W316" s="157">
        <v>7</v>
      </c>
      <c r="X316" s="157">
        <v>8</v>
      </c>
      <c r="Y316" s="157"/>
      <c r="Z316" s="157">
        <v>9</v>
      </c>
      <c r="AA316" s="157">
        <v>10</v>
      </c>
      <c r="AB316" s="157">
        <v>11</v>
      </c>
      <c r="AC316" s="157">
        <v>12</v>
      </c>
      <c r="AD316" s="157"/>
      <c r="AE316" s="157">
        <v>13</v>
      </c>
      <c r="AF316" s="157">
        <v>14</v>
      </c>
      <c r="AG316" s="157">
        <v>15</v>
      </c>
      <c r="AH316" s="157">
        <v>16</v>
      </c>
      <c r="AI316" s="157"/>
      <c r="AJ316" s="157">
        <v>17</v>
      </c>
      <c r="AK316" s="157">
        <v>18</v>
      </c>
      <c r="AL316" s="157">
        <v>19</v>
      </c>
      <c r="AM316" s="157">
        <v>20</v>
      </c>
      <c r="AN316" s="157"/>
      <c r="AO316" s="157">
        <v>21</v>
      </c>
      <c r="AP316" s="157">
        <v>22</v>
      </c>
      <c r="AQ316" s="157">
        <v>23</v>
      </c>
      <c r="AR316" s="157">
        <v>24</v>
      </c>
      <c r="AS316" s="160"/>
      <c r="AV316" s="326">
        <f t="shared" si="23"/>
        <v>0</v>
      </c>
      <c r="AW316" s="326">
        <f t="shared" si="24"/>
        <v>0</v>
      </c>
      <c r="AX316" s="326">
        <f t="shared" si="25"/>
        <v>0</v>
      </c>
      <c r="AY316" s="327" t="e">
        <f t="shared" si="26"/>
        <v>#DIV/0!</v>
      </c>
    </row>
    <row r="317" spans="1:51" s="215" customFormat="1" ht="12" customHeight="1" thickBot="1">
      <c r="A317" s="244" t="str">
        <f t="shared" si="22"/>
        <v>INTRA</v>
      </c>
      <c r="B317" s="296" t="s">
        <v>119</v>
      </c>
      <c r="C317" s="162" t="s">
        <v>216</v>
      </c>
      <c r="D317" s="163" t="s">
        <v>276</v>
      </c>
      <c r="E317" s="162">
        <v>34</v>
      </c>
      <c r="F317" s="162">
        <v>12</v>
      </c>
      <c r="G317" s="162">
        <v>24</v>
      </c>
      <c r="H317" s="162" t="s">
        <v>12</v>
      </c>
      <c r="I317" s="162" t="s">
        <v>119</v>
      </c>
      <c r="J317" s="162" t="s">
        <v>137</v>
      </c>
      <c r="K317" s="162"/>
      <c r="L317" s="162">
        <f>COUNTIF(P318:AC318,"x")</f>
        <v>11</v>
      </c>
      <c r="M317" s="162">
        <f>F317-L317</f>
        <v>1</v>
      </c>
      <c r="N317" s="164"/>
      <c r="O317" s="165"/>
      <c r="P317" s="169"/>
      <c r="Q317" s="169"/>
      <c r="R317" s="169"/>
      <c r="S317" s="169"/>
      <c r="T317" s="169"/>
      <c r="U317" s="169"/>
      <c r="V317" s="169"/>
      <c r="W317" s="169"/>
      <c r="X317" s="169"/>
      <c r="Y317" s="169"/>
      <c r="Z317" s="169"/>
      <c r="AA317" s="169"/>
      <c r="AB317" s="169"/>
      <c r="AC317" s="169"/>
      <c r="AD317" s="169"/>
      <c r="AE317" s="169"/>
      <c r="AF317" s="169"/>
      <c r="AG317" s="169"/>
      <c r="AH317" s="169"/>
      <c r="AI317" s="169"/>
      <c r="AJ317" s="169"/>
      <c r="AK317" s="169"/>
      <c r="AL317" s="169"/>
      <c r="AM317" s="169"/>
      <c r="AN317" s="169"/>
      <c r="AO317" s="169"/>
      <c r="AP317" s="169"/>
      <c r="AQ317" s="169"/>
      <c r="AR317" s="169"/>
      <c r="AS317" s="172"/>
      <c r="AV317" s="326">
        <f t="shared" si="23"/>
        <v>12</v>
      </c>
      <c r="AW317" s="326">
        <f t="shared" si="24"/>
        <v>11</v>
      </c>
      <c r="AX317" s="326">
        <f t="shared" si="25"/>
        <v>1</v>
      </c>
      <c r="AY317" s="327">
        <f t="shared" si="26"/>
        <v>0.91666666666666663</v>
      </c>
    </row>
    <row r="318" spans="1:51" s="215" customFormat="1" ht="12" customHeight="1" thickBot="1">
      <c r="A318" s="244" t="str">
        <f t="shared" si="22"/>
        <v>INTRA</v>
      </c>
      <c r="B318" s="296" t="s">
        <v>119</v>
      </c>
      <c r="C318" s="162" t="s">
        <v>216</v>
      </c>
      <c r="D318" s="163" t="s">
        <v>276</v>
      </c>
      <c r="E318" s="162">
        <v>34</v>
      </c>
      <c r="F318" s="162">
        <v>12</v>
      </c>
      <c r="G318" s="162">
        <v>24</v>
      </c>
      <c r="H318" s="162" t="s">
        <v>12</v>
      </c>
      <c r="I318" s="162" t="s">
        <v>119</v>
      </c>
      <c r="J318" s="162" t="s">
        <v>138</v>
      </c>
      <c r="K318" s="162"/>
      <c r="L318" s="162">
        <f>COUNTIF(AE318:AR318,"x")</f>
        <v>12</v>
      </c>
      <c r="M318" s="162">
        <f>F318-L318</f>
        <v>0</v>
      </c>
      <c r="N318" s="164"/>
      <c r="O318" s="177"/>
      <c r="P318" s="162" t="s">
        <v>277</v>
      </c>
      <c r="Q318" s="162" t="s">
        <v>277</v>
      </c>
      <c r="R318" s="162" t="s">
        <v>277</v>
      </c>
      <c r="S318" s="162" t="s">
        <v>277</v>
      </c>
      <c r="T318" s="165"/>
      <c r="U318" s="162" t="s">
        <v>277</v>
      </c>
      <c r="V318" s="162" t="s">
        <v>277</v>
      </c>
      <c r="W318" s="162"/>
      <c r="X318" s="162" t="s">
        <v>277</v>
      </c>
      <c r="Y318" s="165"/>
      <c r="Z318" s="231" t="s">
        <v>278</v>
      </c>
      <c r="AA318" s="162" t="s">
        <v>277</v>
      </c>
      <c r="AB318" s="162" t="s">
        <v>277</v>
      </c>
      <c r="AC318" s="162" t="s">
        <v>277</v>
      </c>
      <c r="AD318" s="165"/>
      <c r="AE318" s="162" t="s">
        <v>277</v>
      </c>
      <c r="AF318" s="162" t="s">
        <v>277</v>
      </c>
      <c r="AG318" s="162" t="s">
        <v>277</v>
      </c>
      <c r="AH318" s="162" t="s">
        <v>277</v>
      </c>
      <c r="AI318" s="165"/>
      <c r="AJ318" s="162" t="s">
        <v>277</v>
      </c>
      <c r="AK318" s="162" t="s">
        <v>277</v>
      </c>
      <c r="AL318" s="162" t="s">
        <v>277</v>
      </c>
      <c r="AM318" s="162" t="s">
        <v>277</v>
      </c>
      <c r="AN318" s="165"/>
      <c r="AO318" s="162" t="s">
        <v>277</v>
      </c>
      <c r="AP318" s="162" t="s">
        <v>277</v>
      </c>
      <c r="AQ318" s="162" t="s">
        <v>277</v>
      </c>
      <c r="AR318" s="162" t="s">
        <v>277</v>
      </c>
      <c r="AS318" s="166"/>
      <c r="AV318" s="326">
        <f t="shared" si="23"/>
        <v>12</v>
      </c>
      <c r="AW318" s="326">
        <f t="shared" si="24"/>
        <v>12</v>
      </c>
      <c r="AX318" s="326">
        <f t="shared" si="25"/>
        <v>0</v>
      </c>
      <c r="AY318" s="327">
        <f t="shared" si="26"/>
        <v>1</v>
      </c>
    </row>
    <row r="319" spans="1:51" s="215" customFormat="1" ht="12" customHeight="1">
      <c r="A319" s="244" t="str">
        <f t="shared" si="22"/>
        <v>INTRA</v>
      </c>
      <c r="B319" s="226"/>
      <c r="C319" s="157"/>
      <c r="D319" s="157"/>
      <c r="E319" s="158"/>
      <c r="F319" s="157"/>
      <c r="G319" s="157"/>
      <c r="H319" s="157"/>
      <c r="I319" s="157"/>
      <c r="J319" s="157"/>
      <c r="K319" s="157"/>
      <c r="L319" s="157"/>
      <c r="M319" s="157"/>
      <c r="N319" s="159"/>
      <c r="O319" s="157"/>
      <c r="P319" s="157">
        <v>1</v>
      </c>
      <c r="Q319" s="157">
        <v>2</v>
      </c>
      <c r="R319" s="157">
        <v>3</v>
      </c>
      <c r="S319" s="157">
        <v>4</v>
      </c>
      <c r="T319" s="157"/>
      <c r="U319" s="157">
        <v>5</v>
      </c>
      <c r="V319" s="157">
        <v>6</v>
      </c>
      <c r="W319" s="157">
        <v>7</v>
      </c>
      <c r="X319" s="157">
        <v>8</v>
      </c>
      <c r="Y319" s="157"/>
      <c r="Z319" s="157">
        <v>9</v>
      </c>
      <c r="AA319" s="157">
        <v>10</v>
      </c>
      <c r="AB319" s="157">
        <v>11</v>
      </c>
      <c r="AC319" s="157">
        <v>12</v>
      </c>
      <c r="AD319" s="157"/>
      <c r="AE319" s="157">
        <v>13</v>
      </c>
      <c r="AF319" s="157">
        <v>14</v>
      </c>
      <c r="AG319" s="157">
        <v>15</v>
      </c>
      <c r="AH319" s="157">
        <v>16</v>
      </c>
      <c r="AI319" s="157"/>
      <c r="AJ319" s="157">
        <v>17</v>
      </c>
      <c r="AK319" s="157">
        <v>18</v>
      </c>
      <c r="AL319" s="157">
        <v>19</v>
      </c>
      <c r="AM319" s="157">
        <v>20</v>
      </c>
      <c r="AN319" s="157"/>
      <c r="AO319" s="157">
        <v>21</v>
      </c>
      <c r="AP319" s="157">
        <v>22</v>
      </c>
      <c r="AQ319" s="157">
        <v>23</v>
      </c>
      <c r="AR319" s="157">
        <v>24</v>
      </c>
      <c r="AS319" s="160"/>
      <c r="AV319" s="326">
        <f t="shared" si="23"/>
        <v>0</v>
      </c>
      <c r="AW319" s="326">
        <f t="shared" si="24"/>
        <v>0</v>
      </c>
      <c r="AX319" s="326">
        <f t="shared" si="25"/>
        <v>0</v>
      </c>
      <c r="AY319" s="327" t="e">
        <f t="shared" si="26"/>
        <v>#DIV/0!</v>
      </c>
    </row>
    <row r="320" spans="1:51" s="215" customFormat="1" ht="12" customHeight="1" thickBot="1">
      <c r="A320" s="244" t="str">
        <f t="shared" si="22"/>
        <v>INTRA</v>
      </c>
      <c r="B320" s="296" t="s">
        <v>119</v>
      </c>
      <c r="C320" s="162" t="s">
        <v>216</v>
      </c>
      <c r="D320" s="163" t="s">
        <v>276</v>
      </c>
      <c r="E320" s="162">
        <v>32</v>
      </c>
      <c r="F320" s="162">
        <v>12</v>
      </c>
      <c r="G320" s="162">
        <v>24</v>
      </c>
      <c r="H320" s="162" t="s">
        <v>12</v>
      </c>
      <c r="I320" s="162" t="s">
        <v>119</v>
      </c>
      <c r="J320" s="162" t="s">
        <v>139</v>
      </c>
      <c r="K320" s="162"/>
      <c r="L320" s="162">
        <f>COUNTIF(P321:AC321,"x")</f>
        <v>12</v>
      </c>
      <c r="M320" s="162">
        <f>F320-L320</f>
        <v>0</v>
      </c>
      <c r="N320" s="164"/>
      <c r="O320" s="165"/>
      <c r="P320" s="169"/>
      <c r="Q320" s="169"/>
      <c r="R320" s="169"/>
      <c r="S320" s="169"/>
      <c r="T320" s="169"/>
      <c r="U320" s="169"/>
      <c r="V320" s="169"/>
      <c r="W320" s="169"/>
      <c r="X320" s="169"/>
      <c r="Y320" s="169"/>
      <c r="Z320" s="169"/>
      <c r="AA320" s="169"/>
      <c r="AB320" s="169"/>
      <c r="AC320" s="169"/>
      <c r="AD320" s="169"/>
      <c r="AE320" s="169"/>
      <c r="AF320" s="169"/>
      <c r="AG320" s="169"/>
      <c r="AH320" s="169"/>
      <c r="AI320" s="169"/>
      <c r="AJ320" s="169"/>
      <c r="AK320" s="169"/>
      <c r="AL320" s="169"/>
      <c r="AM320" s="169"/>
      <c r="AN320" s="169"/>
      <c r="AO320" s="169"/>
      <c r="AP320" s="169"/>
      <c r="AQ320" s="169"/>
      <c r="AR320" s="169"/>
      <c r="AS320" s="172"/>
      <c r="AV320" s="326">
        <f t="shared" si="23"/>
        <v>12</v>
      </c>
      <c r="AW320" s="326">
        <f t="shared" si="24"/>
        <v>12</v>
      </c>
      <c r="AX320" s="326">
        <f t="shared" si="25"/>
        <v>0</v>
      </c>
      <c r="AY320" s="327">
        <f t="shared" si="26"/>
        <v>1</v>
      </c>
    </row>
    <row r="321" spans="1:51" s="215" customFormat="1" ht="12" customHeight="1" thickBot="1">
      <c r="A321" s="244" t="str">
        <f t="shared" si="22"/>
        <v>INTRA</v>
      </c>
      <c r="B321" s="296" t="s">
        <v>119</v>
      </c>
      <c r="C321" s="162" t="s">
        <v>216</v>
      </c>
      <c r="D321" s="163" t="s">
        <v>276</v>
      </c>
      <c r="E321" s="162">
        <v>32</v>
      </c>
      <c r="F321" s="162">
        <v>12</v>
      </c>
      <c r="G321" s="162">
        <v>24</v>
      </c>
      <c r="H321" s="162" t="s">
        <v>12</v>
      </c>
      <c r="I321" s="162" t="s">
        <v>119</v>
      </c>
      <c r="J321" s="162" t="s">
        <v>140</v>
      </c>
      <c r="K321" s="162"/>
      <c r="L321" s="162">
        <f>COUNTIF(AE321:AR321,"x")</f>
        <v>12</v>
      </c>
      <c r="M321" s="162">
        <f>F321-L321</f>
        <v>0</v>
      </c>
      <c r="N321" s="164"/>
      <c r="O321" s="177"/>
      <c r="P321" s="162" t="s">
        <v>277</v>
      </c>
      <c r="Q321" s="162" t="s">
        <v>277</v>
      </c>
      <c r="R321" s="162" t="s">
        <v>277</v>
      </c>
      <c r="S321" s="162" t="s">
        <v>277</v>
      </c>
      <c r="T321" s="165"/>
      <c r="U321" s="162" t="s">
        <v>277</v>
      </c>
      <c r="V321" s="162" t="s">
        <v>277</v>
      </c>
      <c r="W321" s="162" t="s">
        <v>277</v>
      </c>
      <c r="X321" s="231" t="s">
        <v>278</v>
      </c>
      <c r="Y321" s="165"/>
      <c r="Z321" s="162" t="s">
        <v>277</v>
      </c>
      <c r="AA321" s="162" t="s">
        <v>277</v>
      </c>
      <c r="AB321" s="162" t="s">
        <v>277</v>
      </c>
      <c r="AC321" s="162" t="s">
        <v>277</v>
      </c>
      <c r="AD321" s="165"/>
      <c r="AE321" s="162" t="s">
        <v>277</v>
      </c>
      <c r="AF321" s="162" t="s">
        <v>277</v>
      </c>
      <c r="AG321" s="162" t="s">
        <v>277</v>
      </c>
      <c r="AH321" s="162" t="s">
        <v>277</v>
      </c>
      <c r="AI321" s="165"/>
      <c r="AJ321" s="162" t="s">
        <v>277</v>
      </c>
      <c r="AK321" s="162" t="s">
        <v>277</v>
      </c>
      <c r="AL321" s="162" t="s">
        <v>277</v>
      </c>
      <c r="AM321" s="162" t="s">
        <v>277</v>
      </c>
      <c r="AN321" s="165"/>
      <c r="AO321" s="162" t="s">
        <v>277</v>
      </c>
      <c r="AP321" s="162" t="s">
        <v>277</v>
      </c>
      <c r="AQ321" s="162" t="s">
        <v>277</v>
      </c>
      <c r="AR321" s="162" t="s">
        <v>277</v>
      </c>
      <c r="AS321" s="166"/>
      <c r="AV321" s="326">
        <f t="shared" si="23"/>
        <v>12</v>
      </c>
      <c r="AW321" s="326">
        <f t="shared" si="24"/>
        <v>12</v>
      </c>
      <c r="AX321" s="326">
        <f t="shared" si="25"/>
        <v>0</v>
      </c>
      <c r="AY321" s="327">
        <f t="shared" si="26"/>
        <v>1</v>
      </c>
    </row>
    <row r="322" spans="1:51" ht="12" customHeight="1">
      <c r="A322" s="244" t="str">
        <f t="shared" si="22"/>
        <v>INTRA</v>
      </c>
      <c r="B322" s="226"/>
      <c r="C322" s="157"/>
      <c r="D322" s="157"/>
      <c r="E322" s="158"/>
      <c r="F322" s="157"/>
      <c r="G322" s="157"/>
      <c r="H322" s="157"/>
      <c r="I322" s="157"/>
      <c r="J322" s="157"/>
      <c r="K322" s="157"/>
      <c r="L322" s="157"/>
      <c r="M322" s="157"/>
      <c r="N322" s="159"/>
      <c r="O322" s="157"/>
      <c r="P322" s="157">
        <v>1</v>
      </c>
      <c r="Q322" s="157">
        <v>2</v>
      </c>
      <c r="R322" s="157">
        <v>3</v>
      </c>
      <c r="S322" s="157">
        <v>4</v>
      </c>
      <c r="T322" s="157"/>
      <c r="U322" s="157">
        <v>5</v>
      </c>
      <c r="V322" s="157">
        <v>6</v>
      </c>
      <c r="W322" s="157">
        <v>7</v>
      </c>
      <c r="X322" s="157">
        <v>8</v>
      </c>
      <c r="Y322" s="157"/>
      <c r="Z322" s="157">
        <v>9</v>
      </c>
      <c r="AA322" s="157">
        <v>10</v>
      </c>
      <c r="AB322" s="157">
        <v>11</v>
      </c>
      <c r="AC322" s="157">
        <v>12</v>
      </c>
      <c r="AD322" s="157"/>
      <c r="AE322" s="157">
        <v>13</v>
      </c>
      <c r="AF322" s="157">
        <v>14</v>
      </c>
      <c r="AG322" s="157">
        <v>15</v>
      </c>
      <c r="AH322" s="157">
        <v>16</v>
      </c>
      <c r="AI322" s="157"/>
      <c r="AJ322" s="157">
        <v>17</v>
      </c>
      <c r="AK322" s="157">
        <v>18</v>
      </c>
      <c r="AL322" s="157">
        <v>19</v>
      </c>
      <c r="AM322" s="157">
        <v>20</v>
      </c>
      <c r="AN322" s="157"/>
      <c r="AO322" s="157">
        <v>21</v>
      </c>
      <c r="AP322" s="157">
        <v>22</v>
      </c>
      <c r="AQ322" s="157">
        <v>23</v>
      </c>
      <c r="AR322" s="157">
        <v>24</v>
      </c>
      <c r="AS322" s="160"/>
      <c r="AV322" s="326">
        <f t="shared" si="23"/>
        <v>0</v>
      </c>
      <c r="AW322" s="326">
        <f t="shared" si="24"/>
        <v>0</v>
      </c>
      <c r="AX322" s="326">
        <f t="shared" si="25"/>
        <v>0</v>
      </c>
      <c r="AY322" s="327" t="e">
        <f t="shared" si="26"/>
        <v>#DIV/0!</v>
      </c>
    </row>
    <row r="323" spans="1:51" ht="12" customHeight="1" thickBot="1">
      <c r="A323" s="244" t="str">
        <f t="shared" si="22"/>
        <v>INTRA</v>
      </c>
      <c r="B323" s="296" t="s">
        <v>119</v>
      </c>
      <c r="C323" s="162" t="s">
        <v>216</v>
      </c>
      <c r="D323" s="163" t="s">
        <v>276</v>
      </c>
      <c r="E323" s="162">
        <v>30</v>
      </c>
      <c r="F323" s="162">
        <v>12</v>
      </c>
      <c r="G323" s="162">
        <v>24</v>
      </c>
      <c r="H323" s="162" t="s">
        <v>12</v>
      </c>
      <c r="I323" s="162" t="s">
        <v>119</v>
      </c>
      <c r="J323" s="162" t="s">
        <v>141</v>
      </c>
      <c r="K323" s="162"/>
      <c r="L323" s="162">
        <f>COUNTIF(P324:AC324,"x")</f>
        <v>10</v>
      </c>
      <c r="M323" s="162">
        <f>F323-L323</f>
        <v>2</v>
      </c>
      <c r="N323" s="164"/>
      <c r="O323" s="165"/>
      <c r="P323" s="169"/>
      <c r="Q323" s="169"/>
      <c r="R323" s="169"/>
      <c r="S323" s="169"/>
      <c r="T323" s="169"/>
      <c r="U323" s="169"/>
      <c r="V323" s="169"/>
      <c r="W323" s="169"/>
      <c r="X323" s="169"/>
      <c r="Y323" s="169"/>
      <c r="Z323" s="169"/>
      <c r="AA323" s="169"/>
      <c r="AB323" s="169"/>
      <c r="AC323" s="169"/>
      <c r="AD323" s="169"/>
      <c r="AE323" s="169"/>
      <c r="AF323" s="169"/>
      <c r="AG323" s="169"/>
      <c r="AH323" s="169"/>
      <c r="AI323" s="169"/>
      <c r="AJ323" s="169"/>
      <c r="AK323" s="169"/>
      <c r="AL323" s="169"/>
      <c r="AM323" s="169"/>
      <c r="AN323" s="169"/>
      <c r="AO323" s="169"/>
      <c r="AP323" s="169"/>
      <c r="AQ323" s="169"/>
      <c r="AR323" s="169"/>
      <c r="AS323" s="172"/>
      <c r="AV323" s="326">
        <f t="shared" si="23"/>
        <v>12</v>
      </c>
      <c r="AW323" s="326">
        <f t="shared" si="24"/>
        <v>10</v>
      </c>
      <c r="AX323" s="326">
        <f t="shared" si="25"/>
        <v>2</v>
      </c>
      <c r="AY323" s="327">
        <f t="shared" si="26"/>
        <v>0.83333333333333337</v>
      </c>
    </row>
    <row r="324" spans="1:51" ht="12" customHeight="1" thickBot="1">
      <c r="A324" s="244" t="str">
        <f t="shared" si="22"/>
        <v>INTRA</v>
      </c>
      <c r="B324" s="296" t="s">
        <v>119</v>
      </c>
      <c r="C324" s="162" t="s">
        <v>216</v>
      </c>
      <c r="D324" s="163" t="s">
        <v>276</v>
      </c>
      <c r="E324" s="162">
        <v>30</v>
      </c>
      <c r="F324" s="162">
        <v>12</v>
      </c>
      <c r="G324" s="162">
        <v>24</v>
      </c>
      <c r="H324" s="162" t="s">
        <v>12</v>
      </c>
      <c r="I324" s="162" t="s">
        <v>119</v>
      </c>
      <c r="J324" s="162" t="s">
        <v>142</v>
      </c>
      <c r="K324" s="162"/>
      <c r="L324" s="162">
        <f>COUNTIF(AE324:AR324,"x")</f>
        <v>7</v>
      </c>
      <c r="M324" s="162">
        <f>F324-L324</f>
        <v>5</v>
      </c>
      <c r="N324" s="164"/>
      <c r="O324" s="177"/>
      <c r="P324" s="162"/>
      <c r="Q324" s="162" t="s">
        <v>277</v>
      </c>
      <c r="R324" s="162" t="s">
        <v>277</v>
      </c>
      <c r="S324" s="162" t="s">
        <v>277</v>
      </c>
      <c r="T324" s="165"/>
      <c r="U324" s="162"/>
      <c r="V324" s="162" t="s">
        <v>277</v>
      </c>
      <c r="W324" s="162" t="s">
        <v>277</v>
      </c>
      <c r="X324" s="162" t="s">
        <v>277</v>
      </c>
      <c r="Y324" s="165"/>
      <c r="Z324" s="162" t="s">
        <v>277</v>
      </c>
      <c r="AA324" s="162" t="s">
        <v>277</v>
      </c>
      <c r="AB324" s="162" t="s">
        <v>277</v>
      </c>
      <c r="AC324" s="162" t="s">
        <v>277</v>
      </c>
      <c r="AD324" s="165"/>
      <c r="AE324" s="162" t="s">
        <v>277</v>
      </c>
      <c r="AF324" s="162" t="s">
        <v>277</v>
      </c>
      <c r="AG324" s="162"/>
      <c r="AH324" s="162"/>
      <c r="AI324" s="165"/>
      <c r="AJ324" s="162" t="s">
        <v>277</v>
      </c>
      <c r="AK324" s="162" t="s">
        <v>277</v>
      </c>
      <c r="AL324" s="162"/>
      <c r="AM324" s="162"/>
      <c r="AN324" s="165"/>
      <c r="AO324" s="162" t="s">
        <v>277</v>
      </c>
      <c r="AP324" s="162" t="s">
        <v>277</v>
      </c>
      <c r="AQ324" s="162"/>
      <c r="AR324" s="162" t="s">
        <v>277</v>
      </c>
      <c r="AS324" s="166"/>
      <c r="AV324" s="326">
        <f t="shared" si="23"/>
        <v>12</v>
      </c>
      <c r="AW324" s="326">
        <f t="shared" si="24"/>
        <v>7</v>
      </c>
      <c r="AX324" s="326">
        <f t="shared" si="25"/>
        <v>5</v>
      </c>
      <c r="AY324" s="327">
        <f t="shared" si="26"/>
        <v>0.58333333333333337</v>
      </c>
    </row>
    <row r="325" spans="1:51" ht="12" customHeight="1">
      <c r="A325" s="244" t="str">
        <f t="shared" si="22"/>
        <v>INTRA</v>
      </c>
      <c r="B325" s="226"/>
      <c r="C325" s="157"/>
      <c r="D325" s="157"/>
      <c r="E325" s="158"/>
      <c r="F325" s="157"/>
      <c r="G325" s="157"/>
      <c r="H325" s="157"/>
      <c r="I325" s="157"/>
      <c r="J325" s="157"/>
      <c r="K325" s="157"/>
      <c r="L325" s="157"/>
      <c r="M325" s="157"/>
      <c r="N325" s="159"/>
      <c r="O325" s="157"/>
      <c r="P325" s="157">
        <v>1</v>
      </c>
      <c r="Q325" s="157">
        <v>2</v>
      </c>
      <c r="R325" s="157">
        <v>3</v>
      </c>
      <c r="S325" s="157">
        <v>4</v>
      </c>
      <c r="T325" s="157"/>
      <c r="U325" s="157">
        <v>5</v>
      </c>
      <c r="V325" s="157">
        <v>6</v>
      </c>
      <c r="W325" s="157">
        <v>7</v>
      </c>
      <c r="X325" s="157">
        <v>8</v>
      </c>
      <c r="Y325" s="157"/>
      <c r="Z325" s="157">
        <v>9</v>
      </c>
      <c r="AA325" s="157">
        <v>10</v>
      </c>
      <c r="AB325" s="157">
        <v>11</v>
      </c>
      <c r="AC325" s="157">
        <v>12</v>
      </c>
      <c r="AD325" s="157"/>
      <c r="AE325" s="157">
        <v>13</v>
      </c>
      <c r="AF325" s="157">
        <v>14</v>
      </c>
      <c r="AG325" s="157">
        <v>15</v>
      </c>
      <c r="AH325" s="157">
        <v>16</v>
      </c>
      <c r="AI325" s="157"/>
      <c r="AJ325" s="157">
        <v>17</v>
      </c>
      <c r="AK325" s="157">
        <v>18</v>
      </c>
      <c r="AL325" s="157">
        <v>19</v>
      </c>
      <c r="AM325" s="157">
        <v>20</v>
      </c>
      <c r="AN325" s="157"/>
      <c r="AO325" s="157">
        <v>21</v>
      </c>
      <c r="AP325" s="157">
        <v>22</v>
      </c>
      <c r="AQ325" s="157">
        <v>23</v>
      </c>
      <c r="AR325" s="157">
        <v>24</v>
      </c>
      <c r="AS325" s="160"/>
      <c r="AV325" s="326">
        <f t="shared" si="23"/>
        <v>0</v>
      </c>
      <c r="AW325" s="326">
        <f t="shared" si="24"/>
        <v>0</v>
      </c>
      <c r="AX325" s="326">
        <f t="shared" si="25"/>
        <v>0</v>
      </c>
      <c r="AY325" s="327" t="e">
        <f t="shared" si="26"/>
        <v>#DIV/0!</v>
      </c>
    </row>
    <row r="326" spans="1:51" ht="12" customHeight="1" thickBot="1">
      <c r="A326" s="244" t="str">
        <f t="shared" si="22"/>
        <v>INTRA</v>
      </c>
      <c r="B326" s="296" t="s">
        <v>119</v>
      </c>
      <c r="C326" s="162" t="s">
        <v>216</v>
      </c>
      <c r="D326" s="163" t="s">
        <v>276</v>
      </c>
      <c r="E326" s="162">
        <v>28</v>
      </c>
      <c r="F326" s="162">
        <v>12</v>
      </c>
      <c r="G326" s="162">
        <v>24</v>
      </c>
      <c r="H326" s="162" t="s">
        <v>12</v>
      </c>
      <c r="I326" s="162" t="s">
        <v>119</v>
      </c>
      <c r="J326" s="162" t="s">
        <v>143</v>
      </c>
      <c r="K326" s="162"/>
      <c r="L326" s="162">
        <f>COUNTIF(P327:AC327,"x")</f>
        <v>10</v>
      </c>
      <c r="M326" s="162">
        <f>F326-L326</f>
        <v>2</v>
      </c>
      <c r="N326" s="164"/>
      <c r="O326" s="165"/>
      <c r="P326" s="169"/>
      <c r="Q326" s="169"/>
      <c r="R326" s="169"/>
      <c r="S326" s="169"/>
      <c r="T326" s="169"/>
      <c r="U326" s="169"/>
      <c r="V326" s="169"/>
      <c r="W326" s="169"/>
      <c r="X326" s="169"/>
      <c r="Y326" s="169"/>
      <c r="Z326" s="169"/>
      <c r="AA326" s="169"/>
      <c r="AB326" s="169"/>
      <c r="AC326" s="169"/>
      <c r="AD326" s="169"/>
      <c r="AE326" s="169"/>
      <c r="AF326" s="169"/>
      <c r="AG326" s="169"/>
      <c r="AH326" s="169"/>
      <c r="AI326" s="169"/>
      <c r="AJ326" s="169"/>
      <c r="AK326" s="169"/>
      <c r="AL326" s="169"/>
      <c r="AM326" s="169"/>
      <c r="AN326" s="169"/>
      <c r="AO326" s="169"/>
      <c r="AP326" s="169"/>
      <c r="AQ326" s="169"/>
      <c r="AR326" s="169"/>
      <c r="AS326" s="172"/>
      <c r="AV326" s="326">
        <f t="shared" si="23"/>
        <v>12</v>
      </c>
      <c r="AW326" s="326">
        <f t="shared" si="24"/>
        <v>10</v>
      </c>
      <c r="AX326" s="326">
        <f t="shared" si="25"/>
        <v>2</v>
      </c>
      <c r="AY326" s="327">
        <f t="shared" si="26"/>
        <v>0.83333333333333337</v>
      </c>
    </row>
    <row r="327" spans="1:51" ht="12" customHeight="1" thickBot="1">
      <c r="A327" s="244" t="str">
        <f t="shared" ref="A327:A377" si="27">IF(B327=I327,"INTRA","INTER")</f>
        <v>INTRA</v>
      </c>
      <c r="B327" s="296" t="s">
        <v>119</v>
      </c>
      <c r="C327" s="162" t="s">
        <v>216</v>
      </c>
      <c r="D327" s="163" t="s">
        <v>276</v>
      </c>
      <c r="E327" s="162">
        <v>28</v>
      </c>
      <c r="F327" s="162">
        <v>12</v>
      </c>
      <c r="G327" s="162">
        <v>24</v>
      </c>
      <c r="H327" s="162" t="s">
        <v>12</v>
      </c>
      <c r="I327" s="162" t="s">
        <v>119</v>
      </c>
      <c r="J327" s="162" t="s">
        <v>144</v>
      </c>
      <c r="K327" s="162"/>
      <c r="L327" s="162">
        <f>COUNTIF(AE327:AR327,"x")</f>
        <v>12</v>
      </c>
      <c r="M327" s="162">
        <f>F327-L327</f>
        <v>0</v>
      </c>
      <c r="N327" s="164"/>
      <c r="O327" s="177"/>
      <c r="P327" s="162"/>
      <c r="Q327" s="162" t="s">
        <v>277</v>
      </c>
      <c r="R327" s="162" t="s">
        <v>277</v>
      </c>
      <c r="S327" s="162" t="s">
        <v>277</v>
      </c>
      <c r="T327" s="165"/>
      <c r="U327" s="162" t="s">
        <v>277</v>
      </c>
      <c r="V327" s="162" t="s">
        <v>277</v>
      </c>
      <c r="W327" s="162" t="s">
        <v>277</v>
      </c>
      <c r="X327" s="162" t="s">
        <v>277</v>
      </c>
      <c r="Y327" s="165"/>
      <c r="Z327" s="162"/>
      <c r="AA327" s="162" t="s">
        <v>277</v>
      </c>
      <c r="AB327" s="162" t="s">
        <v>277</v>
      </c>
      <c r="AC327" s="162" t="s">
        <v>277</v>
      </c>
      <c r="AD327" s="165"/>
      <c r="AE327" s="162" t="s">
        <v>277</v>
      </c>
      <c r="AF327" s="162" t="s">
        <v>277</v>
      </c>
      <c r="AG327" s="162" t="s">
        <v>277</v>
      </c>
      <c r="AH327" s="162" t="s">
        <v>277</v>
      </c>
      <c r="AI327" s="165"/>
      <c r="AJ327" s="162" t="s">
        <v>277</v>
      </c>
      <c r="AK327" s="162" t="s">
        <v>277</v>
      </c>
      <c r="AL327" s="162" t="s">
        <v>277</v>
      </c>
      <c r="AM327" s="162" t="s">
        <v>277</v>
      </c>
      <c r="AN327" s="165"/>
      <c r="AO327" s="162" t="s">
        <v>277</v>
      </c>
      <c r="AP327" s="162" t="s">
        <v>277</v>
      </c>
      <c r="AQ327" s="162" t="s">
        <v>277</v>
      </c>
      <c r="AR327" s="162" t="s">
        <v>277</v>
      </c>
      <c r="AS327" s="166"/>
      <c r="AV327" s="326">
        <f t="shared" si="23"/>
        <v>12</v>
      </c>
      <c r="AW327" s="326">
        <f t="shared" si="24"/>
        <v>12</v>
      </c>
      <c r="AX327" s="326">
        <f t="shared" si="25"/>
        <v>0</v>
      </c>
      <c r="AY327" s="327">
        <f t="shared" si="26"/>
        <v>1</v>
      </c>
    </row>
    <row r="328" spans="1:51" ht="12" customHeight="1">
      <c r="A328" s="244" t="str">
        <f t="shared" si="27"/>
        <v>INTRA</v>
      </c>
      <c r="B328" s="226"/>
      <c r="C328" s="157"/>
      <c r="D328" s="157"/>
      <c r="E328" s="158"/>
      <c r="F328" s="157"/>
      <c r="G328" s="157"/>
      <c r="H328" s="157"/>
      <c r="I328" s="157"/>
      <c r="J328" s="157"/>
      <c r="K328" s="157"/>
      <c r="L328" s="157"/>
      <c r="M328" s="157"/>
      <c r="N328" s="159"/>
      <c r="O328" s="157"/>
      <c r="P328" s="157">
        <v>1</v>
      </c>
      <c r="Q328" s="157">
        <v>2</v>
      </c>
      <c r="R328" s="157">
        <v>3</v>
      </c>
      <c r="S328" s="157">
        <v>4</v>
      </c>
      <c r="T328" s="157"/>
      <c r="U328" s="157">
        <v>5</v>
      </c>
      <c r="V328" s="157">
        <v>6</v>
      </c>
      <c r="W328" s="157">
        <v>7</v>
      </c>
      <c r="X328" s="157">
        <v>8</v>
      </c>
      <c r="Y328" s="157"/>
      <c r="Z328" s="157">
        <v>9</v>
      </c>
      <c r="AA328" s="157">
        <v>10</v>
      </c>
      <c r="AB328" s="157">
        <v>11</v>
      </c>
      <c r="AC328" s="157">
        <v>12</v>
      </c>
      <c r="AD328" s="157"/>
      <c r="AE328" s="157">
        <v>13</v>
      </c>
      <c r="AF328" s="157">
        <v>14</v>
      </c>
      <c r="AG328" s="157">
        <v>15</v>
      </c>
      <c r="AH328" s="157">
        <v>16</v>
      </c>
      <c r="AI328" s="157"/>
      <c r="AJ328" s="157">
        <v>17</v>
      </c>
      <c r="AK328" s="157">
        <v>18</v>
      </c>
      <c r="AL328" s="157">
        <v>19</v>
      </c>
      <c r="AM328" s="157">
        <v>20</v>
      </c>
      <c r="AN328" s="157"/>
      <c r="AO328" s="157">
        <v>21</v>
      </c>
      <c r="AP328" s="157">
        <v>22</v>
      </c>
      <c r="AQ328" s="157">
        <v>23</v>
      </c>
      <c r="AR328" s="157">
        <v>24</v>
      </c>
      <c r="AS328" s="160"/>
      <c r="AV328" s="326">
        <f t="shared" ref="AV328:AV377" si="28">F328</f>
        <v>0</v>
      </c>
      <c r="AW328" s="326">
        <f t="shared" ref="AW328:AW377" si="29">L328</f>
        <v>0</v>
      </c>
      <c r="AX328" s="326">
        <f t="shared" ref="AX328:AX377" si="30">M328</f>
        <v>0</v>
      </c>
      <c r="AY328" s="327" t="e">
        <f t="shared" si="26"/>
        <v>#DIV/0!</v>
      </c>
    </row>
    <row r="329" spans="1:51" s="215" customFormat="1" ht="12" customHeight="1" thickBot="1">
      <c r="A329" s="244" t="str">
        <f t="shared" si="27"/>
        <v>INTRA</v>
      </c>
      <c r="B329" s="296" t="s">
        <v>119</v>
      </c>
      <c r="C329" s="162" t="s">
        <v>216</v>
      </c>
      <c r="D329" s="163" t="s">
        <v>276</v>
      </c>
      <c r="E329" s="162">
        <v>25</v>
      </c>
      <c r="F329" s="162">
        <v>12</v>
      </c>
      <c r="G329" s="162">
        <v>24</v>
      </c>
      <c r="H329" s="162" t="s">
        <v>12</v>
      </c>
      <c r="I329" s="162" t="s">
        <v>119</v>
      </c>
      <c r="J329" s="162" t="s">
        <v>171</v>
      </c>
      <c r="K329" s="162"/>
      <c r="L329" s="162">
        <f>COUNTIF(P329:AR329,"x")</f>
        <v>11</v>
      </c>
      <c r="M329" s="162">
        <f>F329-L329</f>
        <v>1</v>
      </c>
      <c r="N329" s="164"/>
      <c r="O329" s="165"/>
      <c r="P329" s="162" t="s">
        <v>277</v>
      </c>
      <c r="Q329" s="162" t="s">
        <v>277</v>
      </c>
      <c r="R329" s="162" t="s">
        <v>277</v>
      </c>
      <c r="S329" s="162" t="s">
        <v>277</v>
      </c>
      <c r="T329" s="165"/>
      <c r="U329" s="162" t="s">
        <v>277</v>
      </c>
      <c r="V329" s="162" t="s">
        <v>277</v>
      </c>
      <c r="W329" s="162" t="s">
        <v>277</v>
      </c>
      <c r="X329" s="231" t="s">
        <v>278</v>
      </c>
      <c r="Y329" s="165"/>
      <c r="Z329" s="162" t="s">
        <v>277</v>
      </c>
      <c r="AA329" s="162" t="s">
        <v>277</v>
      </c>
      <c r="AB329" s="162"/>
      <c r="AC329" s="162" t="s">
        <v>277</v>
      </c>
      <c r="AD329" s="165"/>
      <c r="AE329" s="162"/>
      <c r="AF329" s="162"/>
      <c r="AG329" s="162"/>
      <c r="AH329" s="162"/>
      <c r="AI329" s="165"/>
      <c r="AJ329" s="162"/>
      <c r="AK329" s="162"/>
      <c r="AL329" s="162"/>
      <c r="AM329" s="162"/>
      <c r="AN329" s="165"/>
      <c r="AO329" s="162"/>
      <c r="AP329" s="162"/>
      <c r="AQ329" s="162"/>
      <c r="AR329" s="162"/>
      <c r="AS329" s="166"/>
      <c r="AV329" s="326">
        <f t="shared" si="28"/>
        <v>12</v>
      </c>
      <c r="AW329" s="326">
        <f t="shared" si="29"/>
        <v>11</v>
      </c>
      <c r="AX329" s="326">
        <f t="shared" si="30"/>
        <v>1</v>
      </c>
      <c r="AY329" s="327">
        <f t="shared" si="26"/>
        <v>0.91666666666666663</v>
      </c>
    </row>
    <row r="330" spans="1:51" ht="12" customHeight="1">
      <c r="A330" s="244" t="str">
        <f t="shared" si="27"/>
        <v>INTRA</v>
      </c>
      <c r="B330" s="226"/>
      <c r="C330" s="157"/>
      <c r="D330" s="157"/>
      <c r="E330" s="158"/>
      <c r="F330" s="157"/>
      <c r="G330" s="157"/>
      <c r="H330" s="157"/>
      <c r="I330" s="157"/>
      <c r="J330" s="157"/>
      <c r="K330" s="157"/>
      <c r="L330" s="157"/>
      <c r="M330" s="157"/>
      <c r="N330" s="159"/>
      <c r="O330" s="157"/>
      <c r="P330" s="157">
        <v>1</v>
      </c>
      <c r="Q330" s="157">
        <v>2</v>
      </c>
      <c r="R330" s="157">
        <v>3</v>
      </c>
      <c r="S330" s="157">
        <v>4</v>
      </c>
      <c r="T330" s="157"/>
      <c r="U330" s="157">
        <v>5</v>
      </c>
      <c r="V330" s="157">
        <v>6</v>
      </c>
      <c r="W330" s="157">
        <v>7</v>
      </c>
      <c r="X330" s="157">
        <v>8</v>
      </c>
      <c r="Y330" s="157"/>
      <c r="Z330" s="157">
        <v>9</v>
      </c>
      <c r="AA330" s="157">
        <v>10</v>
      </c>
      <c r="AB330" s="157">
        <v>11</v>
      </c>
      <c r="AC330" s="157">
        <v>12</v>
      </c>
      <c r="AD330" s="157"/>
      <c r="AE330" s="157">
        <v>13</v>
      </c>
      <c r="AF330" s="157">
        <v>14</v>
      </c>
      <c r="AG330" s="157">
        <v>15</v>
      </c>
      <c r="AH330" s="157">
        <v>16</v>
      </c>
      <c r="AI330" s="157"/>
      <c r="AJ330" s="157">
        <v>17</v>
      </c>
      <c r="AK330" s="157">
        <v>18</v>
      </c>
      <c r="AL330" s="157">
        <v>19</v>
      </c>
      <c r="AM330" s="157">
        <v>20</v>
      </c>
      <c r="AN330" s="157"/>
      <c r="AO330" s="157">
        <v>21</v>
      </c>
      <c r="AP330" s="157">
        <v>22</v>
      </c>
      <c r="AQ330" s="157">
        <v>23</v>
      </c>
      <c r="AR330" s="157">
        <v>24</v>
      </c>
      <c r="AS330" s="160"/>
      <c r="AV330" s="326">
        <f t="shared" si="28"/>
        <v>0</v>
      </c>
      <c r="AW330" s="326">
        <f t="shared" si="29"/>
        <v>0</v>
      </c>
      <c r="AX330" s="326">
        <f t="shared" si="30"/>
        <v>0</v>
      </c>
      <c r="AY330" s="327" t="e">
        <f t="shared" si="26"/>
        <v>#DIV/0!</v>
      </c>
    </row>
    <row r="331" spans="1:51" ht="12" customHeight="1" thickBot="1">
      <c r="A331" s="244" t="str">
        <f t="shared" si="27"/>
        <v>INTRA</v>
      </c>
      <c r="B331" s="296" t="s">
        <v>119</v>
      </c>
      <c r="C331" s="162" t="s">
        <v>216</v>
      </c>
      <c r="D331" s="163" t="s">
        <v>276</v>
      </c>
      <c r="E331" s="162">
        <v>23</v>
      </c>
      <c r="F331" s="162">
        <v>12</v>
      </c>
      <c r="G331" s="162">
        <v>24</v>
      </c>
      <c r="H331" s="162" t="s">
        <v>12</v>
      </c>
      <c r="I331" s="162" t="s">
        <v>119</v>
      </c>
      <c r="J331" s="162" t="s">
        <v>172</v>
      </c>
      <c r="K331" s="162"/>
      <c r="L331" s="162">
        <f>COUNTIF(P331:AR331,"x")</f>
        <v>9</v>
      </c>
      <c r="M331" s="162">
        <f>F331-L331</f>
        <v>3</v>
      </c>
      <c r="N331" s="164"/>
      <c r="O331" s="165"/>
      <c r="P331" s="162"/>
      <c r="Q331" s="162" t="s">
        <v>277</v>
      </c>
      <c r="R331" s="162" t="s">
        <v>277</v>
      </c>
      <c r="S331" s="162"/>
      <c r="T331" s="165"/>
      <c r="U331" s="162"/>
      <c r="V331" s="162" t="s">
        <v>277</v>
      </c>
      <c r="W331" s="162" t="s">
        <v>277</v>
      </c>
      <c r="X331" s="162" t="s">
        <v>277</v>
      </c>
      <c r="Y331" s="165"/>
      <c r="Z331" s="162" t="s">
        <v>277</v>
      </c>
      <c r="AA331" s="162" t="s">
        <v>277</v>
      </c>
      <c r="AB331" s="162" t="s">
        <v>277</v>
      </c>
      <c r="AC331" s="162" t="s">
        <v>277</v>
      </c>
      <c r="AD331" s="165"/>
      <c r="AE331" s="162"/>
      <c r="AF331" s="162"/>
      <c r="AG331" s="162"/>
      <c r="AH331" s="162"/>
      <c r="AI331" s="165"/>
      <c r="AJ331" s="162"/>
      <c r="AK331" s="162"/>
      <c r="AL331" s="162"/>
      <c r="AM331" s="162"/>
      <c r="AN331" s="165"/>
      <c r="AO331" s="162"/>
      <c r="AP331" s="162"/>
      <c r="AQ331" s="162"/>
      <c r="AR331" s="162"/>
      <c r="AS331" s="166"/>
      <c r="AV331" s="326">
        <f t="shared" si="28"/>
        <v>12</v>
      </c>
      <c r="AW331" s="326">
        <f t="shared" si="29"/>
        <v>9</v>
      </c>
      <c r="AX331" s="326">
        <f t="shared" si="30"/>
        <v>3</v>
      </c>
      <c r="AY331" s="327">
        <f t="shared" si="26"/>
        <v>0.75</v>
      </c>
    </row>
    <row r="332" spans="1:51" ht="12" customHeight="1">
      <c r="A332" s="244" t="str">
        <f t="shared" si="27"/>
        <v>INTRA</v>
      </c>
      <c r="B332" s="226"/>
      <c r="C332" s="157"/>
      <c r="D332" s="157"/>
      <c r="E332" s="158"/>
      <c r="F332" s="157"/>
      <c r="G332" s="157"/>
      <c r="H332" s="157"/>
      <c r="I332" s="157"/>
      <c r="J332" s="157"/>
      <c r="K332" s="157"/>
      <c r="L332" s="157"/>
      <c r="M332" s="157"/>
      <c r="N332" s="159"/>
      <c r="O332" s="157"/>
      <c r="P332" s="157">
        <v>1</v>
      </c>
      <c r="Q332" s="157">
        <v>2</v>
      </c>
      <c r="R332" s="157">
        <v>3</v>
      </c>
      <c r="S332" s="157">
        <v>4</v>
      </c>
      <c r="T332" s="157"/>
      <c r="U332" s="157">
        <v>5</v>
      </c>
      <c r="V332" s="157">
        <v>6</v>
      </c>
      <c r="W332" s="157">
        <v>7</v>
      </c>
      <c r="X332" s="157">
        <v>8</v>
      </c>
      <c r="Y332" s="157"/>
      <c r="Z332" s="157">
        <v>9</v>
      </c>
      <c r="AA332" s="157">
        <v>10</v>
      </c>
      <c r="AB332" s="157">
        <v>11</v>
      </c>
      <c r="AC332" s="157">
        <v>12</v>
      </c>
      <c r="AD332" s="157"/>
      <c r="AE332" s="157">
        <v>13</v>
      </c>
      <c r="AF332" s="157">
        <v>14</v>
      </c>
      <c r="AG332" s="157">
        <v>15</v>
      </c>
      <c r="AH332" s="157">
        <v>16</v>
      </c>
      <c r="AI332" s="157"/>
      <c r="AJ332" s="157">
        <v>17</v>
      </c>
      <c r="AK332" s="157">
        <v>18</v>
      </c>
      <c r="AL332" s="157">
        <v>19</v>
      </c>
      <c r="AM332" s="157">
        <v>20</v>
      </c>
      <c r="AN332" s="157"/>
      <c r="AO332" s="157">
        <v>21</v>
      </c>
      <c r="AP332" s="157">
        <v>22</v>
      </c>
      <c r="AQ332" s="157">
        <v>23</v>
      </c>
      <c r="AR332" s="157">
        <v>24</v>
      </c>
      <c r="AS332" s="160"/>
      <c r="AV332" s="326">
        <f t="shared" si="28"/>
        <v>0</v>
      </c>
      <c r="AW332" s="326">
        <f t="shared" si="29"/>
        <v>0</v>
      </c>
      <c r="AX332" s="326">
        <f t="shared" si="30"/>
        <v>0</v>
      </c>
      <c r="AY332" s="327" t="e">
        <f t="shared" si="26"/>
        <v>#DIV/0!</v>
      </c>
    </row>
    <row r="333" spans="1:51" ht="12" customHeight="1" thickBot="1">
      <c r="A333" s="244" t="str">
        <f t="shared" si="27"/>
        <v>INTRA</v>
      </c>
      <c r="B333" s="296" t="s">
        <v>119</v>
      </c>
      <c r="C333" s="162" t="s">
        <v>216</v>
      </c>
      <c r="D333" s="163" t="s">
        <v>276</v>
      </c>
      <c r="E333" s="162">
        <v>21</v>
      </c>
      <c r="F333" s="162">
        <v>12</v>
      </c>
      <c r="G333" s="162">
        <v>24</v>
      </c>
      <c r="H333" s="162" t="s">
        <v>12</v>
      </c>
      <c r="I333" s="162" t="s">
        <v>119</v>
      </c>
      <c r="J333" s="162" t="s">
        <v>173</v>
      </c>
      <c r="K333" s="162"/>
      <c r="L333" s="162">
        <f>COUNTIF(P334:AC334,"x")</f>
        <v>11</v>
      </c>
      <c r="M333" s="162">
        <f>F333-L333</f>
        <v>1</v>
      </c>
      <c r="N333" s="164"/>
      <c r="O333" s="165"/>
      <c r="P333" s="169"/>
      <c r="Q333" s="169"/>
      <c r="R333" s="169"/>
      <c r="S333" s="169"/>
      <c r="T333" s="169"/>
      <c r="U333" s="169"/>
      <c r="V333" s="169"/>
      <c r="W333" s="169"/>
      <c r="X333" s="169"/>
      <c r="Y333" s="169"/>
      <c r="Z333" s="169"/>
      <c r="AA333" s="169"/>
      <c r="AB333" s="169"/>
      <c r="AC333" s="169"/>
      <c r="AD333" s="172"/>
      <c r="AE333" s="169"/>
      <c r="AF333" s="169"/>
      <c r="AG333" s="169"/>
      <c r="AH333" s="169"/>
      <c r="AI333" s="169"/>
      <c r="AJ333" s="169"/>
      <c r="AK333" s="169"/>
      <c r="AL333" s="169"/>
      <c r="AM333" s="169"/>
      <c r="AN333" s="169"/>
      <c r="AO333" s="169"/>
      <c r="AP333" s="169"/>
      <c r="AQ333" s="169"/>
      <c r="AR333" s="169"/>
      <c r="AS333" s="172"/>
      <c r="AV333" s="326">
        <f t="shared" si="28"/>
        <v>12</v>
      </c>
      <c r="AW333" s="326">
        <f t="shared" si="29"/>
        <v>11</v>
      </c>
      <c r="AX333" s="326">
        <f t="shared" si="30"/>
        <v>1</v>
      </c>
      <c r="AY333" s="327">
        <f t="shared" si="26"/>
        <v>0.91666666666666663</v>
      </c>
    </row>
    <row r="334" spans="1:51" ht="12" customHeight="1" thickBot="1">
      <c r="A334" s="244" t="str">
        <f t="shared" si="27"/>
        <v>INTRA</v>
      </c>
      <c r="B334" s="296" t="s">
        <v>119</v>
      </c>
      <c r="C334" s="162" t="s">
        <v>216</v>
      </c>
      <c r="D334" s="163" t="s">
        <v>276</v>
      </c>
      <c r="E334" s="162">
        <v>21</v>
      </c>
      <c r="F334" s="162">
        <v>12</v>
      </c>
      <c r="G334" s="162">
        <v>24</v>
      </c>
      <c r="H334" s="162" t="s">
        <v>12</v>
      </c>
      <c r="I334" s="162" t="s">
        <v>119</v>
      </c>
      <c r="J334" s="162" t="s">
        <v>164</v>
      </c>
      <c r="K334" s="162"/>
      <c r="L334" s="162">
        <f>COUNTIF(AE334:AR334,"x")</f>
        <v>0</v>
      </c>
      <c r="M334" s="162">
        <f>F334-L334</f>
        <v>12</v>
      </c>
      <c r="N334" s="164"/>
      <c r="O334" s="177"/>
      <c r="P334" s="231" t="s">
        <v>278</v>
      </c>
      <c r="Q334" s="231" t="s">
        <v>278</v>
      </c>
      <c r="R334" s="231" t="s">
        <v>278</v>
      </c>
      <c r="S334" s="231" t="s">
        <v>278</v>
      </c>
      <c r="T334" s="165"/>
      <c r="U334" s="231" t="s">
        <v>278</v>
      </c>
      <c r="V334" s="231" t="s">
        <v>278</v>
      </c>
      <c r="W334" s="231" t="s">
        <v>278</v>
      </c>
      <c r="X334" s="231"/>
      <c r="Y334" s="165"/>
      <c r="Z334" s="231" t="s">
        <v>278</v>
      </c>
      <c r="AA334" s="231" t="s">
        <v>278</v>
      </c>
      <c r="AB334" s="231" t="s">
        <v>278</v>
      </c>
      <c r="AC334" s="231" t="s">
        <v>278</v>
      </c>
      <c r="AD334" s="165"/>
      <c r="AE334" s="162"/>
      <c r="AF334" s="162"/>
      <c r="AG334" s="162"/>
      <c r="AH334" s="162"/>
      <c r="AI334" s="165"/>
      <c r="AJ334" s="162"/>
      <c r="AK334" s="162"/>
      <c r="AL334" s="162"/>
      <c r="AM334" s="162"/>
      <c r="AN334" s="165"/>
      <c r="AO334" s="162"/>
      <c r="AP334" s="162"/>
      <c r="AQ334" s="162"/>
      <c r="AR334" s="162"/>
      <c r="AS334" s="166"/>
      <c r="AV334" s="326">
        <f t="shared" si="28"/>
        <v>12</v>
      </c>
      <c r="AW334" s="326">
        <f t="shared" si="29"/>
        <v>0</v>
      </c>
      <c r="AX334" s="326">
        <f t="shared" si="30"/>
        <v>12</v>
      </c>
      <c r="AY334" s="327">
        <f t="shared" si="26"/>
        <v>0</v>
      </c>
    </row>
    <row r="335" spans="1:51" ht="12" customHeight="1">
      <c r="A335" s="244" t="str">
        <f t="shared" si="27"/>
        <v>INTRA</v>
      </c>
      <c r="B335" s="226"/>
      <c r="C335" s="157"/>
      <c r="D335" s="157"/>
      <c r="E335" s="158"/>
      <c r="F335" s="157"/>
      <c r="G335" s="157"/>
      <c r="H335" s="157"/>
      <c r="I335" s="157"/>
      <c r="J335" s="157"/>
      <c r="K335" s="157"/>
      <c r="L335" s="157"/>
      <c r="M335" s="157"/>
      <c r="N335" s="159"/>
      <c r="O335" s="157"/>
      <c r="P335" s="157">
        <v>1</v>
      </c>
      <c r="Q335" s="157">
        <v>2</v>
      </c>
      <c r="R335" s="157">
        <v>3</v>
      </c>
      <c r="S335" s="157">
        <v>4</v>
      </c>
      <c r="T335" s="157"/>
      <c r="U335" s="157">
        <v>5</v>
      </c>
      <c r="V335" s="157">
        <v>6</v>
      </c>
      <c r="W335" s="157">
        <v>7</v>
      </c>
      <c r="X335" s="157">
        <v>8</v>
      </c>
      <c r="Y335" s="157"/>
      <c r="Z335" s="157">
        <v>9</v>
      </c>
      <c r="AA335" s="157">
        <v>10</v>
      </c>
      <c r="AB335" s="157">
        <v>11</v>
      </c>
      <c r="AC335" s="157">
        <v>12</v>
      </c>
      <c r="AD335" s="157"/>
      <c r="AE335" s="157">
        <v>13</v>
      </c>
      <c r="AF335" s="157">
        <v>14</v>
      </c>
      <c r="AG335" s="157">
        <v>15</v>
      </c>
      <c r="AH335" s="157">
        <v>16</v>
      </c>
      <c r="AI335" s="157"/>
      <c r="AJ335" s="157">
        <v>17</v>
      </c>
      <c r="AK335" s="157">
        <v>18</v>
      </c>
      <c r="AL335" s="157">
        <v>19</v>
      </c>
      <c r="AM335" s="157">
        <v>20</v>
      </c>
      <c r="AN335" s="157"/>
      <c r="AO335" s="157">
        <v>21</v>
      </c>
      <c r="AP335" s="157">
        <v>22</v>
      </c>
      <c r="AQ335" s="157">
        <v>23</v>
      </c>
      <c r="AR335" s="157">
        <v>24</v>
      </c>
      <c r="AS335" s="160"/>
      <c r="AV335" s="326">
        <f t="shared" si="28"/>
        <v>0</v>
      </c>
      <c r="AW335" s="326">
        <f t="shared" si="29"/>
        <v>0</v>
      </c>
      <c r="AX335" s="326">
        <f t="shared" si="30"/>
        <v>0</v>
      </c>
      <c r="AY335" s="327" t="e">
        <f t="shared" si="26"/>
        <v>#DIV/0!</v>
      </c>
    </row>
    <row r="336" spans="1:51" s="215" customFormat="1" ht="12" customHeight="1" thickBot="1">
      <c r="A336" s="244" t="str">
        <f t="shared" si="27"/>
        <v>INTRA</v>
      </c>
      <c r="B336" s="296" t="s">
        <v>119</v>
      </c>
      <c r="C336" s="162" t="s">
        <v>216</v>
      </c>
      <c r="D336" s="163" t="s">
        <v>280</v>
      </c>
      <c r="E336" s="162">
        <v>18</v>
      </c>
      <c r="F336" s="162">
        <v>24</v>
      </c>
      <c r="G336" s="162">
        <v>24</v>
      </c>
      <c r="H336" s="162" t="s">
        <v>12</v>
      </c>
      <c r="I336" s="162" t="s">
        <v>119</v>
      </c>
      <c r="J336" s="162" t="s">
        <v>279</v>
      </c>
      <c r="K336" s="162"/>
      <c r="L336" s="162">
        <f>COUNTIF(P336:AR336,"x")</f>
        <v>1</v>
      </c>
      <c r="M336" s="162">
        <f>F336-L336</f>
        <v>23</v>
      </c>
      <c r="N336" s="164"/>
      <c r="O336" s="165"/>
      <c r="P336" s="162"/>
      <c r="Q336" s="162"/>
      <c r="R336" s="162" t="s">
        <v>277</v>
      </c>
      <c r="S336" s="162"/>
      <c r="T336" s="165"/>
      <c r="U336" s="162"/>
      <c r="V336" s="162"/>
      <c r="W336" s="162"/>
      <c r="X336" s="162"/>
      <c r="Y336" s="165"/>
      <c r="Z336" s="162"/>
      <c r="AA336" s="162"/>
      <c r="AB336" s="162"/>
      <c r="AC336" s="162"/>
      <c r="AD336" s="165"/>
      <c r="AE336" s="162"/>
      <c r="AF336" s="162"/>
      <c r="AG336" s="162"/>
      <c r="AH336" s="162"/>
      <c r="AI336" s="165"/>
      <c r="AJ336" s="162"/>
      <c r="AK336" s="162"/>
      <c r="AL336" s="162"/>
      <c r="AM336" s="162"/>
      <c r="AN336" s="165"/>
      <c r="AO336" s="162"/>
      <c r="AP336" s="162"/>
      <c r="AQ336" s="162"/>
      <c r="AR336" s="162"/>
      <c r="AS336" s="172"/>
      <c r="AV336" s="326">
        <f t="shared" si="28"/>
        <v>24</v>
      </c>
      <c r="AW336" s="326">
        <f t="shared" si="29"/>
        <v>1</v>
      </c>
      <c r="AX336" s="326">
        <f t="shared" si="30"/>
        <v>23</v>
      </c>
      <c r="AY336" s="327">
        <f t="shared" si="26"/>
        <v>4.1666666666666664E-2</v>
      </c>
    </row>
    <row r="337" spans="1:51" s="215" customFormat="1" ht="12" customHeight="1">
      <c r="A337" s="244" t="str">
        <f t="shared" si="27"/>
        <v>INTRA</v>
      </c>
      <c r="B337" s="226"/>
      <c r="C337" s="157"/>
      <c r="D337" s="157"/>
      <c r="E337" s="158"/>
      <c r="F337" s="157"/>
      <c r="G337" s="157"/>
      <c r="H337" s="157"/>
      <c r="I337" s="157"/>
      <c r="J337" s="157"/>
      <c r="K337" s="157"/>
      <c r="L337" s="157"/>
      <c r="M337" s="157"/>
      <c r="N337" s="159"/>
      <c r="O337" s="157"/>
      <c r="P337" s="157">
        <v>1</v>
      </c>
      <c r="Q337" s="157">
        <v>2</v>
      </c>
      <c r="R337" s="157">
        <v>3</v>
      </c>
      <c r="S337" s="157">
        <v>4</v>
      </c>
      <c r="T337" s="157"/>
      <c r="U337" s="157">
        <v>5</v>
      </c>
      <c r="V337" s="157">
        <v>6</v>
      </c>
      <c r="W337" s="157">
        <v>7</v>
      </c>
      <c r="X337" s="157">
        <v>8</v>
      </c>
      <c r="Y337" s="157"/>
      <c r="Z337" s="157">
        <v>9</v>
      </c>
      <c r="AA337" s="157">
        <v>10</v>
      </c>
      <c r="AB337" s="157">
        <v>11</v>
      </c>
      <c r="AC337" s="157">
        <v>12</v>
      </c>
      <c r="AD337" s="157"/>
      <c r="AE337" s="157">
        <v>13</v>
      </c>
      <c r="AF337" s="157">
        <v>14</v>
      </c>
      <c r="AG337" s="157">
        <v>15</v>
      </c>
      <c r="AH337" s="157">
        <v>16</v>
      </c>
      <c r="AI337" s="157"/>
      <c r="AJ337" s="157">
        <v>17</v>
      </c>
      <c r="AK337" s="157">
        <v>18</v>
      </c>
      <c r="AL337" s="157">
        <v>19</v>
      </c>
      <c r="AM337" s="157">
        <v>20</v>
      </c>
      <c r="AN337" s="157"/>
      <c r="AO337" s="157">
        <v>21</v>
      </c>
      <c r="AP337" s="157">
        <v>22</v>
      </c>
      <c r="AQ337" s="157">
        <v>23</v>
      </c>
      <c r="AR337" s="157">
        <v>24</v>
      </c>
      <c r="AS337" s="172"/>
      <c r="AV337" s="326">
        <f t="shared" si="28"/>
        <v>0</v>
      </c>
      <c r="AW337" s="326">
        <f t="shared" si="29"/>
        <v>0</v>
      </c>
      <c r="AX337" s="326">
        <f t="shared" si="30"/>
        <v>0</v>
      </c>
      <c r="AY337" s="327" t="e">
        <f t="shared" si="26"/>
        <v>#DIV/0!</v>
      </c>
    </row>
    <row r="338" spans="1:51" s="215" customFormat="1" ht="12" customHeight="1" thickBot="1">
      <c r="A338" s="244" t="str">
        <f t="shared" si="27"/>
        <v>INTRA</v>
      </c>
      <c r="B338" s="296" t="s">
        <v>119</v>
      </c>
      <c r="C338" s="162" t="s">
        <v>216</v>
      </c>
      <c r="D338" s="163" t="s">
        <v>276</v>
      </c>
      <c r="E338" s="162">
        <v>17</v>
      </c>
      <c r="F338" s="162">
        <v>12</v>
      </c>
      <c r="G338" s="162">
        <v>24</v>
      </c>
      <c r="H338" s="162" t="s">
        <v>12</v>
      </c>
      <c r="I338" s="162" t="s">
        <v>119</v>
      </c>
      <c r="J338" s="162" t="s">
        <v>129</v>
      </c>
      <c r="K338" s="162"/>
      <c r="L338" s="162">
        <f>COUNTIF(P339:AC339,"x")</f>
        <v>12</v>
      </c>
      <c r="M338" s="162">
        <f>F338-L338</f>
        <v>0</v>
      </c>
      <c r="N338" s="164"/>
      <c r="O338" s="165"/>
      <c r="P338" s="169"/>
      <c r="Q338" s="169"/>
      <c r="R338" s="169"/>
      <c r="S338" s="169"/>
      <c r="T338" s="169"/>
      <c r="U338" s="169"/>
      <c r="V338" s="169"/>
      <c r="W338" s="169"/>
      <c r="X338" s="169"/>
      <c r="Y338" s="169"/>
      <c r="Z338" s="169"/>
      <c r="AA338" s="169"/>
      <c r="AB338" s="169"/>
      <c r="AC338" s="169"/>
      <c r="AD338" s="169"/>
      <c r="AE338" s="169"/>
      <c r="AF338" s="169"/>
      <c r="AG338" s="169"/>
      <c r="AH338" s="169"/>
      <c r="AI338" s="169"/>
      <c r="AJ338" s="169"/>
      <c r="AK338" s="169"/>
      <c r="AL338" s="169"/>
      <c r="AM338" s="169"/>
      <c r="AN338" s="169"/>
      <c r="AO338" s="169"/>
      <c r="AP338" s="169"/>
      <c r="AQ338" s="169"/>
      <c r="AR338" s="169"/>
      <c r="AS338" s="172"/>
      <c r="AV338" s="326">
        <f t="shared" si="28"/>
        <v>12</v>
      </c>
      <c r="AW338" s="326">
        <f t="shared" si="29"/>
        <v>12</v>
      </c>
      <c r="AX338" s="326">
        <f t="shared" si="30"/>
        <v>0</v>
      </c>
      <c r="AY338" s="327">
        <f t="shared" si="26"/>
        <v>1</v>
      </c>
    </row>
    <row r="339" spans="1:51" s="215" customFormat="1" ht="12" customHeight="1" thickBot="1">
      <c r="A339" s="244" t="str">
        <f t="shared" si="27"/>
        <v>INTRA</v>
      </c>
      <c r="B339" s="296" t="s">
        <v>119</v>
      </c>
      <c r="C339" s="162" t="s">
        <v>216</v>
      </c>
      <c r="D339" s="163" t="s">
        <v>276</v>
      </c>
      <c r="E339" s="162">
        <v>17</v>
      </c>
      <c r="F339" s="162">
        <v>12</v>
      </c>
      <c r="G339" s="162">
        <v>24</v>
      </c>
      <c r="H339" s="162" t="s">
        <v>12</v>
      </c>
      <c r="I339" s="162" t="s">
        <v>119</v>
      </c>
      <c r="J339" s="162" t="s">
        <v>139</v>
      </c>
      <c r="K339" s="162"/>
      <c r="L339" s="162">
        <f>COUNTIF(AE339:AR339,"x")</f>
        <v>12</v>
      </c>
      <c r="M339" s="162">
        <f>F339-L339</f>
        <v>0</v>
      </c>
      <c r="N339" s="164"/>
      <c r="O339" s="177"/>
      <c r="P339" s="162" t="s">
        <v>277</v>
      </c>
      <c r="Q339" s="162" t="s">
        <v>277</v>
      </c>
      <c r="R339" s="162" t="s">
        <v>277</v>
      </c>
      <c r="S339" s="162" t="s">
        <v>277</v>
      </c>
      <c r="T339" s="165"/>
      <c r="U339" s="162" t="s">
        <v>277</v>
      </c>
      <c r="V339" s="162" t="s">
        <v>277</v>
      </c>
      <c r="W339" s="162" t="s">
        <v>277</v>
      </c>
      <c r="X339" s="162" t="s">
        <v>277</v>
      </c>
      <c r="Y339" s="165"/>
      <c r="Z339" s="162" t="s">
        <v>277</v>
      </c>
      <c r="AA339" s="162" t="s">
        <v>277</v>
      </c>
      <c r="AB339" s="162" t="s">
        <v>277</v>
      </c>
      <c r="AC339" s="162" t="s">
        <v>277</v>
      </c>
      <c r="AD339" s="165"/>
      <c r="AE339" s="162" t="s">
        <v>277</v>
      </c>
      <c r="AF339" s="162" t="s">
        <v>277</v>
      </c>
      <c r="AG339" s="162" t="s">
        <v>277</v>
      </c>
      <c r="AH339" s="162" t="s">
        <v>277</v>
      </c>
      <c r="AI339" s="165"/>
      <c r="AJ339" s="162" t="s">
        <v>277</v>
      </c>
      <c r="AK339" s="162" t="s">
        <v>277</v>
      </c>
      <c r="AL339" s="162" t="s">
        <v>277</v>
      </c>
      <c r="AM339" s="162" t="s">
        <v>277</v>
      </c>
      <c r="AN339" s="165"/>
      <c r="AO339" s="162" t="s">
        <v>277</v>
      </c>
      <c r="AP339" s="162" t="s">
        <v>277</v>
      </c>
      <c r="AQ339" s="162" t="s">
        <v>277</v>
      </c>
      <c r="AR339" s="162" t="s">
        <v>277</v>
      </c>
      <c r="AS339" s="166"/>
      <c r="AV339" s="326">
        <f t="shared" si="28"/>
        <v>12</v>
      </c>
      <c r="AW339" s="326">
        <f t="shared" si="29"/>
        <v>12</v>
      </c>
      <c r="AX339" s="326">
        <f t="shared" si="30"/>
        <v>0</v>
      </c>
      <c r="AY339" s="327">
        <f t="shared" si="26"/>
        <v>1</v>
      </c>
    </row>
    <row r="340" spans="1:51" s="215" customFormat="1" ht="12" customHeight="1">
      <c r="A340" s="244" t="str">
        <f t="shared" si="27"/>
        <v>INTRA</v>
      </c>
      <c r="B340" s="226"/>
      <c r="C340" s="157"/>
      <c r="D340" s="157"/>
      <c r="E340" s="158"/>
      <c r="F340" s="157"/>
      <c r="G340" s="157"/>
      <c r="H340" s="157"/>
      <c r="I340" s="157"/>
      <c r="J340" s="157"/>
      <c r="K340" s="157"/>
      <c r="L340" s="157"/>
      <c r="M340" s="157"/>
      <c r="N340" s="159"/>
      <c r="O340" s="157"/>
      <c r="P340" s="157">
        <v>1</v>
      </c>
      <c r="Q340" s="157">
        <v>2</v>
      </c>
      <c r="R340" s="157">
        <v>3</v>
      </c>
      <c r="S340" s="157">
        <v>4</v>
      </c>
      <c r="T340" s="157"/>
      <c r="U340" s="157">
        <v>5</v>
      </c>
      <c r="V340" s="157">
        <v>6</v>
      </c>
      <c r="W340" s="157">
        <v>7</v>
      </c>
      <c r="X340" s="157">
        <v>8</v>
      </c>
      <c r="Y340" s="157"/>
      <c r="Z340" s="157">
        <v>9</v>
      </c>
      <c r="AA340" s="157">
        <v>10</v>
      </c>
      <c r="AB340" s="157">
        <v>11</v>
      </c>
      <c r="AC340" s="157">
        <v>12</v>
      </c>
      <c r="AD340" s="157"/>
      <c r="AE340" s="157">
        <v>13</v>
      </c>
      <c r="AF340" s="157">
        <v>14</v>
      </c>
      <c r="AG340" s="157">
        <v>15</v>
      </c>
      <c r="AH340" s="157">
        <v>16</v>
      </c>
      <c r="AI340" s="157"/>
      <c r="AJ340" s="157">
        <v>17</v>
      </c>
      <c r="AK340" s="157">
        <v>18</v>
      </c>
      <c r="AL340" s="157">
        <v>19</v>
      </c>
      <c r="AM340" s="157">
        <v>20</v>
      </c>
      <c r="AN340" s="157"/>
      <c r="AO340" s="157">
        <v>21</v>
      </c>
      <c r="AP340" s="157">
        <v>22</v>
      </c>
      <c r="AQ340" s="157">
        <v>23</v>
      </c>
      <c r="AR340" s="157">
        <v>24</v>
      </c>
      <c r="AS340" s="160"/>
      <c r="AV340" s="326">
        <f t="shared" si="28"/>
        <v>0</v>
      </c>
      <c r="AW340" s="326">
        <f t="shared" si="29"/>
        <v>0</v>
      </c>
      <c r="AX340" s="326">
        <f t="shared" si="30"/>
        <v>0</v>
      </c>
      <c r="AY340" s="327" t="e">
        <f t="shared" si="26"/>
        <v>#DIV/0!</v>
      </c>
    </row>
    <row r="341" spans="1:51" s="215" customFormat="1" ht="12" customHeight="1" thickBot="1">
      <c r="A341" s="244" t="str">
        <f t="shared" si="27"/>
        <v>INTRA</v>
      </c>
      <c r="B341" s="296" t="s">
        <v>119</v>
      </c>
      <c r="C341" s="162" t="s">
        <v>216</v>
      </c>
      <c r="D341" s="163" t="s">
        <v>276</v>
      </c>
      <c r="E341" s="162">
        <v>15</v>
      </c>
      <c r="F341" s="162">
        <v>12</v>
      </c>
      <c r="G341" s="162">
        <v>24</v>
      </c>
      <c r="H341" s="162" t="s">
        <v>12</v>
      </c>
      <c r="I341" s="162" t="s">
        <v>119</v>
      </c>
      <c r="J341" s="162" t="s">
        <v>137</v>
      </c>
      <c r="K341" s="162"/>
      <c r="L341" s="162">
        <f>COUNTIF(P342:AC342,"x")</f>
        <v>12</v>
      </c>
      <c r="M341" s="162">
        <f>F341-L341</f>
        <v>0</v>
      </c>
      <c r="N341" s="164"/>
      <c r="O341" s="165"/>
      <c r="P341" s="169"/>
      <c r="Q341" s="169"/>
      <c r="R341" s="169"/>
      <c r="S341" s="169"/>
      <c r="T341" s="169"/>
      <c r="U341" s="169"/>
      <c r="V341" s="169"/>
      <c r="W341" s="169"/>
      <c r="X341" s="169"/>
      <c r="Y341" s="169"/>
      <c r="Z341" s="169"/>
      <c r="AA341" s="169"/>
      <c r="AB341" s="169"/>
      <c r="AC341" s="169"/>
      <c r="AD341" s="169"/>
      <c r="AE341" s="169"/>
      <c r="AF341" s="169"/>
      <c r="AG341" s="169"/>
      <c r="AH341" s="169"/>
      <c r="AI341" s="169"/>
      <c r="AJ341" s="169"/>
      <c r="AK341" s="169"/>
      <c r="AL341" s="169"/>
      <c r="AM341" s="169"/>
      <c r="AN341" s="169"/>
      <c r="AO341" s="169"/>
      <c r="AP341" s="169"/>
      <c r="AQ341" s="169"/>
      <c r="AR341" s="169"/>
      <c r="AS341" s="172"/>
      <c r="AV341" s="326">
        <f t="shared" si="28"/>
        <v>12</v>
      </c>
      <c r="AW341" s="326">
        <f t="shared" si="29"/>
        <v>12</v>
      </c>
      <c r="AX341" s="326">
        <f t="shared" si="30"/>
        <v>0</v>
      </c>
      <c r="AY341" s="327">
        <f t="shared" si="26"/>
        <v>1</v>
      </c>
    </row>
    <row r="342" spans="1:51" s="215" customFormat="1" ht="12" customHeight="1" thickBot="1">
      <c r="A342" s="244" t="str">
        <f t="shared" si="27"/>
        <v>INTRA</v>
      </c>
      <c r="B342" s="296" t="s">
        <v>119</v>
      </c>
      <c r="C342" s="162" t="s">
        <v>216</v>
      </c>
      <c r="D342" s="163" t="s">
        <v>276</v>
      </c>
      <c r="E342" s="162">
        <v>15</v>
      </c>
      <c r="F342" s="162">
        <v>12</v>
      </c>
      <c r="G342" s="162">
        <v>24</v>
      </c>
      <c r="H342" s="162" t="s">
        <v>12</v>
      </c>
      <c r="I342" s="162" t="s">
        <v>119</v>
      </c>
      <c r="J342" s="162" t="s">
        <v>142</v>
      </c>
      <c r="K342" s="162"/>
      <c r="L342" s="162">
        <f>COUNTIF(AE342:AR342,"x")</f>
        <v>11</v>
      </c>
      <c r="M342" s="162">
        <f>F342-L342</f>
        <v>1</v>
      </c>
      <c r="N342" s="164"/>
      <c r="O342" s="177"/>
      <c r="P342" s="162" t="s">
        <v>277</v>
      </c>
      <c r="Q342" s="162" t="s">
        <v>277</v>
      </c>
      <c r="R342" s="162" t="s">
        <v>277</v>
      </c>
      <c r="S342" s="162" t="s">
        <v>277</v>
      </c>
      <c r="T342" s="165"/>
      <c r="U342" s="162" t="s">
        <v>277</v>
      </c>
      <c r="V342" s="162" t="s">
        <v>277</v>
      </c>
      <c r="W342" s="162" t="s">
        <v>277</v>
      </c>
      <c r="X342" s="162" t="s">
        <v>277</v>
      </c>
      <c r="Y342" s="165"/>
      <c r="Z342" s="162" t="s">
        <v>277</v>
      </c>
      <c r="AA342" s="162" t="s">
        <v>277</v>
      </c>
      <c r="AB342" s="162" t="s">
        <v>277</v>
      </c>
      <c r="AC342" s="162" t="s">
        <v>277</v>
      </c>
      <c r="AD342" s="165"/>
      <c r="AE342" s="162" t="s">
        <v>277</v>
      </c>
      <c r="AF342" s="162" t="s">
        <v>277</v>
      </c>
      <c r="AG342" s="162" t="s">
        <v>277</v>
      </c>
      <c r="AH342" s="162" t="s">
        <v>277</v>
      </c>
      <c r="AI342" s="165"/>
      <c r="AJ342" s="162" t="s">
        <v>277</v>
      </c>
      <c r="AK342" s="162" t="s">
        <v>277</v>
      </c>
      <c r="AL342" s="162" t="s">
        <v>277</v>
      </c>
      <c r="AM342" s="162" t="s">
        <v>277</v>
      </c>
      <c r="AN342" s="165"/>
      <c r="AO342" s="231" t="s">
        <v>278</v>
      </c>
      <c r="AP342" s="162"/>
      <c r="AQ342" s="231" t="s">
        <v>278</v>
      </c>
      <c r="AR342" s="162" t="s">
        <v>277</v>
      </c>
      <c r="AS342" s="166"/>
      <c r="AV342" s="326">
        <f t="shared" si="28"/>
        <v>12</v>
      </c>
      <c r="AW342" s="326">
        <f t="shared" si="29"/>
        <v>11</v>
      </c>
      <c r="AX342" s="326">
        <f t="shared" si="30"/>
        <v>1</v>
      </c>
      <c r="AY342" s="327">
        <f t="shared" si="26"/>
        <v>0.91666666666666663</v>
      </c>
    </row>
    <row r="343" spans="1:51" s="215" customFormat="1" ht="12" customHeight="1">
      <c r="A343" s="244" t="str">
        <f t="shared" si="27"/>
        <v>INTRA</v>
      </c>
      <c r="B343" s="226"/>
      <c r="C343" s="157"/>
      <c r="D343" s="157"/>
      <c r="E343" s="158"/>
      <c r="F343" s="157"/>
      <c r="G343" s="157"/>
      <c r="H343" s="157"/>
      <c r="I343" s="157"/>
      <c r="J343" s="157"/>
      <c r="K343" s="157"/>
      <c r="L343" s="157"/>
      <c r="M343" s="157"/>
      <c r="N343" s="159"/>
      <c r="O343" s="157"/>
      <c r="P343" s="157">
        <v>1</v>
      </c>
      <c r="Q343" s="157">
        <v>2</v>
      </c>
      <c r="R343" s="157">
        <v>3</v>
      </c>
      <c r="S343" s="157">
        <v>4</v>
      </c>
      <c r="T343" s="157"/>
      <c r="U343" s="157">
        <v>5</v>
      </c>
      <c r="V343" s="157">
        <v>6</v>
      </c>
      <c r="W343" s="157">
        <v>7</v>
      </c>
      <c r="X343" s="157">
        <v>8</v>
      </c>
      <c r="Y343" s="157"/>
      <c r="Z343" s="157">
        <v>9</v>
      </c>
      <c r="AA343" s="157">
        <v>10</v>
      </c>
      <c r="AB343" s="157">
        <v>11</v>
      </c>
      <c r="AC343" s="157">
        <v>12</v>
      </c>
      <c r="AD343" s="157"/>
      <c r="AE343" s="157">
        <v>13</v>
      </c>
      <c r="AF343" s="157">
        <v>14</v>
      </c>
      <c r="AG343" s="157">
        <v>15</v>
      </c>
      <c r="AH343" s="157">
        <v>16</v>
      </c>
      <c r="AI343" s="157"/>
      <c r="AJ343" s="157">
        <v>17</v>
      </c>
      <c r="AK343" s="157">
        <v>18</v>
      </c>
      <c r="AL343" s="157">
        <v>19</v>
      </c>
      <c r="AM343" s="157">
        <v>20</v>
      </c>
      <c r="AN343" s="157"/>
      <c r="AO343" s="157">
        <v>21</v>
      </c>
      <c r="AP343" s="157">
        <v>22</v>
      </c>
      <c r="AQ343" s="157">
        <v>23</v>
      </c>
      <c r="AR343" s="157">
        <v>24</v>
      </c>
      <c r="AS343" s="160"/>
      <c r="AV343" s="326">
        <f t="shared" si="28"/>
        <v>0</v>
      </c>
      <c r="AW343" s="326">
        <f t="shared" si="29"/>
        <v>0</v>
      </c>
      <c r="AX343" s="326">
        <f t="shared" si="30"/>
        <v>0</v>
      </c>
      <c r="AY343" s="327" t="e">
        <f t="shared" si="26"/>
        <v>#DIV/0!</v>
      </c>
    </row>
    <row r="344" spans="1:51" s="215" customFormat="1" ht="12" customHeight="1" thickBot="1">
      <c r="A344" s="244" t="str">
        <f t="shared" si="27"/>
        <v>INTRA</v>
      </c>
      <c r="B344" s="296" t="s">
        <v>119</v>
      </c>
      <c r="C344" s="162" t="s">
        <v>216</v>
      </c>
      <c r="D344" s="163" t="s">
        <v>276</v>
      </c>
      <c r="E344" s="162">
        <v>13</v>
      </c>
      <c r="F344" s="162">
        <v>12</v>
      </c>
      <c r="G344" s="162">
        <v>24</v>
      </c>
      <c r="H344" s="162" t="s">
        <v>12</v>
      </c>
      <c r="I344" s="162" t="s">
        <v>119</v>
      </c>
      <c r="J344" s="162" t="s">
        <v>132</v>
      </c>
      <c r="K344" s="162"/>
      <c r="L344" s="162">
        <f>COUNTIF(P345:AC345,"x")</f>
        <v>8</v>
      </c>
      <c r="M344" s="162">
        <f>F344-L344</f>
        <v>4</v>
      </c>
      <c r="N344" s="164"/>
      <c r="O344" s="165"/>
      <c r="P344" s="169"/>
      <c r="Q344" s="169"/>
      <c r="R344" s="169"/>
      <c r="S344" s="169"/>
      <c r="T344" s="169"/>
      <c r="U344" s="169"/>
      <c r="V344" s="169"/>
      <c r="W344" s="169"/>
      <c r="X344" s="169"/>
      <c r="Y344" s="169"/>
      <c r="Z344" s="169"/>
      <c r="AA344" s="169"/>
      <c r="AB344" s="169"/>
      <c r="AC344" s="169"/>
      <c r="AD344" s="169"/>
      <c r="AE344" s="169"/>
      <c r="AF344" s="169"/>
      <c r="AG344" s="169"/>
      <c r="AH344" s="169"/>
      <c r="AI344" s="169"/>
      <c r="AJ344" s="169"/>
      <c r="AK344" s="169"/>
      <c r="AL344" s="169"/>
      <c r="AM344" s="169"/>
      <c r="AN344" s="169"/>
      <c r="AO344" s="169"/>
      <c r="AP344" s="169"/>
      <c r="AQ344" s="169"/>
      <c r="AR344" s="169"/>
      <c r="AS344" s="172"/>
      <c r="AV344" s="326">
        <f t="shared" si="28"/>
        <v>12</v>
      </c>
      <c r="AW344" s="326">
        <f t="shared" si="29"/>
        <v>8</v>
      </c>
      <c r="AX344" s="326">
        <f t="shared" si="30"/>
        <v>4</v>
      </c>
      <c r="AY344" s="327">
        <f t="shared" si="26"/>
        <v>0.66666666666666663</v>
      </c>
    </row>
    <row r="345" spans="1:51" s="215" customFormat="1" ht="12" customHeight="1" thickBot="1">
      <c r="A345" s="244" t="str">
        <f t="shared" si="27"/>
        <v>INTRA</v>
      </c>
      <c r="B345" s="296" t="s">
        <v>119</v>
      </c>
      <c r="C345" s="162" t="s">
        <v>216</v>
      </c>
      <c r="D345" s="163" t="s">
        <v>276</v>
      </c>
      <c r="E345" s="162">
        <v>13</v>
      </c>
      <c r="F345" s="162">
        <v>12</v>
      </c>
      <c r="G345" s="162">
        <v>24</v>
      </c>
      <c r="H345" s="162" t="s">
        <v>12</v>
      </c>
      <c r="I345" s="162" t="s">
        <v>119</v>
      </c>
      <c r="J345" s="162" t="s">
        <v>127</v>
      </c>
      <c r="K345" s="162"/>
      <c r="L345" s="162">
        <f>COUNTIF(AE345:AR345,"x")</f>
        <v>4</v>
      </c>
      <c r="M345" s="162">
        <f>F345-L345</f>
        <v>8</v>
      </c>
      <c r="N345" s="164"/>
      <c r="O345" s="177"/>
      <c r="P345" s="162" t="s">
        <v>277</v>
      </c>
      <c r="Q345" s="162" t="s">
        <v>277</v>
      </c>
      <c r="R345" s="162" t="s">
        <v>277</v>
      </c>
      <c r="S345" s="162" t="s">
        <v>277</v>
      </c>
      <c r="T345" s="165"/>
      <c r="U345" s="162" t="s">
        <v>277</v>
      </c>
      <c r="V345" s="162" t="s">
        <v>277</v>
      </c>
      <c r="W345" s="162" t="s">
        <v>277</v>
      </c>
      <c r="X345" s="162" t="s">
        <v>277</v>
      </c>
      <c r="Y345" s="165"/>
      <c r="Z345" s="162"/>
      <c r="AA345" s="162"/>
      <c r="AB345" s="162"/>
      <c r="AC345" s="162"/>
      <c r="AD345" s="165"/>
      <c r="AE345" s="162" t="s">
        <v>277</v>
      </c>
      <c r="AF345" s="162"/>
      <c r="AG345" s="162" t="s">
        <v>277</v>
      </c>
      <c r="AH345" s="162"/>
      <c r="AI345" s="165"/>
      <c r="AJ345" s="162" t="s">
        <v>277</v>
      </c>
      <c r="AK345" s="162"/>
      <c r="AL345" s="162"/>
      <c r="AM345" s="162" t="s">
        <v>277</v>
      </c>
      <c r="AN345" s="165"/>
      <c r="AO345" s="162"/>
      <c r="AP345" s="162"/>
      <c r="AQ345" s="162"/>
      <c r="AR345" s="162"/>
      <c r="AS345" s="166"/>
      <c r="AV345" s="326">
        <f t="shared" si="28"/>
        <v>12</v>
      </c>
      <c r="AW345" s="326">
        <f t="shared" si="29"/>
        <v>4</v>
      </c>
      <c r="AX345" s="326">
        <f t="shared" si="30"/>
        <v>8</v>
      </c>
      <c r="AY345" s="327">
        <f t="shared" si="26"/>
        <v>0.33333333333333331</v>
      </c>
    </row>
    <row r="346" spans="1:51" ht="12" customHeight="1" thickBot="1">
      <c r="A346" s="244" t="str">
        <f t="shared" si="27"/>
        <v>INTRA</v>
      </c>
      <c r="B346" s="226"/>
      <c r="C346" s="226"/>
      <c r="D346" s="226"/>
      <c r="E346" s="227"/>
      <c r="F346" s="226"/>
      <c r="G346" s="226"/>
      <c r="H346" s="226"/>
      <c r="I346" s="226"/>
      <c r="J346" s="226"/>
      <c r="K346" s="226"/>
      <c r="L346" s="226"/>
      <c r="M346" s="226"/>
      <c r="N346" s="228"/>
      <c r="O346" s="226"/>
      <c r="P346" s="226">
        <v>1</v>
      </c>
      <c r="Q346" s="226">
        <v>2</v>
      </c>
      <c r="R346" s="226">
        <v>3</v>
      </c>
      <c r="S346" s="226">
        <v>4</v>
      </c>
      <c r="T346" s="226"/>
      <c r="U346" s="226">
        <v>5</v>
      </c>
      <c r="V346" s="226">
        <v>6</v>
      </c>
      <c r="W346" s="226">
        <v>7</v>
      </c>
      <c r="X346" s="226">
        <v>8</v>
      </c>
      <c r="Y346" s="226"/>
      <c r="Z346" s="226">
        <v>9</v>
      </c>
      <c r="AA346" s="226">
        <v>10</v>
      </c>
      <c r="AB346" s="226">
        <v>11</v>
      </c>
      <c r="AC346" s="226">
        <v>12</v>
      </c>
      <c r="AD346" s="226"/>
      <c r="AE346" s="226">
        <v>13</v>
      </c>
      <c r="AF346" s="226">
        <v>14</v>
      </c>
      <c r="AG346" s="226">
        <v>15</v>
      </c>
      <c r="AH346" s="226">
        <v>16</v>
      </c>
      <c r="AI346" s="226"/>
      <c r="AJ346" s="226">
        <v>17</v>
      </c>
      <c r="AK346" s="226">
        <v>18</v>
      </c>
      <c r="AL346" s="226">
        <v>19</v>
      </c>
      <c r="AM346" s="226">
        <v>20</v>
      </c>
      <c r="AN346" s="226"/>
      <c r="AO346" s="226">
        <v>21</v>
      </c>
      <c r="AP346" s="226">
        <v>22</v>
      </c>
      <c r="AQ346" s="226">
        <v>23</v>
      </c>
      <c r="AR346" s="226">
        <v>24</v>
      </c>
      <c r="AS346" s="229"/>
      <c r="AV346" s="326">
        <f t="shared" si="28"/>
        <v>0</v>
      </c>
      <c r="AW346" s="326">
        <f t="shared" si="29"/>
        <v>0</v>
      </c>
      <c r="AX346" s="326">
        <f t="shared" si="30"/>
        <v>0</v>
      </c>
      <c r="AY346" s="327" t="e">
        <f t="shared" si="26"/>
        <v>#DIV/0!</v>
      </c>
    </row>
    <row r="347" spans="1:51" ht="12" customHeight="1">
      <c r="A347" s="244" t="str">
        <f t="shared" si="27"/>
        <v>INTRA</v>
      </c>
      <c r="B347" s="226"/>
      <c r="C347" s="226"/>
      <c r="D347" s="226"/>
      <c r="E347" s="227"/>
      <c r="F347" s="226"/>
      <c r="G347" s="226"/>
      <c r="H347" s="226"/>
      <c r="I347" s="226"/>
      <c r="J347" s="226"/>
      <c r="K347" s="226"/>
      <c r="L347" s="226"/>
      <c r="M347" s="226"/>
      <c r="N347" s="228"/>
      <c r="O347" s="226"/>
      <c r="P347" s="226">
        <v>1</v>
      </c>
      <c r="Q347" s="226">
        <v>2</v>
      </c>
      <c r="R347" s="226">
        <v>3</v>
      </c>
      <c r="S347" s="226">
        <v>4</v>
      </c>
      <c r="T347" s="226"/>
      <c r="U347" s="226">
        <v>5</v>
      </c>
      <c r="V347" s="226">
        <v>6</v>
      </c>
      <c r="W347" s="226">
        <v>7</v>
      </c>
      <c r="X347" s="226">
        <v>8</v>
      </c>
      <c r="Y347" s="226"/>
      <c r="Z347" s="226">
        <v>9</v>
      </c>
      <c r="AA347" s="226">
        <v>10</v>
      </c>
      <c r="AB347" s="226">
        <v>11</v>
      </c>
      <c r="AC347" s="226">
        <v>12</v>
      </c>
      <c r="AD347" s="226"/>
      <c r="AE347" s="226">
        <v>13</v>
      </c>
      <c r="AF347" s="226">
        <v>14</v>
      </c>
      <c r="AG347" s="226">
        <v>15</v>
      </c>
      <c r="AH347" s="226">
        <v>16</v>
      </c>
      <c r="AI347" s="226"/>
      <c r="AJ347" s="226">
        <v>17</v>
      </c>
      <c r="AK347" s="226">
        <v>18</v>
      </c>
      <c r="AL347" s="226">
        <v>19</v>
      </c>
      <c r="AM347" s="226">
        <v>20</v>
      </c>
      <c r="AN347" s="226"/>
      <c r="AO347" s="226">
        <v>21</v>
      </c>
      <c r="AP347" s="226">
        <v>22</v>
      </c>
      <c r="AQ347" s="226">
        <v>23</v>
      </c>
      <c r="AR347" s="226">
        <v>24</v>
      </c>
      <c r="AS347" s="229"/>
      <c r="AV347" s="326">
        <f t="shared" si="28"/>
        <v>0</v>
      </c>
      <c r="AW347" s="326">
        <f t="shared" si="29"/>
        <v>0</v>
      </c>
      <c r="AX347" s="326">
        <f t="shared" si="30"/>
        <v>0</v>
      </c>
      <c r="AY347" s="327" t="e">
        <f t="shared" si="26"/>
        <v>#DIV/0!</v>
      </c>
    </row>
    <row r="348" spans="1:51" ht="12" customHeight="1" thickBot="1">
      <c r="A348" s="244" t="str">
        <f t="shared" si="27"/>
        <v>INTRA</v>
      </c>
      <c r="B348" s="296" t="s">
        <v>119</v>
      </c>
      <c r="C348" s="231" t="s">
        <v>216</v>
      </c>
      <c r="D348" s="232" t="s">
        <v>276</v>
      </c>
      <c r="E348" s="231">
        <v>9</v>
      </c>
      <c r="F348" s="231">
        <v>12</v>
      </c>
      <c r="G348" s="231">
        <v>24</v>
      </c>
      <c r="H348" s="231" t="s">
        <v>12</v>
      </c>
      <c r="I348" s="231" t="s">
        <v>119</v>
      </c>
      <c r="J348" s="231" t="s">
        <v>175</v>
      </c>
      <c r="K348" s="231"/>
      <c r="L348" s="231">
        <f>COUNTIF(P348:AR348,"x")</f>
        <v>0</v>
      </c>
      <c r="M348" s="231">
        <f>F348-L348</f>
        <v>12</v>
      </c>
      <c r="N348" s="233"/>
      <c r="O348" s="234"/>
      <c r="P348" s="231"/>
      <c r="Q348" s="231"/>
      <c r="R348" s="231"/>
      <c r="S348" s="231"/>
      <c r="T348" s="234"/>
      <c r="U348" s="231"/>
      <c r="V348" s="231"/>
      <c r="W348" s="231"/>
      <c r="X348" s="231"/>
      <c r="Y348" s="234"/>
      <c r="Z348" s="231"/>
      <c r="AA348" s="231"/>
      <c r="AB348" s="231"/>
      <c r="AC348" s="231"/>
      <c r="AD348" s="234"/>
      <c r="AE348" s="231"/>
      <c r="AF348" s="231"/>
      <c r="AG348" s="231"/>
      <c r="AH348" s="231"/>
      <c r="AI348" s="234"/>
      <c r="AJ348" s="231"/>
      <c r="AK348" s="231"/>
      <c r="AL348" s="231"/>
      <c r="AM348" s="231"/>
      <c r="AN348" s="234"/>
      <c r="AO348" s="231"/>
      <c r="AP348" s="231"/>
      <c r="AQ348" s="231"/>
      <c r="AR348" s="231"/>
      <c r="AS348" s="235"/>
      <c r="AV348" s="326">
        <f t="shared" si="28"/>
        <v>12</v>
      </c>
      <c r="AW348" s="326">
        <f t="shared" si="29"/>
        <v>0</v>
      </c>
      <c r="AX348" s="326">
        <f t="shared" si="30"/>
        <v>12</v>
      </c>
      <c r="AY348" s="327">
        <f t="shared" ref="AY348:AY377" si="31">AW348/AV348</f>
        <v>0</v>
      </c>
    </row>
    <row r="349" spans="1:51" ht="12" customHeight="1">
      <c r="A349" s="244" t="str">
        <f t="shared" si="27"/>
        <v>INTRA</v>
      </c>
      <c r="B349" s="226"/>
      <c r="C349" s="226"/>
      <c r="D349" s="226"/>
      <c r="E349" s="227"/>
      <c r="F349" s="226"/>
      <c r="G349" s="226"/>
      <c r="H349" s="226"/>
      <c r="I349" s="226"/>
      <c r="J349" s="226"/>
      <c r="K349" s="226"/>
      <c r="L349" s="226"/>
      <c r="M349" s="226"/>
      <c r="N349" s="228"/>
      <c r="O349" s="226"/>
      <c r="P349" s="226">
        <v>1</v>
      </c>
      <c r="Q349" s="226">
        <v>2</v>
      </c>
      <c r="R349" s="226">
        <v>3</v>
      </c>
      <c r="S349" s="226">
        <v>4</v>
      </c>
      <c r="T349" s="226"/>
      <c r="U349" s="226">
        <v>5</v>
      </c>
      <c r="V349" s="226">
        <v>6</v>
      </c>
      <c r="W349" s="226">
        <v>7</v>
      </c>
      <c r="X349" s="226">
        <v>8</v>
      </c>
      <c r="Y349" s="226"/>
      <c r="Z349" s="226">
        <v>9</v>
      </c>
      <c r="AA349" s="226">
        <v>10</v>
      </c>
      <c r="AB349" s="226">
        <v>11</v>
      </c>
      <c r="AC349" s="226">
        <v>12</v>
      </c>
      <c r="AD349" s="226"/>
      <c r="AE349" s="226">
        <v>13</v>
      </c>
      <c r="AF349" s="226">
        <v>14</v>
      </c>
      <c r="AG349" s="226">
        <v>15</v>
      </c>
      <c r="AH349" s="226">
        <v>16</v>
      </c>
      <c r="AI349" s="226"/>
      <c r="AJ349" s="226">
        <v>17</v>
      </c>
      <c r="AK349" s="226">
        <v>18</v>
      </c>
      <c r="AL349" s="226">
        <v>19</v>
      </c>
      <c r="AM349" s="226">
        <v>20</v>
      </c>
      <c r="AN349" s="226"/>
      <c r="AO349" s="226">
        <v>21</v>
      </c>
      <c r="AP349" s="226">
        <v>22</v>
      </c>
      <c r="AQ349" s="226">
        <v>23</v>
      </c>
      <c r="AR349" s="226">
        <v>24</v>
      </c>
      <c r="AS349" s="229"/>
      <c r="AV349" s="326">
        <f t="shared" si="28"/>
        <v>0</v>
      </c>
      <c r="AW349" s="326">
        <f t="shared" si="29"/>
        <v>0</v>
      </c>
      <c r="AX349" s="326">
        <f t="shared" si="30"/>
        <v>0</v>
      </c>
      <c r="AY349" s="327" t="e">
        <f t="shared" si="31"/>
        <v>#DIV/0!</v>
      </c>
    </row>
    <row r="350" spans="1:51" ht="12" customHeight="1" thickBot="1">
      <c r="A350" s="244" t="str">
        <f t="shared" si="27"/>
        <v>INTRA</v>
      </c>
      <c r="B350" s="296" t="s">
        <v>119</v>
      </c>
      <c r="C350" s="231" t="s">
        <v>216</v>
      </c>
      <c r="D350" s="232" t="s">
        <v>276</v>
      </c>
      <c r="E350" s="231">
        <v>8</v>
      </c>
      <c r="F350" s="231">
        <v>12</v>
      </c>
      <c r="G350" s="231">
        <v>24</v>
      </c>
      <c r="H350" s="231" t="s">
        <v>12</v>
      </c>
      <c r="I350" s="231" t="s">
        <v>119</v>
      </c>
      <c r="J350" s="231" t="s">
        <v>125</v>
      </c>
      <c r="K350" s="231"/>
      <c r="L350" s="231">
        <f>COUNTIF(P350:AR350,"x")</f>
        <v>0</v>
      </c>
      <c r="M350" s="231">
        <f>F350-L350</f>
        <v>12</v>
      </c>
      <c r="N350" s="233"/>
      <c r="O350" s="234"/>
      <c r="P350" s="231"/>
      <c r="Q350" s="231"/>
      <c r="R350" s="231"/>
      <c r="S350" s="231"/>
      <c r="T350" s="234"/>
      <c r="U350" s="231"/>
      <c r="V350" s="231"/>
      <c r="W350" s="231"/>
      <c r="X350" s="231"/>
      <c r="Y350" s="234"/>
      <c r="Z350" s="231"/>
      <c r="AA350" s="231"/>
      <c r="AB350" s="231"/>
      <c r="AC350" s="231"/>
      <c r="AD350" s="234"/>
      <c r="AE350" s="231"/>
      <c r="AF350" s="231"/>
      <c r="AG350" s="231"/>
      <c r="AH350" s="231"/>
      <c r="AI350" s="234"/>
      <c r="AJ350" s="231"/>
      <c r="AK350" s="231"/>
      <c r="AL350" s="231"/>
      <c r="AM350" s="231"/>
      <c r="AN350" s="234"/>
      <c r="AO350" s="231"/>
      <c r="AP350" s="231"/>
      <c r="AQ350" s="231"/>
      <c r="AR350" s="231"/>
      <c r="AS350" s="235"/>
      <c r="AV350" s="326">
        <f t="shared" si="28"/>
        <v>12</v>
      </c>
      <c r="AW350" s="326">
        <f t="shared" si="29"/>
        <v>0</v>
      </c>
      <c r="AX350" s="326">
        <f t="shared" si="30"/>
        <v>12</v>
      </c>
      <c r="AY350" s="327">
        <f t="shared" si="31"/>
        <v>0</v>
      </c>
    </row>
    <row r="351" spans="1:51" ht="12" customHeight="1">
      <c r="A351" s="244" t="str">
        <f t="shared" si="27"/>
        <v>INTRA</v>
      </c>
      <c r="B351" s="226"/>
      <c r="C351" s="226"/>
      <c r="D351" s="226"/>
      <c r="E351" s="227"/>
      <c r="F351" s="226"/>
      <c r="G351" s="226"/>
      <c r="H351" s="226"/>
      <c r="I351" s="226"/>
      <c r="J351" s="226"/>
      <c r="K351" s="226"/>
      <c r="L351" s="226"/>
      <c r="M351" s="226"/>
      <c r="N351" s="228"/>
      <c r="O351" s="226"/>
      <c r="P351" s="226">
        <v>1</v>
      </c>
      <c r="Q351" s="226">
        <v>2</v>
      </c>
      <c r="R351" s="226">
        <v>3</v>
      </c>
      <c r="S351" s="226">
        <v>4</v>
      </c>
      <c r="T351" s="226"/>
      <c r="U351" s="226">
        <v>5</v>
      </c>
      <c r="V351" s="226">
        <v>6</v>
      </c>
      <c r="W351" s="226">
        <v>7</v>
      </c>
      <c r="X351" s="226">
        <v>8</v>
      </c>
      <c r="Y351" s="226"/>
      <c r="Z351" s="226">
        <v>9</v>
      </c>
      <c r="AA351" s="226">
        <v>10</v>
      </c>
      <c r="AB351" s="226">
        <v>11</v>
      </c>
      <c r="AC351" s="226">
        <v>12</v>
      </c>
      <c r="AD351" s="226"/>
      <c r="AE351" s="226">
        <v>13</v>
      </c>
      <c r="AF351" s="226">
        <v>14</v>
      </c>
      <c r="AG351" s="226">
        <v>15</v>
      </c>
      <c r="AH351" s="226">
        <v>16</v>
      </c>
      <c r="AI351" s="226"/>
      <c r="AJ351" s="226">
        <v>17</v>
      </c>
      <c r="AK351" s="226">
        <v>18</v>
      </c>
      <c r="AL351" s="226">
        <v>19</v>
      </c>
      <c r="AM351" s="226">
        <v>20</v>
      </c>
      <c r="AN351" s="226"/>
      <c r="AO351" s="226">
        <v>21</v>
      </c>
      <c r="AP351" s="226">
        <v>22</v>
      </c>
      <c r="AQ351" s="226">
        <v>23</v>
      </c>
      <c r="AR351" s="226">
        <v>24</v>
      </c>
      <c r="AS351" s="229"/>
      <c r="AV351" s="326">
        <f t="shared" si="28"/>
        <v>0</v>
      </c>
      <c r="AW351" s="326">
        <f t="shared" si="29"/>
        <v>0</v>
      </c>
      <c r="AX351" s="326">
        <f t="shared" si="30"/>
        <v>0</v>
      </c>
      <c r="AY351" s="327" t="e">
        <f t="shared" si="31"/>
        <v>#DIV/0!</v>
      </c>
    </row>
    <row r="352" spans="1:51" ht="12" customHeight="1" thickBot="1">
      <c r="A352" s="244" t="str">
        <f t="shared" si="27"/>
        <v>INTRA</v>
      </c>
      <c r="B352" s="296" t="s">
        <v>119</v>
      </c>
      <c r="C352" s="231" t="s">
        <v>216</v>
      </c>
      <c r="D352" s="232" t="s">
        <v>276</v>
      </c>
      <c r="E352" s="231">
        <v>7</v>
      </c>
      <c r="F352" s="231">
        <v>12</v>
      </c>
      <c r="G352" s="231">
        <v>24</v>
      </c>
      <c r="H352" s="231" t="s">
        <v>12</v>
      </c>
      <c r="I352" s="231" t="s">
        <v>119</v>
      </c>
      <c r="J352" s="231" t="s">
        <v>135</v>
      </c>
      <c r="K352" s="231"/>
      <c r="L352" s="231">
        <f>COUNTIF(P352:AR352,"x")</f>
        <v>4</v>
      </c>
      <c r="M352" s="231">
        <f>F352-L352</f>
        <v>8</v>
      </c>
      <c r="N352" s="233"/>
      <c r="O352" s="234"/>
      <c r="P352" s="231"/>
      <c r="Q352" s="231"/>
      <c r="R352" s="231"/>
      <c r="S352" s="231"/>
      <c r="T352" s="234"/>
      <c r="U352" s="231"/>
      <c r="V352" s="231"/>
      <c r="W352" s="231"/>
      <c r="X352" s="231"/>
      <c r="Y352" s="234"/>
      <c r="Z352" s="231" t="s">
        <v>278</v>
      </c>
      <c r="AA352" s="231" t="s">
        <v>278</v>
      </c>
      <c r="AB352" s="231" t="s">
        <v>278</v>
      </c>
      <c r="AC352" s="231" t="s">
        <v>278</v>
      </c>
      <c r="AD352" s="234"/>
      <c r="AE352" s="231"/>
      <c r="AF352" s="231"/>
      <c r="AG352" s="231"/>
      <c r="AH352" s="231"/>
      <c r="AI352" s="234"/>
      <c r="AJ352" s="231"/>
      <c r="AK352" s="231"/>
      <c r="AL352" s="231"/>
      <c r="AM352" s="231"/>
      <c r="AN352" s="234"/>
      <c r="AO352" s="231"/>
      <c r="AP352" s="231"/>
      <c r="AQ352" s="231"/>
      <c r="AR352" s="231"/>
      <c r="AS352" s="235"/>
      <c r="AV352" s="326">
        <f t="shared" si="28"/>
        <v>12</v>
      </c>
      <c r="AW352" s="326">
        <f t="shared" si="29"/>
        <v>4</v>
      </c>
      <c r="AX352" s="326">
        <f t="shared" si="30"/>
        <v>8</v>
      </c>
      <c r="AY352" s="327">
        <f t="shared" si="31"/>
        <v>0.33333333333333331</v>
      </c>
    </row>
    <row r="353" spans="1:51" ht="12" customHeight="1">
      <c r="A353" s="244" t="str">
        <f t="shared" si="27"/>
        <v>INTRA</v>
      </c>
      <c r="B353" s="226"/>
      <c r="C353" s="226"/>
      <c r="D353" s="226"/>
      <c r="E353" s="227"/>
      <c r="F353" s="226"/>
      <c r="G353" s="226"/>
      <c r="H353" s="226"/>
      <c r="I353" s="226"/>
      <c r="J353" s="226"/>
      <c r="K353" s="226"/>
      <c r="L353" s="226"/>
      <c r="M353" s="226"/>
      <c r="N353" s="228"/>
      <c r="O353" s="226"/>
      <c r="P353" s="226">
        <v>1</v>
      </c>
      <c r="Q353" s="226">
        <v>2</v>
      </c>
      <c r="R353" s="226">
        <v>3</v>
      </c>
      <c r="S353" s="226">
        <v>4</v>
      </c>
      <c r="T353" s="226"/>
      <c r="U353" s="226">
        <v>5</v>
      </c>
      <c r="V353" s="226">
        <v>6</v>
      </c>
      <c r="W353" s="226">
        <v>7</v>
      </c>
      <c r="X353" s="226">
        <v>8</v>
      </c>
      <c r="Y353" s="226"/>
      <c r="Z353" s="226">
        <v>9</v>
      </c>
      <c r="AA353" s="226">
        <v>10</v>
      </c>
      <c r="AB353" s="226">
        <v>11</v>
      </c>
      <c r="AC353" s="226">
        <v>12</v>
      </c>
      <c r="AD353" s="226"/>
      <c r="AE353" s="226">
        <v>13</v>
      </c>
      <c r="AF353" s="226">
        <v>14</v>
      </c>
      <c r="AG353" s="226">
        <v>15</v>
      </c>
      <c r="AH353" s="226">
        <v>16</v>
      </c>
      <c r="AI353" s="226"/>
      <c r="AJ353" s="226">
        <v>17</v>
      </c>
      <c r="AK353" s="226">
        <v>18</v>
      </c>
      <c r="AL353" s="226">
        <v>19</v>
      </c>
      <c r="AM353" s="226">
        <v>20</v>
      </c>
      <c r="AN353" s="226"/>
      <c r="AO353" s="226">
        <v>21</v>
      </c>
      <c r="AP353" s="226">
        <v>22</v>
      </c>
      <c r="AQ353" s="226">
        <v>23</v>
      </c>
      <c r="AR353" s="226">
        <v>24</v>
      </c>
      <c r="AS353" s="229"/>
      <c r="AV353" s="326">
        <f t="shared" si="28"/>
        <v>0</v>
      </c>
      <c r="AW353" s="326">
        <f t="shared" si="29"/>
        <v>0</v>
      </c>
      <c r="AX353" s="326">
        <f t="shared" si="30"/>
        <v>0</v>
      </c>
      <c r="AY353" s="327" t="e">
        <f t="shared" si="31"/>
        <v>#DIV/0!</v>
      </c>
    </row>
    <row r="354" spans="1:51" ht="12" customHeight="1" thickBot="1">
      <c r="A354" s="244" t="str">
        <f t="shared" si="27"/>
        <v>INTRA</v>
      </c>
      <c r="B354" s="296" t="s">
        <v>119</v>
      </c>
      <c r="C354" s="231" t="s">
        <v>216</v>
      </c>
      <c r="D354" s="232" t="s">
        <v>276</v>
      </c>
      <c r="E354" s="231">
        <v>6</v>
      </c>
      <c r="F354" s="231">
        <v>12</v>
      </c>
      <c r="G354" s="231">
        <v>24</v>
      </c>
      <c r="H354" s="231" t="s">
        <v>12</v>
      </c>
      <c r="I354" s="231" t="s">
        <v>119</v>
      </c>
      <c r="J354" s="231" t="s">
        <v>144</v>
      </c>
      <c r="K354" s="231"/>
      <c r="L354" s="231">
        <f>COUNTIF(P354:AR354,"x")</f>
        <v>0</v>
      </c>
      <c r="M354" s="231">
        <f>F354-L354</f>
        <v>12</v>
      </c>
      <c r="N354" s="233"/>
      <c r="O354" s="234"/>
      <c r="P354" s="231"/>
      <c r="Q354" s="231"/>
      <c r="R354" s="231"/>
      <c r="S354" s="231"/>
      <c r="T354" s="234"/>
      <c r="U354" s="231"/>
      <c r="V354" s="231"/>
      <c r="W354" s="231"/>
      <c r="X354" s="231"/>
      <c r="Y354" s="234"/>
      <c r="Z354" s="231"/>
      <c r="AA354" s="231"/>
      <c r="AB354" s="231"/>
      <c r="AC354" s="231"/>
      <c r="AD354" s="234"/>
      <c r="AE354" s="231"/>
      <c r="AF354" s="231"/>
      <c r="AG354" s="231"/>
      <c r="AH354" s="231"/>
      <c r="AI354" s="234"/>
      <c r="AJ354" s="231"/>
      <c r="AK354" s="231"/>
      <c r="AL354" s="231"/>
      <c r="AM354" s="231"/>
      <c r="AN354" s="234"/>
      <c r="AO354" s="231"/>
      <c r="AP354" s="231"/>
      <c r="AQ354" s="231"/>
      <c r="AR354" s="231"/>
      <c r="AS354" s="235"/>
      <c r="AV354" s="326">
        <f t="shared" si="28"/>
        <v>12</v>
      </c>
      <c r="AW354" s="326">
        <f t="shared" si="29"/>
        <v>0</v>
      </c>
      <c r="AX354" s="326">
        <f t="shared" si="30"/>
        <v>12</v>
      </c>
      <c r="AY354" s="327">
        <f t="shared" si="31"/>
        <v>0</v>
      </c>
    </row>
    <row r="355" spans="1:51" ht="12" customHeight="1">
      <c r="A355" s="244" t="str">
        <f t="shared" si="27"/>
        <v>INTRA</v>
      </c>
      <c r="B355" s="226"/>
      <c r="C355" s="226"/>
      <c r="D355" s="226"/>
      <c r="E355" s="227"/>
      <c r="F355" s="226"/>
      <c r="G355" s="226"/>
      <c r="H355" s="226"/>
      <c r="I355" s="226"/>
      <c r="J355" s="226"/>
      <c r="K355" s="226"/>
      <c r="L355" s="226"/>
      <c r="M355" s="226"/>
      <c r="N355" s="228"/>
      <c r="O355" s="226"/>
      <c r="P355" s="226">
        <v>1</v>
      </c>
      <c r="Q355" s="226">
        <v>2</v>
      </c>
      <c r="R355" s="226">
        <v>3</v>
      </c>
      <c r="S355" s="226">
        <v>4</v>
      </c>
      <c r="T355" s="226"/>
      <c r="U355" s="226">
        <v>5</v>
      </c>
      <c r="V355" s="226">
        <v>6</v>
      </c>
      <c r="W355" s="226">
        <v>7</v>
      </c>
      <c r="X355" s="226">
        <v>8</v>
      </c>
      <c r="Y355" s="226"/>
      <c r="Z355" s="226">
        <v>9</v>
      </c>
      <c r="AA355" s="226">
        <v>10</v>
      </c>
      <c r="AB355" s="226">
        <v>11</v>
      </c>
      <c r="AC355" s="226">
        <v>12</v>
      </c>
      <c r="AD355" s="226"/>
      <c r="AE355" s="226">
        <v>13</v>
      </c>
      <c r="AF355" s="226">
        <v>14</v>
      </c>
      <c r="AG355" s="226">
        <v>15</v>
      </c>
      <c r="AH355" s="226">
        <v>16</v>
      </c>
      <c r="AI355" s="226"/>
      <c r="AJ355" s="226">
        <v>17</v>
      </c>
      <c r="AK355" s="226">
        <v>18</v>
      </c>
      <c r="AL355" s="226">
        <v>19</v>
      </c>
      <c r="AM355" s="226">
        <v>20</v>
      </c>
      <c r="AN355" s="226"/>
      <c r="AO355" s="226">
        <v>21</v>
      </c>
      <c r="AP355" s="226">
        <v>22</v>
      </c>
      <c r="AQ355" s="226">
        <v>23</v>
      </c>
      <c r="AR355" s="226">
        <v>24</v>
      </c>
      <c r="AS355" s="229"/>
      <c r="AV355" s="326">
        <f t="shared" si="28"/>
        <v>0</v>
      </c>
      <c r="AW355" s="326">
        <f t="shared" si="29"/>
        <v>0</v>
      </c>
      <c r="AX355" s="326">
        <f t="shared" si="30"/>
        <v>0</v>
      </c>
      <c r="AY355" s="327" t="e">
        <f t="shared" si="31"/>
        <v>#DIV/0!</v>
      </c>
    </row>
    <row r="356" spans="1:51" ht="12" customHeight="1" thickBot="1">
      <c r="A356" s="244" t="str">
        <f t="shared" si="27"/>
        <v>INTRA</v>
      </c>
      <c r="B356" s="296" t="s">
        <v>119</v>
      </c>
      <c r="C356" s="231" t="s">
        <v>216</v>
      </c>
      <c r="D356" s="232" t="s">
        <v>276</v>
      </c>
      <c r="E356" s="231">
        <v>5</v>
      </c>
      <c r="F356" s="231">
        <v>12</v>
      </c>
      <c r="G356" s="231">
        <v>24</v>
      </c>
      <c r="H356" s="231" t="s">
        <v>12</v>
      </c>
      <c r="I356" s="231" t="s">
        <v>119</v>
      </c>
      <c r="J356" s="231" t="s">
        <v>399</v>
      </c>
      <c r="K356" s="231"/>
      <c r="L356" s="231">
        <f>COUNTIF(P356:AR356,"x")</f>
        <v>0</v>
      </c>
      <c r="M356" s="231">
        <f>F356-L356</f>
        <v>12</v>
      </c>
      <c r="N356" s="233"/>
      <c r="O356" s="234"/>
      <c r="P356" s="231"/>
      <c r="Q356" s="231"/>
      <c r="R356" s="231"/>
      <c r="S356" s="231"/>
      <c r="T356" s="234"/>
      <c r="U356" s="231"/>
      <c r="V356" s="231"/>
      <c r="W356" s="231"/>
      <c r="X356" s="231"/>
      <c r="Y356" s="234"/>
      <c r="Z356" s="231"/>
      <c r="AA356" s="231"/>
      <c r="AB356" s="231"/>
      <c r="AC356" s="231"/>
      <c r="AD356" s="234"/>
      <c r="AE356" s="231"/>
      <c r="AF356" s="231"/>
      <c r="AG356" s="231"/>
      <c r="AH356" s="231"/>
      <c r="AI356" s="234"/>
      <c r="AJ356" s="231"/>
      <c r="AK356" s="231"/>
      <c r="AL356" s="231"/>
      <c r="AM356" s="231"/>
      <c r="AN356" s="234"/>
      <c r="AO356" s="231"/>
      <c r="AP356" s="231"/>
      <c r="AQ356" s="231"/>
      <c r="AR356" s="231"/>
      <c r="AS356" s="235"/>
      <c r="AV356" s="326">
        <f t="shared" si="28"/>
        <v>12</v>
      </c>
      <c r="AW356" s="326">
        <f t="shared" si="29"/>
        <v>0</v>
      </c>
      <c r="AX356" s="326">
        <f t="shared" si="30"/>
        <v>12</v>
      </c>
      <c r="AY356" s="327">
        <f t="shared" si="31"/>
        <v>0</v>
      </c>
    </row>
    <row r="357" spans="1:51" ht="12" customHeight="1">
      <c r="A357" s="244" t="str">
        <f t="shared" si="27"/>
        <v>INTRA</v>
      </c>
      <c r="B357" s="226"/>
      <c r="C357" s="226"/>
      <c r="D357" s="226"/>
      <c r="E357" s="227"/>
      <c r="F357" s="226"/>
      <c r="G357" s="226"/>
      <c r="H357" s="226"/>
      <c r="I357" s="226"/>
      <c r="J357" s="226"/>
      <c r="K357" s="226"/>
      <c r="L357" s="226"/>
      <c r="M357" s="226"/>
      <c r="N357" s="228"/>
      <c r="O357" s="226"/>
      <c r="P357" s="226">
        <v>1</v>
      </c>
      <c r="Q357" s="226">
        <v>2</v>
      </c>
      <c r="R357" s="226">
        <v>3</v>
      </c>
      <c r="S357" s="226">
        <v>4</v>
      </c>
      <c r="T357" s="226"/>
      <c r="U357" s="226">
        <v>5</v>
      </c>
      <c r="V357" s="226">
        <v>6</v>
      </c>
      <c r="W357" s="226">
        <v>7</v>
      </c>
      <c r="X357" s="226">
        <v>8</v>
      </c>
      <c r="Y357" s="226"/>
      <c r="Z357" s="226">
        <v>9</v>
      </c>
      <c r="AA357" s="226">
        <v>10</v>
      </c>
      <c r="AB357" s="226">
        <v>11</v>
      </c>
      <c r="AC357" s="226">
        <v>12</v>
      </c>
      <c r="AD357" s="226"/>
      <c r="AE357" s="226">
        <v>13</v>
      </c>
      <c r="AF357" s="226">
        <v>14</v>
      </c>
      <c r="AG357" s="226">
        <v>15</v>
      </c>
      <c r="AH357" s="226">
        <v>16</v>
      </c>
      <c r="AI357" s="226"/>
      <c r="AJ357" s="226">
        <v>17</v>
      </c>
      <c r="AK357" s="226">
        <v>18</v>
      </c>
      <c r="AL357" s="226">
        <v>19</v>
      </c>
      <c r="AM357" s="226">
        <v>20</v>
      </c>
      <c r="AN357" s="226"/>
      <c r="AO357" s="226">
        <v>21</v>
      </c>
      <c r="AP357" s="226">
        <v>22</v>
      </c>
      <c r="AQ357" s="226">
        <v>23</v>
      </c>
      <c r="AR357" s="226">
        <v>24</v>
      </c>
      <c r="AS357" s="229"/>
      <c r="AV357" s="326">
        <f t="shared" si="28"/>
        <v>0</v>
      </c>
      <c r="AW357" s="326">
        <f t="shared" si="29"/>
        <v>0</v>
      </c>
      <c r="AX357" s="326">
        <f t="shared" si="30"/>
        <v>0</v>
      </c>
      <c r="AY357" s="327" t="e">
        <f t="shared" si="31"/>
        <v>#DIV/0!</v>
      </c>
    </row>
    <row r="358" spans="1:51" ht="12" customHeight="1" thickBot="1">
      <c r="A358" s="244" t="str">
        <f t="shared" si="27"/>
        <v>INTRA</v>
      </c>
      <c r="B358" s="296" t="s">
        <v>119</v>
      </c>
      <c r="C358" s="231" t="s">
        <v>216</v>
      </c>
      <c r="D358" s="232" t="s">
        <v>276</v>
      </c>
      <c r="E358" s="231">
        <v>4</v>
      </c>
      <c r="F358" s="231">
        <v>12</v>
      </c>
      <c r="G358" s="231">
        <v>24</v>
      </c>
      <c r="H358" s="231" t="s">
        <v>12</v>
      </c>
      <c r="I358" s="231" t="s">
        <v>119</v>
      </c>
      <c r="J358" s="231" t="s">
        <v>399</v>
      </c>
      <c r="K358" s="231"/>
      <c r="L358" s="231">
        <f>COUNTIF(P358:AR358,"x")</f>
        <v>0</v>
      </c>
      <c r="M358" s="231">
        <f>F358-L358</f>
        <v>12</v>
      </c>
      <c r="N358" s="233"/>
      <c r="O358" s="234"/>
      <c r="P358" s="231"/>
      <c r="Q358" s="231"/>
      <c r="R358" s="231"/>
      <c r="S358" s="231"/>
      <c r="T358" s="234"/>
      <c r="U358" s="231"/>
      <c r="V358" s="231"/>
      <c r="W358" s="231"/>
      <c r="X358" s="231"/>
      <c r="Y358" s="234"/>
      <c r="Z358" s="231"/>
      <c r="AA358" s="231"/>
      <c r="AB358" s="231"/>
      <c r="AC358" s="231"/>
      <c r="AD358" s="234"/>
      <c r="AE358" s="231"/>
      <c r="AF358" s="231"/>
      <c r="AG358" s="231"/>
      <c r="AH358" s="231"/>
      <c r="AI358" s="234"/>
      <c r="AJ358" s="231"/>
      <c r="AK358" s="231"/>
      <c r="AL358" s="231"/>
      <c r="AM358" s="231"/>
      <c r="AN358" s="234"/>
      <c r="AO358" s="231"/>
      <c r="AP358" s="231"/>
      <c r="AQ358" s="231"/>
      <c r="AR358" s="231"/>
      <c r="AS358" s="235"/>
      <c r="AV358" s="326">
        <f t="shared" si="28"/>
        <v>12</v>
      </c>
      <c r="AW358" s="326">
        <f t="shared" si="29"/>
        <v>0</v>
      </c>
      <c r="AX358" s="326">
        <f t="shared" si="30"/>
        <v>12</v>
      </c>
      <c r="AY358" s="327">
        <f t="shared" si="31"/>
        <v>0</v>
      </c>
    </row>
    <row r="359" spans="1:51" ht="12" customHeight="1">
      <c r="A359" s="244" t="str">
        <f t="shared" si="27"/>
        <v>INTRA</v>
      </c>
      <c r="B359" s="226"/>
      <c r="C359" s="226"/>
      <c r="D359" s="226"/>
      <c r="E359" s="227"/>
      <c r="F359" s="226"/>
      <c r="G359" s="226"/>
      <c r="H359" s="226"/>
      <c r="I359" s="226"/>
      <c r="J359" s="226"/>
      <c r="K359" s="226"/>
      <c r="L359" s="226"/>
      <c r="M359" s="226"/>
      <c r="N359" s="228"/>
      <c r="O359" s="226"/>
      <c r="P359" s="226">
        <v>1</v>
      </c>
      <c r="Q359" s="226">
        <v>2</v>
      </c>
      <c r="R359" s="226">
        <v>3</v>
      </c>
      <c r="S359" s="226">
        <v>4</v>
      </c>
      <c r="T359" s="226"/>
      <c r="U359" s="226">
        <v>5</v>
      </c>
      <c r="V359" s="226">
        <v>6</v>
      </c>
      <c r="W359" s="226">
        <v>7</v>
      </c>
      <c r="X359" s="226">
        <v>8</v>
      </c>
      <c r="Y359" s="226"/>
      <c r="Z359" s="226">
        <v>9</v>
      </c>
      <c r="AA359" s="226">
        <v>10</v>
      </c>
      <c r="AB359" s="226">
        <v>11</v>
      </c>
      <c r="AC359" s="226">
        <v>12</v>
      </c>
      <c r="AD359" s="226"/>
      <c r="AE359" s="226">
        <v>13</v>
      </c>
      <c r="AF359" s="226">
        <v>14</v>
      </c>
      <c r="AG359" s="226">
        <v>15</v>
      </c>
      <c r="AH359" s="226">
        <v>16</v>
      </c>
      <c r="AI359" s="226"/>
      <c r="AJ359" s="226">
        <v>17</v>
      </c>
      <c r="AK359" s="226">
        <v>18</v>
      </c>
      <c r="AL359" s="226">
        <v>19</v>
      </c>
      <c r="AM359" s="226">
        <v>20</v>
      </c>
      <c r="AN359" s="226"/>
      <c r="AO359" s="226">
        <v>21</v>
      </c>
      <c r="AP359" s="226">
        <v>22</v>
      </c>
      <c r="AQ359" s="226">
        <v>23</v>
      </c>
      <c r="AR359" s="226">
        <v>24</v>
      </c>
      <c r="AS359" s="229"/>
      <c r="AV359" s="326">
        <f t="shared" si="28"/>
        <v>0</v>
      </c>
      <c r="AW359" s="326">
        <f t="shared" si="29"/>
        <v>0</v>
      </c>
      <c r="AX359" s="326">
        <f t="shared" si="30"/>
        <v>0</v>
      </c>
      <c r="AY359" s="327" t="e">
        <f t="shared" si="31"/>
        <v>#DIV/0!</v>
      </c>
    </row>
    <row r="360" spans="1:51" ht="12" customHeight="1" thickBot="1">
      <c r="A360" s="244" t="str">
        <f t="shared" si="27"/>
        <v>INTRA</v>
      </c>
      <c r="B360" s="296" t="s">
        <v>119</v>
      </c>
      <c r="C360" s="231" t="s">
        <v>216</v>
      </c>
      <c r="D360" s="232" t="s">
        <v>276</v>
      </c>
      <c r="E360" s="231">
        <v>3</v>
      </c>
      <c r="F360" s="231">
        <v>12</v>
      </c>
      <c r="G360" s="231">
        <v>24</v>
      </c>
      <c r="H360" s="231" t="s">
        <v>12</v>
      </c>
      <c r="I360" s="231" t="s">
        <v>119</v>
      </c>
      <c r="J360" s="231" t="s">
        <v>382</v>
      </c>
      <c r="K360" s="231"/>
      <c r="L360" s="231">
        <f>COUNTIF(P360:AR360,"x")</f>
        <v>0</v>
      </c>
      <c r="M360" s="231">
        <f>F360-L360</f>
        <v>12</v>
      </c>
      <c r="N360" s="233"/>
      <c r="O360" s="234"/>
      <c r="P360" s="231"/>
      <c r="Q360" s="231"/>
      <c r="R360" s="231"/>
      <c r="S360" s="231"/>
      <c r="T360" s="234"/>
      <c r="U360" s="231"/>
      <c r="V360" s="231"/>
      <c r="W360" s="231"/>
      <c r="X360" s="231"/>
      <c r="Y360" s="234"/>
      <c r="Z360" s="231"/>
      <c r="AA360" s="231"/>
      <c r="AB360" s="231"/>
      <c r="AC360" s="231"/>
      <c r="AD360" s="234"/>
      <c r="AE360" s="231"/>
      <c r="AF360" s="231"/>
      <c r="AG360" s="231"/>
      <c r="AH360" s="231"/>
      <c r="AI360" s="234"/>
      <c r="AJ360" s="231"/>
      <c r="AK360" s="231"/>
      <c r="AL360" s="231"/>
      <c r="AM360" s="231"/>
      <c r="AN360" s="234"/>
      <c r="AO360" s="231"/>
      <c r="AP360" s="231"/>
      <c r="AQ360" s="231"/>
      <c r="AR360" s="231"/>
      <c r="AS360" s="235"/>
      <c r="AV360" s="326">
        <f t="shared" si="28"/>
        <v>12</v>
      </c>
      <c r="AW360" s="326">
        <f t="shared" si="29"/>
        <v>0</v>
      </c>
      <c r="AX360" s="326">
        <f t="shared" si="30"/>
        <v>12</v>
      </c>
      <c r="AY360" s="327">
        <f t="shared" si="31"/>
        <v>0</v>
      </c>
    </row>
    <row r="361" spans="1:51" ht="12" customHeight="1">
      <c r="A361" s="244" t="str">
        <f t="shared" si="27"/>
        <v>INTRA</v>
      </c>
      <c r="B361" s="226"/>
      <c r="C361" s="226"/>
      <c r="D361" s="226"/>
      <c r="E361" s="227"/>
      <c r="F361" s="226"/>
      <c r="G361" s="226"/>
      <c r="H361" s="226"/>
      <c r="I361" s="226"/>
      <c r="J361" s="226"/>
      <c r="K361" s="226"/>
      <c r="L361" s="226"/>
      <c r="M361" s="226"/>
      <c r="N361" s="228"/>
      <c r="O361" s="226"/>
      <c r="P361" s="226">
        <v>1</v>
      </c>
      <c r="Q361" s="226">
        <v>2</v>
      </c>
      <c r="R361" s="226">
        <v>3</v>
      </c>
      <c r="S361" s="226">
        <v>4</v>
      </c>
      <c r="T361" s="226"/>
      <c r="U361" s="226">
        <v>5</v>
      </c>
      <c r="V361" s="226">
        <v>6</v>
      </c>
      <c r="W361" s="226">
        <v>7</v>
      </c>
      <c r="X361" s="226">
        <v>8</v>
      </c>
      <c r="Y361" s="226"/>
      <c r="Z361" s="226">
        <v>9</v>
      </c>
      <c r="AA361" s="226">
        <v>10</v>
      </c>
      <c r="AB361" s="226">
        <v>11</v>
      </c>
      <c r="AC361" s="226">
        <v>12</v>
      </c>
      <c r="AD361" s="226"/>
      <c r="AE361" s="226">
        <v>13</v>
      </c>
      <c r="AF361" s="226">
        <v>14</v>
      </c>
      <c r="AG361" s="226">
        <v>15</v>
      </c>
      <c r="AH361" s="226">
        <v>16</v>
      </c>
      <c r="AI361" s="226"/>
      <c r="AJ361" s="226">
        <v>17</v>
      </c>
      <c r="AK361" s="226">
        <v>18</v>
      </c>
      <c r="AL361" s="226">
        <v>19</v>
      </c>
      <c r="AM361" s="226">
        <v>20</v>
      </c>
      <c r="AN361" s="226"/>
      <c r="AO361" s="226">
        <v>21</v>
      </c>
      <c r="AP361" s="226">
        <v>22</v>
      </c>
      <c r="AQ361" s="226">
        <v>23</v>
      </c>
      <c r="AR361" s="226">
        <v>24</v>
      </c>
      <c r="AS361" s="229"/>
      <c r="AV361" s="326">
        <f t="shared" si="28"/>
        <v>0</v>
      </c>
      <c r="AW361" s="326">
        <f t="shared" si="29"/>
        <v>0</v>
      </c>
      <c r="AX361" s="326">
        <f t="shared" si="30"/>
        <v>0</v>
      </c>
      <c r="AY361" s="327" t="e">
        <f t="shared" si="31"/>
        <v>#DIV/0!</v>
      </c>
    </row>
    <row r="362" spans="1:51" ht="12" customHeight="1" thickBot="1">
      <c r="A362" s="244" t="str">
        <f t="shared" si="27"/>
        <v>INTRA</v>
      </c>
      <c r="B362" s="296" t="s">
        <v>119</v>
      </c>
      <c r="C362" s="231" t="s">
        <v>216</v>
      </c>
      <c r="D362" s="232" t="s">
        <v>276</v>
      </c>
      <c r="E362" s="231">
        <v>2</v>
      </c>
      <c r="F362" s="231">
        <v>12</v>
      </c>
      <c r="G362" s="231">
        <v>24</v>
      </c>
      <c r="H362" s="231" t="s">
        <v>12</v>
      </c>
      <c r="I362" s="231" t="s">
        <v>119</v>
      </c>
      <c r="J362" s="231" t="s">
        <v>383</v>
      </c>
      <c r="K362" s="231"/>
      <c r="L362" s="231">
        <f>COUNTIF(P362:AR362,"x")</f>
        <v>0</v>
      </c>
      <c r="M362" s="231">
        <f>F362-L362</f>
        <v>12</v>
      </c>
      <c r="N362" s="233"/>
      <c r="O362" s="234"/>
      <c r="P362" s="231"/>
      <c r="Q362" s="231"/>
      <c r="R362" s="231"/>
      <c r="S362" s="231"/>
      <c r="T362" s="234"/>
      <c r="U362" s="231"/>
      <c r="V362" s="231"/>
      <c r="W362" s="231"/>
      <c r="X362" s="231"/>
      <c r="Y362" s="234"/>
      <c r="Z362" s="231"/>
      <c r="AA362" s="231"/>
      <c r="AB362" s="231"/>
      <c r="AC362" s="231"/>
      <c r="AD362" s="234"/>
      <c r="AE362" s="231"/>
      <c r="AF362" s="231"/>
      <c r="AG362" s="231"/>
      <c r="AH362" s="231"/>
      <c r="AI362" s="234"/>
      <c r="AJ362" s="231"/>
      <c r="AK362" s="231"/>
      <c r="AL362" s="231"/>
      <c r="AM362" s="231"/>
      <c r="AN362" s="234"/>
      <c r="AO362" s="231"/>
      <c r="AP362" s="231"/>
      <c r="AQ362" s="231"/>
      <c r="AR362" s="231"/>
      <c r="AS362" s="235"/>
      <c r="AV362" s="326">
        <f t="shared" si="28"/>
        <v>12</v>
      </c>
      <c r="AW362" s="326">
        <f t="shared" si="29"/>
        <v>0</v>
      </c>
      <c r="AX362" s="326">
        <f t="shared" si="30"/>
        <v>12</v>
      </c>
      <c r="AY362" s="327">
        <f t="shared" si="31"/>
        <v>0</v>
      </c>
    </row>
    <row r="363" spans="1:51" ht="12" customHeight="1">
      <c r="A363" s="244" t="str">
        <f t="shared" si="27"/>
        <v>INTRA</v>
      </c>
      <c r="B363" s="226"/>
      <c r="C363" s="157"/>
      <c r="D363" s="157"/>
      <c r="E363" s="158"/>
      <c r="F363" s="157"/>
      <c r="G363" s="157"/>
      <c r="H363" s="157"/>
      <c r="I363" s="157"/>
      <c r="J363" s="157"/>
      <c r="K363" s="157"/>
      <c r="L363" s="157"/>
      <c r="M363" s="157"/>
      <c r="N363" s="159"/>
      <c r="O363" s="157"/>
      <c r="P363" s="157">
        <v>1</v>
      </c>
      <c r="Q363" s="157">
        <v>2</v>
      </c>
      <c r="R363" s="157">
        <v>3</v>
      </c>
      <c r="S363" s="157">
        <v>4</v>
      </c>
      <c r="T363" s="157"/>
      <c r="U363" s="157">
        <v>5</v>
      </c>
      <c r="V363" s="157">
        <v>6</v>
      </c>
      <c r="W363" s="157">
        <v>7</v>
      </c>
      <c r="X363" s="157">
        <v>8</v>
      </c>
      <c r="Y363" s="157"/>
      <c r="Z363" s="157">
        <v>9</v>
      </c>
      <c r="AA363" s="157">
        <v>10</v>
      </c>
      <c r="AB363" s="157">
        <v>11</v>
      </c>
      <c r="AC363" s="157">
        <v>12</v>
      </c>
      <c r="AD363" s="157"/>
      <c r="AE363" s="157">
        <v>13</v>
      </c>
      <c r="AF363" s="157">
        <v>14</v>
      </c>
      <c r="AG363" s="157">
        <v>15</v>
      </c>
      <c r="AH363" s="157">
        <v>16</v>
      </c>
      <c r="AI363" s="157"/>
      <c r="AJ363" s="157">
        <v>17</v>
      </c>
      <c r="AK363" s="157">
        <v>18</v>
      </c>
      <c r="AL363" s="157">
        <v>19</v>
      </c>
      <c r="AM363" s="157">
        <v>20</v>
      </c>
      <c r="AN363" s="157"/>
      <c r="AO363" s="157">
        <v>21</v>
      </c>
      <c r="AP363" s="157">
        <v>22</v>
      </c>
      <c r="AQ363" s="157">
        <v>23</v>
      </c>
      <c r="AR363" s="157">
        <v>24</v>
      </c>
      <c r="AS363" s="160"/>
      <c r="AV363" s="326">
        <f t="shared" si="28"/>
        <v>0</v>
      </c>
      <c r="AW363" s="326">
        <f t="shared" si="29"/>
        <v>0</v>
      </c>
      <c r="AX363" s="326">
        <f t="shared" si="30"/>
        <v>0</v>
      </c>
      <c r="AY363" s="327" t="e">
        <f t="shared" si="31"/>
        <v>#DIV/0!</v>
      </c>
    </row>
    <row r="364" spans="1:51" ht="12" customHeight="1" thickBot="1">
      <c r="A364" s="244" t="str">
        <f t="shared" si="27"/>
        <v>INTRA</v>
      </c>
      <c r="B364" s="296" t="s">
        <v>119</v>
      </c>
      <c r="C364" s="162" t="s">
        <v>216</v>
      </c>
      <c r="D364" s="163" t="s">
        <v>280</v>
      </c>
      <c r="E364" s="162">
        <v>28</v>
      </c>
      <c r="F364" s="162">
        <v>24</v>
      </c>
      <c r="G364" s="162">
        <v>24</v>
      </c>
      <c r="H364" s="162" t="s">
        <v>12</v>
      </c>
      <c r="I364" s="162" t="s">
        <v>119</v>
      </c>
      <c r="J364" s="162" t="s">
        <v>211</v>
      </c>
      <c r="K364" s="162"/>
      <c r="L364" s="162">
        <f>COUNTIF(P364:AR364,"x")</f>
        <v>17</v>
      </c>
      <c r="M364" s="162">
        <f>F364-L364</f>
        <v>7</v>
      </c>
      <c r="N364" s="164"/>
      <c r="O364" s="165"/>
      <c r="P364" s="162" t="s">
        <v>277</v>
      </c>
      <c r="Q364" s="162" t="s">
        <v>277</v>
      </c>
      <c r="R364" s="162" t="s">
        <v>277</v>
      </c>
      <c r="S364" s="162"/>
      <c r="T364" s="165"/>
      <c r="U364" s="162" t="s">
        <v>277</v>
      </c>
      <c r="V364" s="162" t="s">
        <v>277</v>
      </c>
      <c r="W364" s="162" t="s">
        <v>277</v>
      </c>
      <c r="X364" s="162" t="s">
        <v>277</v>
      </c>
      <c r="Y364" s="165"/>
      <c r="Z364" s="162"/>
      <c r="AA364" s="162"/>
      <c r="AB364" s="162" t="s">
        <v>277</v>
      </c>
      <c r="AC364" s="162"/>
      <c r="AD364" s="165"/>
      <c r="AE364" s="162" t="s">
        <v>277</v>
      </c>
      <c r="AF364" s="162" t="s">
        <v>277</v>
      </c>
      <c r="AG364" s="162" t="s">
        <v>277</v>
      </c>
      <c r="AH364" s="162"/>
      <c r="AI364" s="165"/>
      <c r="AJ364" s="162" t="s">
        <v>277</v>
      </c>
      <c r="AK364" s="162" t="s">
        <v>277</v>
      </c>
      <c r="AL364" s="162" t="s">
        <v>277</v>
      </c>
      <c r="AM364" s="162"/>
      <c r="AN364" s="165"/>
      <c r="AO364" s="162"/>
      <c r="AP364" s="162" t="s">
        <v>277</v>
      </c>
      <c r="AQ364" s="162" t="s">
        <v>277</v>
      </c>
      <c r="AR364" s="162" t="s">
        <v>277</v>
      </c>
      <c r="AS364" s="166"/>
      <c r="AV364" s="326">
        <f t="shared" si="28"/>
        <v>24</v>
      </c>
      <c r="AW364" s="326">
        <f t="shared" si="29"/>
        <v>17</v>
      </c>
      <c r="AX364" s="326">
        <f t="shared" si="30"/>
        <v>7</v>
      </c>
      <c r="AY364" s="327">
        <f t="shared" si="31"/>
        <v>0.70833333333333337</v>
      </c>
    </row>
    <row r="365" spans="1:51" ht="12" customHeight="1">
      <c r="A365" s="244" t="str">
        <f t="shared" si="27"/>
        <v>INTRA</v>
      </c>
      <c r="B365" s="226"/>
      <c r="C365" s="157"/>
      <c r="D365" s="157"/>
      <c r="E365" s="158"/>
      <c r="F365" s="157"/>
      <c r="G365" s="157"/>
      <c r="H365" s="157"/>
      <c r="I365" s="157"/>
      <c r="J365" s="157"/>
      <c r="K365" s="157"/>
      <c r="L365" s="157"/>
      <c r="M365" s="157"/>
      <c r="N365" s="159"/>
      <c r="O365" s="157"/>
      <c r="P365" s="157">
        <v>1</v>
      </c>
      <c r="Q365" s="157">
        <v>2</v>
      </c>
      <c r="R365" s="157">
        <v>3</v>
      </c>
      <c r="S365" s="157">
        <v>4</v>
      </c>
      <c r="T365" s="157"/>
      <c r="U365" s="157">
        <v>5</v>
      </c>
      <c r="V365" s="157">
        <v>6</v>
      </c>
      <c r="W365" s="157">
        <v>7</v>
      </c>
      <c r="X365" s="157">
        <v>8</v>
      </c>
      <c r="Y365" s="157"/>
      <c r="Z365" s="157">
        <v>9</v>
      </c>
      <c r="AA365" s="157">
        <v>10</v>
      </c>
      <c r="AB365" s="157">
        <v>11</v>
      </c>
      <c r="AC365" s="157">
        <v>12</v>
      </c>
      <c r="AD365" s="157"/>
      <c r="AE365" s="157">
        <v>13</v>
      </c>
      <c r="AF365" s="157">
        <v>14</v>
      </c>
      <c r="AG365" s="157">
        <v>15</v>
      </c>
      <c r="AH365" s="157">
        <v>16</v>
      </c>
      <c r="AI365" s="157"/>
      <c r="AJ365" s="157">
        <v>17</v>
      </c>
      <c r="AK365" s="157">
        <v>18</v>
      </c>
      <c r="AL365" s="157">
        <v>19</v>
      </c>
      <c r="AM365" s="157">
        <v>20</v>
      </c>
      <c r="AN365" s="157"/>
      <c r="AO365" s="157">
        <v>21</v>
      </c>
      <c r="AP365" s="157">
        <v>22</v>
      </c>
      <c r="AQ365" s="157">
        <v>23</v>
      </c>
      <c r="AR365" s="157">
        <v>24</v>
      </c>
      <c r="AS365" s="160"/>
      <c r="AV365" s="326">
        <f t="shared" si="28"/>
        <v>0</v>
      </c>
      <c r="AW365" s="326">
        <f t="shared" si="29"/>
        <v>0</v>
      </c>
      <c r="AX365" s="326">
        <f t="shared" si="30"/>
        <v>0</v>
      </c>
      <c r="AY365" s="327" t="e">
        <f t="shared" si="31"/>
        <v>#DIV/0!</v>
      </c>
    </row>
    <row r="366" spans="1:51" ht="12" customHeight="1" thickBot="1">
      <c r="A366" s="244" t="str">
        <f t="shared" si="27"/>
        <v>INTRA</v>
      </c>
      <c r="B366" s="296" t="s">
        <v>119</v>
      </c>
      <c r="C366" s="162" t="s">
        <v>216</v>
      </c>
      <c r="D366" s="163" t="s">
        <v>280</v>
      </c>
      <c r="E366" s="162">
        <v>28</v>
      </c>
      <c r="F366" s="162">
        <v>24</v>
      </c>
      <c r="G366" s="162">
        <v>24</v>
      </c>
      <c r="H366" s="162" t="s">
        <v>12</v>
      </c>
      <c r="I366" s="162" t="s">
        <v>119</v>
      </c>
      <c r="J366" s="162" t="s">
        <v>214</v>
      </c>
      <c r="K366" s="162"/>
      <c r="L366" s="162">
        <f>COUNTIF(P366:AR366,"x")</f>
        <v>22</v>
      </c>
      <c r="M366" s="162">
        <f>F366-L366</f>
        <v>2</v>
      </c>
      <c r="N366" s="164"/>
      <c r="O366" s="165"/>
      <c r="P366" s="162" t="s">
        <v>277</v>
      </c>
      <c r="Q366" s="162" t="s">
        <v>277</v>
      </c>
      <c r="R366" s="162" t="s">
        <v>277</v>
      </c>
      <c r="S366" s="162" t="s">
        <v>277</v>
      </c>
      <c r="T366" s="165"/>
      <c r="U366" s="162" t="s">
        <v>277</v>
      </c>
      <c r="V366" s="162" t="s">
        <v>277</v>
      </c>
      <c r="W366" s="162" t="s">
        <v>277</v>
      </c>
      <c r="X366" s="162" t="s">
        <v>277</v>
      </c>
      <c r="Y366" s="165"/>
      <c r="Z366" s="162" t="s">
        <v>277</v>
      </c>
      <c r="AA366" s="162" t="s">
        <v>277</v>
      </c>
      <c r="AB366" s="162" t="s">
        <v>277</v>
      </c>
      <c r="AC366" s="162" t="s">
        <v>277</v>
      </c>
      <c r="AD366" s="165"/>
      <c r="AE366" s="162" t="s">
        <v>277</v>
      </c>
      <c r="AF366" s="162" t="s">
        <v>277</v>
      </c>
      <c r="AG366" s="162" t="s">
        <v>277</v>
      </c>
      <c r="AH366" s="162" t="s">
        <v>277</v>
      </c>
      <c r="AI366" s="165"/>
      <c r="AJ366" s="162" t="s">
        <v>277</v>
      </c>
      <c r="AK366" s="162" t="s">
        <v>277</v>
      </c>
      <c r="AL366" s="162" t="s">
        <v>277</v>
      </c>
      <c r="AM366" s="162" t="s">
        <v>277</v>
      </c>
      <c r="AN366" s="165"/>
      <c r="AO366" s="162" t="s">
        <v>277</v>
      </c>
      <c r="AP366" s="162" t="s">
        <v>277</v>
      </c>
      <c r="AQ366" s="162"/>
      <c r="AR366" s="162"/>
      <c r="AS366" s="166"/>
      <c r="AV366" s="326">
        <f t="shared" si="28"/>
        <v>24</v>
      </c>
      <c r="AW366" s="326">
        <f t="shared" si="29"/>
        <v>22</v>
      </c>
      <c r="AX366" s="326">
        <f t="shared" si="30"/>
        <v>2</v>
      </c>
      <c r="AY366" s="327">
        <f t="shared" si="31"/>
        <v>0.91666666666666663</v>
      </c>
    </row>
    <row r="367" spans="1:51" ht="12" customHeight="1">
      <c r="A367" s="244" t="str">
        <f t="shared" si="27"/>
        <v>INTRA</v>
      </c>
      <c r="B367" s="226"/>
      <c r="C367" s="157"/>
      <c r="D367" s="157"/>
      <c r="E367" s="158"/>
      <c r="F367" s="157"/>
      <c r="G367" s="157"/>
      <c r="H367" s="157"/>
      <c r="I367" s="157"/>
      <c r="J367" s="157"/>
      <c r="K367" s="157"/>
      <c r="L367" s="157"/>
      <c r="M367" s="157"/>
      <c r="N367" s="159"/>
      <c r="O367" s="157"/>
      <c r="P367" s="157">
        <v>1</v>
      </c>
      <c r="Q367" s="157">
        <v>2</v>
      </c>
      <c r="R367" s="157">
        <v>3</v>
      </c>
      <c r="S367" s="157">
        <v>4</v>
      </c>
      <c r="T367" s="157"/>
      <c r="U367" s="157">
        <v>5</v>
      </c>
      <c r="V367" s="157">
        <v>6</v>
      </c>
      <c r="W367" s="157">
        <v>7</v>
      </c>
      <c r="X367" s="157">
        <v>8</v>
      </c>
      <c r="Y367" s="157"/>
      <c r="Z367" s="157">
        <v>9</v>
      </c>
      <c r="AA367" s="157">
        <v>10</v>
      </c>
      <c r="AB367" s="157">
        <v>11</v>
      </c>
      <c r="AC367" s="157">
        <v>12</v>
      </c>
      <c r="AD367" s="157"/>
      <c r="AE367" s="157">
        <v>13</v>
      </c>
      <c r="AF367" s="157">
        <v>14</v>
      </c>
      <c r="AG367" s="157">
        <v>15</v>
      </c>
      <c r="AH367" s="157">
        <v>16</v>
      </c>
      <c r="AI367" s="157"/>
      <c r="AJ367" s="157">
        <v>17</v>
      </c>
      <c r="AK367" s="157">
        <v>18</v>
      </c>
      <c r="AL367" s="157">
        <v>19</v>
      </c>
      <c r="AM367" s="157">
        <v>20</v>
      </c>
      <c r="AN367" s="157"/>
      <c r="AO367" s="157">
        <v>21</v>
      </c>
      <c r="AP367" s="157">
        <v>22</v>
      </c>
      <c r="AQ367" s="157">
        <v>23</v>
      </c>
      <c r="AR367" s="157">
        <v>24</v>
      </c>
      <c r="AS367" s="160"/>
      <c r="AV367" s="326">
        <f t="shared" si="28"/>
        <v>0</v>
      </c>
      <c r="AW367" s="326">
        <f t="shared" si="29"/>
        <v>0</v>
      </c>
      <c r="AX367" s="326">
        <f t="shared" si="30"/>
        <v>0</v>
      </c>
      <c r="AY367" s="327" t="e">
        <f t="shared" si="31"/>
        <v>#DIV/0!</v>
      </c>
    </row>
    <row r="368" spans="1:51" ht="12" customHeight="1" thickBot="1">
      <c r="A368" s="244" t="str">
        <f t="shared" si="27"/>
        <v>INTRA</v>
      </c>
      <c r="B368" s="296" t="s">
        <v>119</v>
      </c>
      <c r="C368" s="162" t="s">
        <v>210</v>
      </c>
      <c r="D368" s="163" t="s">
        <v>276</v>
      </c>
      <c r="E368" s="162"/>
      <c r="F368" s="162">
        <v>24</v>
      </c>
      <c r="G368" s="162">
        <v>24</v>
      </c>
      <c r="H368" s="162" t="s">
        <v>12</v>
      </c>
      <c r="I368" s="162" t="s">
        <v>119</v>
      </c>
      <c r="J368" s="162" t="s">
        <v>121</v>
      </c>
      <c r="K368" s="162"/>
      <c r="L368" s="162">
        <f>COUNTIF(P368:AR368,"x")</f>
        <v>19</v>
      </c>
      <c r="M368" s="162">
        <f>F368-L368</f>
        <v>5</v>
      </c>
      <c r="N368" s="164"/>
      <c r="O368" s="165"/>
      <c r="P368" s="162"/>
      <c r="Q368" s="162" t="s">
        <v>278</v>
      </c>
      <c r="R368" s="162" t="s">
        <v>278</v>
      </c>
      <c r="S368" s="162"/>
      <c r="T368" s="165"/>
      <c r="U368" s="162" t="s">
        <v>277</v>
      </c>
      <c r="V368" s="162" t="s">
        <v>277</v>
      </c>
      <c r="W368" s="162"/>
      <c r="X368" s="162" t="s">
        <v>278</v>
      </c>
      <c r="Y368" s="165"/>
      <c r="Z368" s="162" t="s">
        <v>278</v>
      </c>
      <c r="AA368" s="162" t="s">
        <v>278</v>
      </c>
      <c r="AB368" s="162" t="s">
        <v>277</v>
      </c>
      <c r="AC368" s="162" t="s">
        <v>278</v>
      </c>
      <c r="AD368" s="165"/>
      <c r="AE368" s="162" t="s">
        <v>278</v>
      </c>
      <c r="AF368" s="162" t="s">
        <v>277</v>
      </c>
      <c r="AG368" s="162" t="s">
        <v>277</v>
      </c>
      <c r="AH368" s="162" t="s">
        <v>277</v>
      </c>
      <c r="AI368" s="165"/>
      <c r="AJ368" s="162"/>
      <c r="AK368" s="162"/>
      <c r="AL368" s="162" t="s">
        <v>278</v>
      </c>
      <c r="AM368" s="162" t="s">
        <v>278</v>
      </c>
      <c r="AN368" s="165"/>
      <c r="AO368" s="162" t="s">
        <v>278</v>
      </c>
      <c r="AP368" s="162" t="s">
        <v>278</v>
      </c>
      <c r="AQ368" s="162" t="s">
        <v>278</v>
      </c>
      <c r="AR368" s="162" t="s">
        <v>278</v>
      </c>
      <c r="AS368" s="166"/>
      <c r="AV368" s="326">
        <f t="shared" si="28"/>
        <v>24</v>
      </c>
      <c r="AW368" s="326">
        <f t="shared" si="29"/>
        <v>19</v>
      </c>
      <c r="AX368" s="326">
        <f t="shared" si="30"/>
        <v>5</v>
      </c>
      <c r="AY368" s="327">
        <f t="shared" si="31"/>
        <v>0.79166666666666663</v>
      </c>
    </row>
    <row r="369" spans="1:51" ht="12" customHeight="1">
      <c r="A369" s="244" t="str">
        <f t="shared" si="27"/>
        <v>INTRA</v>
      </c>
      <c r="B369" s="226"/>
      <c r="C369" s="157"/>
      <c r="D369" s="157"/>
      <c r="E369" s="158"/>
      <c r="F369" s="157"/>
      <c r="G369" s="157"/>
      <c r="H369" s="157"/>
      <c r="I369" s="157"/>
      <c r="J369" s="157"/>
      <c r="K369" s="157"/>
      <c r="L369" s="157"/>
      <c r="M369" s="157"/>
      <c r="N369" s="159"/>
      <c r="O369" s="157"/>
      <c r="P369" s="157">
        <v>1</v>
      </c>
      <c r="Q369" s="157">
        <v>2</v>
      </c>
      <c r="R369" s="157">
        <v>3</v>
      </c>
      <c r="S369" s="157">
        <v>4</v>
      </c>
      <c r="T369" s="157"/>
      <c r="U369" s="157">
        <v>5</v>
      </c>
      <c r="V369" s="157">
        <v>6</v>
      </c>
      <c r="W369" s="157">
        <v>7</v>
      </c>
      <c r="X369" s="157">
        <v>8</v>
      </c>
      <c r="Y369" s="157"/>
      <c r="Z369" s="157">
        <v>9</v>
      </c>
      <c r="AA369" s="157">
        <v>10</v>
      </c>
      <c r="AB369" s="157">
        <v>11</v>
      </c>
      <c r="AC369" s="157">
        <v>12</v>
      </c>
      <c r="AD369" s="157"/>
      <c r="AE369" s="157">
        <v>13</v>
      </c>
      <c r="AF369" s="157">
        <v>14</v>
      </c>
      <c r="AG369" s="157">
        <v>15</v>
      </c>
      <c r="AH369" s="157">
        <v>16</v>
      </c>
      <c r="AI369" s="157"/>
      <c r="AJ369" s="157">
        <v>17</v>
      </c>
      <c r="AK369" s="157">
        <v>18</v>
      </c>
      <c r="AL369" s="157">
        <v>19</v>
      </c>
      <c r="AM369" s="157">
        <v>20</v>
      </c>
      <c r="AN369" s="157"/>
      <c r="AO369" s="157">
        <v>21</v>
      </c>
      <c r="AP369" s="157">
        <v>22</v>
      </c>
      <c r="AQ369" s="157">
        <v>23</v>
      </c>
      <c r="AR369" s="157">
        <v>24</v>
      </c>
      <c r="AS369" s="160"/>
      <c r="AV369" s="326">
        <f t="shared" si="28"/>
        <v>0</v>
      </c>
      <c r="AW369" s="326">
        <f t="shared" si="29"/>
        <v>0</v>
      </c>
      <c r="AX369" s="326">
        <f t="shared" si="30"/>
        <v>0</v>
      </c>
      <c r="AY369" s="327" t="e">
        <f t="shared" si="31"/>
        <v>#DIV/0!</v>
      </c>
    </row>
    <row r="370" spans="1:51" ht="12" customHeight="1" thickBot="1">
      <c r="A370" s="244" t="str">
        <f t="shared" si="27"/>
        <v>INTRA</v>
      </c>
      <c r="B370" s="296" t="s">
        <v>119</v>
      </c>
      <c r="C370" s="162" t="s">
        <v>210</v>
      </c>
      <c r="D370" s="163" t="s">
        <v>276</v>
      </c>
      <c r="E370" s="162"/>
      <c r="F370" s="162">
        <v>24</v>
      </c>
      <c r="G370" s="162">
        <v>24</v>
      </c>
      <c r="H370" s="162" t="s">
        <v>12</v>
      </c>
      <c r="I370" s="162" t="s">
        <v>119</v>
      </c>
      <c r="J370" s="162" t="s">
        <v>121</v>
      </c>
      <c r="K370" s="162"/>
      <c r="L370" s="162">
        <f>COUNTIF(P370:AR370,"x")</f>
        <v>23</v>
      </c>
      <c r="M370" s="162">
        <f>F370-L370</f>
        <v>1</v>
      </c>
      <c r="N370" s="164"/>
      <c r="O370" s="165"/>
      <c r="P370" s="162" t="s">
        <v>277</v>
      </c>
      <c r="Q370" s="162" t="s">
        <v>278</v>
      </c>
      <c r="R370" s="162" t="s">
        <v>278</v>
      </c>
      <c r="S370" s="162" t="s">
        <v>278</v>
      </c>
      <c r="T370" s="165"/>
      <c r="U370" s="162" t="s">
        <v>278</v>
      </c>
      <c r="V370" s="162" t="s">
        <v>278</v>
      </c>
      <c r="W370" s="162" t="s">
        <v>278</v>
      </c>
      <c r="X370" s="162" t="s">
        <v>278</v>
      </c>
      <c r="Y370" s="165"/>
      <c r="Z370" s="162" t="s">
        <v>277</v>
      </c>
      <c r="AA370" s="162" t="s">
        <v>278</v>
      </c>
      <c r="AB370" s="162" t="s">
        <v>278</v>
      </c>
      <c r="AC370" s="162"/>
      <c r="AD370" s="165"/>
      <c r="AE370" s="162" t="s">
        <v>278</v>
      </c>
      <c r="AF370" s="162" t="s">
        <v>278</v>
      </c>
      <c r="AG370" s="162" t="s">
        <v>278</v>
      </c>
      <c r="AH370" s="162" t="s">
        <v>278</v>
      </c>
      <c r="AI370" s="165"/>
      <c r="AJ370" s="162" t="s">
        <v>277</v>
      </c>
      <c r="AK370" s="162" t="s">
        <v>277</v>
      </c>
      <c r="AL370" s="162" t="s">
        <v>277</v>
      </c>
      <c r="AM370" s="162" t="s">
        <v>277</v>
      </c>
      <c r="AN370" s="165"/>
      <c r="AO370" s="162" t="s">
        <v>277</v>
      </c>
      <c r="AP370" s="162" t="s">
        <v>277</v>
      </c>
      <c r="AQ370" s="162" t="s">
        <v>277</v>
      </c>
      <c r="AR370" s="162" t="s">
        <v>277</v>
      </c>
      <c r="AS370" s="166"/>
      <c r="AV370" s="326">
        <f t="shared" si="28"/>
        <v>24</v>
      </c>
      <c r="AW370" s="326">
        <f t="shared" si="29"/>
        <v>23</v>
      </c>
      <c r="AX370" s="326">
        <f t="shared" si="30"/>
        <v>1</v>
      </c>
      <c r="AY370" s="327">
        <f t="shared" si="31"/>
        <v>0.95833333333333337</v>
      </c>
    </row>
    <row r="371" spans="1:51" ht="12" customHeight="1">
      <c r="A371" s="244" t="str">
        <f t="shared" si="27"/>
        <v>INTRA</v>
      </c>
      <c r="B371" s="226"/>
      <c r="C371" s="157"/>
      <c r="D371" s="157"/>
      <c r="E371" s="158"/>
      <c r="F371" s="157"/>
      <c r="G371" s="157"/>
      <c r="H371" s="157"/>
      <c r="I371" s="157"/>
      <c r="J371" s="157"/>
      <c r="K371" s="157"/>
      <c r="L371" s="157"/>
      <c r="M371" s="157"/>
      <c r="N371" s="159"/>
      <c r="O371" s="157"/>
      <c r="P371" s="157">
        <v>1</v>
      </c>
      <c r="Q371" s="157">
        <v>2</v>
      </c>
      <c r="R371" s="157">
        <v>3</v>
      </c>
      <c r="S371" s="157">
        <v>4</v>
      </c>
      <c r="T371" s="157"/>
      <c r="U371" s="157">
        <v>5</v>
      </c>
      <c r="V371" s="157">
        <v>6</v>
      </c>
      <c r="W371" s="157">
        <v>7</v>
      </c>
      <c r="X371" s="157">
        <v>8</v>
      </c>
      <c r="Y371" s="157"/>
      <c r="Z371" s="157">
        <v>9</v>
      </c>
      <c r="AA371" s="157">
        <v>10</v>
      </c>
      <c r="AB371" s="157">
        <v>11</v>
      </c>
      <c r="AC371" s="157">
        <v>12</v>
      </c>
      <c r="AD371" s="157"/>
      <c r="AE371" s="157">
        <v>13</v>
      </c>
      <c r="AF371" s="157">
        <v>14</v>
      </c>
      <c r="AG371" s="157">
        <v>15</v>
      </c>
      <c r="AH371" s="157">
        <v>16</v>
      </c>
      <c r="AI371" s="157"/>
      <c r="AJ371" s="157">
        <v>17</v>
      </c>
      <c r="AK371" s="157">
        <v>18</v>
      </c>
      <c r="AL371" s="157">
        <v>19</v>
      </c>
      <c r="AM371" s="157">
        <v>20</v>
      </c>
      <c r="AN371" s="157"/>
      <c r="AO371" s="157">
        <v>21</v>
      </c>
      <c r="AP371" s="157">
        <v>22</v>
      </c>
      <c r="AQ371" s="157">
        <v>23</v>
      </c>
      <c r="AR371" s="157">
        <v>24</v>
      </c>
      <c r="AS371" s="160"/>
      <c r="AV371" s="326">
        <f t="shared" si="28"/>
        <v>0</v>
      </c>
      <c r="AW371" s="326">
        <f t="shared" si="29"/>
        <v>0</v>
      </c>
      <c r="AX371" s="326">
        <f t="shared" si="30"/>
        <v>0</v>
      </c>
      <c r="AY371" s="327" t="e">
        <f t="shared" si="31"/>
        <v>#DIV/0!</v>
      </c>
    </row>
    <row r="372" spans="1:51" ht="12" customHeight="1" thickBot="1">
      <c r="A372" s="244" t="str">
        <f t="shared" si="27"/>
        <v>INTRA</v>
      </c>
      <c r="B372" s="296" t="s">
        <v>119</v>
      </c>
      <c r="C372" s="162" t="s">
        <v>210</v>
      </c>
      <c r="D372" s="163" t="s">
        <v>276</v>
      </c>
      <c r="E372" s="162"/>
      <c r="F372" s="162">
        <v>24</v>
      </c>
      <c r="G372" s="162">
        <v>24</v>
      </c>
      <c r="H372" s="162" t="s">
        <v>12</v>
      </c>
      <c r="I372" s="162" t="s">
        <v>119</v>
      </c>
      <c r="J372" s="162" t="s">
        <v>215</v>
      </c>
      <c r="K372" s="162"/>
      <c r="L372" s="162">
        <f>COUNTIF(P372:AR372,"x")</f>
        <v>24</v>
      </c>
      <c r="M372" s="162">
        <f>F372-L372</f>
        <v>0</v>
      </c>
      <c r="N372" s="164"/>
      <c r="O372" s="165"/>
      <c r="P372" s="162" t="s">
        <v>278</v>
      </c>
      <c r="Q372" s="162" t="s">
        <v>277</v>
      </c>
      <c r="R372" s="162" t="s">
        <v>277</v>
      </c>
      <c r="S372" s="162" t="s">
        <v>277</v>
      </c>
      <c r="T372" s="165"/>
      <c r="U372" s="162" t="s">
        <v>277</v>
      </c>
      <c r="V372" s="162" t="s">
        <v>277</v>
      </c>
      <c r="W372" s="162" t="s">
        <v>277</v>
      </c>
      <c r="X372" s="162" t="s">
        <v>277</v>
      </c>
      <c r="Y372" s="165"/>
      <c r="Z372" s="162" t="s">
        <v>277</v>
      </c>
      <c r="AA372" s="162" t="s">
        <v>277</v>
      </c>
      <c r="AB372" s="162" t="s">
        <v>277</v>
      </c>
      <c r="AC372" s="162" t="s">
        <v>277</v>
      </c>
      <c r="AD372" s="165"/>
      <c r="AE372" s="162" t="s">
        <v>277</v>
      </c>
      <c r="AF372" s="162" t="s">
        <v>277</v>
      </c>
      <c r="AG372" s="162" t="s">
        <v>277</v>
      </c>
      <c r="AH372" s="162" t="s">
        <v>277</v>
      </c>
      <c r="AI372" s="165"/>
      <c r="AJ372" s="162" t="s">
        <v>277</v>
      </c>
      <c r="AK372" s="162" t="s">
        <v>277</v>
      </c>
      <c r="AL372" s="162" t="s">
        <v>277</v>
      </c>
      <c r="AM372" s="162" t="s">
        <v>277</v>
      </c>
      <c r="AN372" s="165"/>
      <c r="AO372" s="162" t="s">
        <v>277</v>
      </c>
      <c r="AP372" s="162" t="s">
        <v>277</v>
      </c>
      <c r="AQ372" s="162" t="s">
        <v>277</v>
      </c>
      <c r="AR372" s="162" t="s">
        <v>277</v>
      </c>
      <c r="AS372" s="166"/>
      <c r="AV372" s="326">
        <f t="shared" si="28"/>
        <v>24</v>
      </c>
      <c r="AW372" s="326">
        <f t="shared" si="29"/>
        <v>24</v>
      </c>
      <c r="AX372" s="326">
        <f t="shared" si="30"/>
        <v>0</v>
      </c>
      <c r="AY372" s="327">
        <f t="shared" si="31"/>
        <v>1</v>
      </c>
    </row>
    <row r="373" spans="1:51" ht="12" customHeight="1">
      <c r="A373" s="244" t="str">
        <f t="shared" si="27"/>
        <v>INTRA</v>
      </c>
      <c r="B373" s="226"/>
      <c r="C373" s="157"/>
      <c r="D373" s="157"/>
      <c r="E373" s="158"/>
      <c r="F373" s="157"/>
      <c r="G373" s="157"/>
      <c r="H373" s="157"/>
      <c r="I373" s="157"/>
      <c r="J373" s="157"/>
      <c r="K373" s="157"/>
      <c r="L373" s="157"/>
      <c r="M373" s="157"/>
      <c r="N373" s="159"/>
      <c r="O373" s="157"/>
      <c r="P373" s="157">
        <v>1</v>
      </c>
      <c r="Q373" s="157">
        <v>2</v>
      </c>
      <c r="R373" s="157">
        <v>3</v>
      </c>
      <c r="S373" s="157">
        <v>4</v>
      </c>
      <c r="T373" s="157"/>
      <c r="U373" s="157">
        <v>5</v>
      </c>
      <c r="V373" s="157">
        <v>6</v>
      </c>
      <c r="W373" s="157">
        <v>7</v>
      </c>
      <c r="X373" s="157">
        <v>8</v>
      </c>
      <c r="Y373" s="157"/>
      <c r="Z373" s="157">
        <v>9</v>
      </c>
      <c r="AA373" s="157">
        <v>10</v>
      </c>
      <c r="AB373" s="157">
        <v>11</v>
      </c>
      <c r="AC373" s="157">
        <v>12</v>
      </c>
      <c r="AD373" s="157"/>
      <c r="AE373" s="157">
        <v>13</v>
      </c>
      <c r="AF373" s="157">
        <v>14</v>
      </c>
      <c r="AG373" s="157">
        <v>15</v>
      </c>
      <c r="AH373" s="157">
        <v>16</v>
      </c>
      <c r="AI373" s="157"/>
      <c r="AJ373" s="157">
        <v>17</v>
      </c>
      <c r="AK373" s="157">
        <v>18</v>
      </c>
      <c r="AL373" s="157">
        <v>19</v>
      </c>
      <c r="AM373" s="157">
        <v>20</v>
      </c>
      <c r="AN373" s="157"/>
      <c r="AO373" s="157">
        <v>21</v>
      </c>
      <c r="AP373" s="157">
        <v>22</v>
      </c>
      <c r="AQ373" s="157">
        <v>23</v>
      </c>
      <c r="AR373" s="157">
        <v>24</v>
      </c>
      <c r="AS373" s="160"/>
      <c r="AV373" s="326">
        <f t="shared" si="28"/>
        <v>0</v>
      </c>
      <c r="AW373" s="326">
        <f t="shared" si="29"/>
        <v>0</v>
      </c>
      <c r="AX373" s="326">
        <f t="shared" si="30"/>
        <v>0</v>
      </c>
      <c r="AY373" s="327" t="e">
        <f t="shared" si="31"/>
        <v>#DIV/0!</v>
      </c>
    </row>
    <row r="374" spans="1:51" ht="12" customHeight="1" thickBot="1">
      <c r="A374" s="244" t="str">
        <f t="shared" si="27"/>
        <v>INTRA</v>
      </c>
      <c r="B374" s="296" t="s">
        <v>119</v>
      </c>
      <c r="C374" s="162" t="s">
        <v>179</v>
      </c>
      <c r="D374" s="163" t="s">
        <v>276</v>
      </c>
      <c r="E374" s="162"/>
      <c r="F374" s="162">
        <v>24</v>
      </c>
      <c r="G374" s="162">
        <v>24</v>
      </c>
      <c r="H374" s="162" t="s">
        <v>12</v>
      </c>
      <c r="I374" s="162" t="s">
        <v>119</v>
      </c>
      <c r="J374" s="162" t="s">
        <v>175</v>
      </c>
      <c r="K374" s="162"/>
      <c r="L374" s="162">
        <f>COUNTIF(P374:AR374,"x")</f>
        <v>24</v>
      </c>
      <c r="M374" s="162">
        <f>F374-L374</f>
        <v>0</v>
      </c>
      <c r="N374" s="164"/>
      <c r="O374" s="165"/>
      <c r="P374" s="162" t="s">
        <v>278</v>
      </c>
      <c r="Q374" s="162" t="s">
        <v>278</v>
      </c>
      <c r="R374" s="162" t="s">
        <v>278</v>
      </c>
      <c r="S374" s="162" t="s">
        <v>278</v>
      </c>
      <c r="T374" s="165"/>
      <c r="U374" s="162" t="s">
        <v>278</v>
      </c>
      <c r="V374" s="162" t="s">
        <v>278</v>
      </c>
      <c r="W374" s="162" t="s">
        <v>278</v>
      </c>
      <c r="X374" s="162" t="s">
        <v>278</v>
      </c>
      <c r="Y374" s="165"/>
      <c r="Z374" s="162" t="s">
        <v>278</v>
      </c>
      <c r="AA374" s="162" t="s">
        <v>278</v>
      </c>
      <c r="AB374" s="162" t="s">
        <v>278</v>
      </c>
      <c r="AC374" s="162" t="s">
        <v>278</v>
      </c>
      <c r="AD374" s="165"/>
      <c r="AE374" s="162" t="s">
        <v>278</v>
      </c>
      <c r="AF374" s="162" t="s">
        <v>278</v>
      </c>
      <c r="AG374" s="162" t="s">
        <v>278</v>
      </c>
      <c r="AH374" s="162" t="s">
        <v>278</v>
      </c>
      <c r="AI374" s="165"/>
      <c r="AJ374" s="162" t="s">
        <v>278</v>
      </c>
      <c r="AK374" s="162" t="s">
        <v>278</v>
      </c>
      <c r="AL374" s="162" t="s">
        <v>278</v>
      </c>
      <c r="AM374" s="162" t="s">
        <v>278</v>
      </c>
      <c r="AN374" s="165"/>
      <c r="AO374" s="162" t="s">
        <v>278</v>
      </c>
      <c r="AP374" s="162" t="s">
        <v>278</v>
      </c>
      <c r="AQ374" s="162" t="s">
        <v>278</v>
      </c>
      <c r="AR374" s="162" t="s">
        <v>278</v>
      </c>
      <c r="AS374" s="166"/>
      <c r="AV374" s="326">
        <f t="shared" si="28"/>
        <v>24</v>
      </c>
      <c r="AW374" s="326">
        <f t="shared" si="29"/>
        <v>24</v>
      </c>
      <c r="AX374" s="326">
        <f t="shared" si="30"/>
        <v>0</v>
      </c>
      <c r="AY374" s="327">
        <f t="shared" si="31"/>
        <v>1</v>
      </c>
    </row>
    <row r="375" spans="1:51" ht="12" customHeight="1">
      <c r="A375" s="244" t="str">
        <f t="shared" si="27"/>
        <v>INTRA</v>
      </c>
      <c r="B375" s="226"/>
      <c r="C375" s="157"/>
      <c r="D375" s="157"/>
      <c r="E375" s="158"/>
      <c r="F375" s="157"/>
      <c r="G375" s="157"/>
      <c r="H375" s="157"/>
      <c r="I375" s="157"/>
      <c r="J375" s="157"/>
      <c r="K375" s="157"/>
      <c r="L375" s="157"/>
      <c r="M375" s="157"/>
      <c r="N375" s="159"/>
      <c r="O375" s="157"/>
      <c r="P375" s="157">
        <v>1</v>
      </c>
      <c r="Q375" s="157">
        <v>2</v>
      </c>
      <c r="R375" s="157">
        <v>3</v>
      </c>
      <c r="S375" s="157">
        <v>4</v>
      </c>
      <c r="T375" s="157"/>
      <c r="U375" s="157">
        <v>5</v>
      </c>
      <c r="V375" s="157">
        <v>6</v>
      </c>
      <c r="W375" s="157">
        <v>7</v>
      </c>
      <c r="X375" s="157">
        <v>8</v>
      </c>
      <c r="Y375" s="157"/>
      <c r="Z375" s="157">
        <v>9</v>
      </c>
      <c r="AA375" s="157">
        <v>10</v>
      </c>
      <c r="AB375" s="157">
        <v>11</v>
      </c>
      <c r="AC375" s="157">
        <v>12</v>
      </c>
      <c r="AD375" s="157"/>
      <c r="AE375" s="157">
        <v>13</v>
      </c>
      <c r="AF375" s="157">
        <v>14</v>
      </c>
      <c r="AG375" s="157">
        <v>15</v>
      </c>
      <c r="AH375" s="157">
        <v>16</v>
      </c>
      <c r="AI375" s="157"/>
      <c r="AJ375" s="157">
        <v>17</v>
      </c>
      <c r="AK375" s="157">
        <v>18</v>
      </c>
      <c r="AL375" s="157">
        <v>19</v>
      </c>
      <c r="AM375" s="157">
        <v>20</v>
      </c>
      <c r="AN375" s="157"/>
      <c r="AO375" s="157">
        <v>21</v>
      </c>
      <c r="AP375" s="157">
        <v>22</v>
      </c>
      <c r="AQ375" s="157">
        <v>23</v>
      </c>
      <c r="AR375" s="157">
        <v>24</v>
      </c>
      <c r="AS375" s="160"/>
      <c r="AV375" s="326">
        <f t="shared" si="28"/>
        <v>0</v>
      </c>
      <c r="AW375" s="326">
        <f t="shared" si="29"/>
        <v>0</v>
      </c>
      <c r="AX375" s="326">
        <f t="shared" si="30"/>
        <v>0</v>
      </c>
      <c r="AY375" s="327" t="e">
        <f t="shared" si="31"/>
        <v>#DIV/0!</v>
      </c>
    </row>
    <row r="376" spans="1:51" ht="12" customHeight="1" thickBot="1">
      <c r="A376" s="244" t="str">
        <f t="shared" si="27"/>
        <v>INTRA</v>
      </c>
      <c r="B376" s="296" t="s">
        <v>119</v>
      </c>
      <c r="C376" s="162" t="s">
        <v>179</v>
      </c>
      <c r="D376" s="163" t="s">
        <v>276</v>
      </c>
      <c r="E376" s="162"/>
      <c r="F376" s="162">
        <v>24</v>
      </c>
      <c r="G376" s="162">
        <v>24</v>
      </c>
      <c r="H376" s="162" t="s">
        <v>12</v>
      </c>
      <c r="I376" s="162" t="s">
        <v>119</v>
      </c>
      <c r="J376" s="162" t="s">
        <v>175</v>
      </c>
      <c r="K376" s="162"/>
      <c r="L376" s="162">
        <f>COUNTIF(P376:AR376,"x")</f>
        <v>23</v>
      </c>
      <c r="M376" s="162">
        <f>F376-L376</f>
        <v>1</v>
      </c>
      <c r="N376" s="164"/>
      <c r="O376" s="165"/>
      <c r="P376" s="162" t="s">
        <v>278</v>
      </c>
      <c r="Q376" s="162" t="s">
        <v>278</v>
      </c>
      <c r="R376" s="162" t="s">
        <v>278</v>
      </c>
      <c r="S376" s="162" t="s">
        <v>278</v>
      </c>
      <c r="T376" s="165"/>
      <c r="U376" s="162" t="s">
        <v>278</v>
      </c>
      <c r="V376" s="162" t="s">
        <v>278</v>
      </c>
      <c r="W376" s="162" t="s">
        <v>278</v>
      </c>
      <c r="X376" s="162" t="s">
        <v>278</v>
      </c>
      <c r="Y376" s="165"/>
      <c r="Z376" s="162" t="s">
        <v>278</v>
      </c>
      <c r="AA376" s="162" t="s">
        <v>278</v>
      </c>
      <c r="AB376" s="162" t="s">
        <v>278</v>
      </c>
      <c r="AC376" s="162" t="s">
        <v>278</v>
      </c>
      <c r="AD376" s="165"/>
      <c r="AE376" s="162" t="s">
        <v>278</v>
      </c>
      <c r="AF376" s="162" t="s">
        <v>278</v>
      </c>
      <c r="AG376" s="162" t="s">
        <v>278</v>
      </c>
      <c r="AH376" s="162" t="s">
        <v>278</v>
      </c>
      <c r="AI376" s="165"/>
      <c r="AJ376" s="162" t="s">
        <v>278</v>
      </c>
      <c r="AK376" s="162" t="s">
        <v>278</v>
      </c>
      <c r="AL376" s="162" t="s">
        <v>278</v>
      </c>
      <c r="AM376" s="162" t="s">
        <v>278</v>
      </c>
      <c r="AN376" s="165"/>
      <c r="AO376" s="162" t="s">
        <v>278</v>
      </c>
      <c r="AP376" s="162" t="s">
        <v>278</v>
      </c>
      <c r="AQ376" s="162"/>
      <c r="AR376" s="162" t="s">
        <v>278</v>
      </c>
      <c r="AS376" s="166"/>
      <c r="AV376" s="326">
        <f t="shared" si="28"/>
        <v>24</v>
      </c>
      <c r="AW376" s="326">
        <f t="shared" si="29"/>
        <v>23</v>
      </c>
      <c r="AX376" s="326">
        <f t="shared" si="30"/>
        <v>1</v>
      </c>
      <c r="AY376" s="327">
        <f t="shared" si="31"/>
        <v>0.95833333333333337</v>
      </c>
    </row>
    <row r="377" spans="1:51" ht="12" customHeight="1">
      <c r="A377" s="244" t="str">
        <f t="shared" si="27"/>
        <v>INTRA</v>
      </c>
      <c r="B377" s="226"/>
      <c r="C377" s="157"/>
      <c r="D377" s="157"/>
      <c r="E377" s="158"/>
      <c r="F377" s="157"/>
      <c r="G377" s="157"/>
      <c r="H377" s="157"/>
      <c r="I377" s="157"/>
      <c r="J377" s="157"/>
      <c r="K377" s="157"/>
      <c r="L377" s="157"/>
      <c r="M377" s="157"/>
      <c r="N377" s="159"/>
      <c r="O377" s="157"/>
      <c r="P377" s="157">
        <v>1</v>
      </c>
      <c r="Q377" s="157">
        <v>2</v>
      </c>
      <c r="R377" s="157">
        <v>3</v>
      </c>
      <c r="S377" s="157">
        <v>4</v>
      </c>
      <c r="T377" s="157"/>
      <c r="U377" s="157">
        <v>5</v>
      </c>
      <c r="V377" s="157">
        <v>6</v>
      </c>
      <c r="W377" s="157">
        <v>7</v>
      </c>
      <c r="X377" s="157">
        <v>8</v>
      </c>
      <c r="Y377" s="157"/>
      <c r="Z377" s="157">
        <v>9</v>
      </c>
      <c r="AA377" s="157">
        <v>10</v>
      </c>
      <c r="AB377" s="157">
        <v>11</v>
      </c>
      <c r="AC377" s="157">
        <v>12</v>
      </c>
      <c r="AD377" s="157"/>
      <c r="AE377" s="157">
        <v>13</v>
      </c>
      <c r="AF377" s="157">
        <v>14</v>
      </c>
      <c r="AG377" s="157">
        <v>15</v>
      </c>
      <c r="AH377" s="157">
        <v>16</v>
      </c>
      <c r="AI377" s="157"/>
      <c r="AJ377" s="157">
        <v>17</v>
      </c>
      <c r="AK377" s="157">
        <v>18</v>
      </c>
      <c r="AL377" s="157">
        <v>19</v>
      </c>
      <c r="AM377" s="157">
        <v>20</v>
      </c>
      <c r="AN377" s="157"/>
      <c r="AO377" s="157">
        <v>21</v>
      </c>
      <c r="AP377" s="157">
        <v>22</v>
      </c>
      <c r="AQ377" s="157">
        <v>23</v>
      </c>
      <c r="AR377" s="157">
        <v>24</v>
      </c>
      <c r="AS377" s="160"/>
      <c r="AV377" s="326">
        <f t="shared" si="28"/>
        <v>0</v>
      </c>
      <c r="AW377" s="326">
        <f t="shared" si="29"/>
        <v>0</v>
      </c>
      <c r="AX377" s="326">
        <f t="shared" si="30"/>
        <v>0</v>
      </c>
      <c r="AY377" s="327" t="e">
        <f t="shared" si="31"/>
        <v>#DIV/0!</v>
      </c>
    </row>
    <row r="378" spans="1:51" ht="12" customHeight="1">
      <c r="B378" s="167"/>
      <c r="C378" s="167"/>
      <c r="D378" s="167"/>
      <c r="E378" s="167"/>
      <c r="F378" s="167"/>
      <c r="G378" s="167"/>
      <c r="H378" s="167"/>
      <c r="I378" s="167"/>
      <c r="J378" s="167"/>
      <c r="K378" s="167"/>
      <c r="L378" s="167"/>
      <c r="M378" s="167"/>
      <c r="N378" s="167"/>
      <c r="O378" s="167"/>
      <c r="P378" s="167"/>
      <c r="Q378" s="167"/>
      <c r="R378" s="167"/>
      <c r="S378" s="167"/>
      <c r="T378" s="167"/>
      <c r="U378" s="167"/>
      <c r="V378" s="167"/>
      <c r="W378" s="167"/>
      <c r="X378" s="167"/>
      <c r="Y378" s="167"/>
      <c r="Z378" s="167"/>
      <c r="AA378" s="167"/>
      <c r="AB378" s="167"/>
      <c r="AC378" s="167"/>
      <c r="AD378" s="167"/>
      <c r="AE378" s="167"/>
      <c r="AF378" s="167"/>
      <c r="AG378" s="167"/>
      <c r="AH378" s="167"/>
      <c r="AI378" s="167"/>
      <c r="AJ378" s="167"/>
      <c r="AK378" s="167"/>
      <c r="AL378" s="167"/>
      <c r="AM378" s="167"/>
      <c r="AN378" s="167"/>
      <c r="AO378" s="167"/>
      <c r="AP378" s="167"/>
      <c r="AQ378" s="167"/>
      <c r="AR378" s="167"/>
      <c r="AS378" s="167"/>
    </row>
    <row r="379" spans="1:51" ht="12" customHeight="1">
      <c r="B379" s="167"/>
      <c r="C379" s="167"/>
      <c r="D379" s="167"/>
      <c r="E379" s="167"/>
      <c r="F379" s="167"/>
      <c r="G379" s="167"/>
      <c r="H379" s="167"/>
      <c r="I379" s="167"/>
      <c r="J379" s="167"/>
      <c r="K379" s="167"/>
      <c r="L379" s="167"/>
      <c r="M379" s="167"/>
      <c r="N379" s="167"/>
      <c r="O379" s="167"/>
      <c r="P379" s="167"/>
      <c r="Q379" s="167"/>
      <c r="R379" s="167"/>
      <c r="S379" s="167"/>
      <c r="T379" s="167"/>
      <c r="U379" s="167"/>
      <c r="V379" s="167"/>
      <c r="W379" s="167"/>
      <c r="X379" s="167"/>
      <c r="Y379" s="167"/>
      <c r="Z379" s="167"/>
      <c r="AA379" s="167"/>
      <c r="AB379" s="167"/>
      <c r="AC379" s="167"/>
      <c r="AD379" s="167"/>
      <c r="AE379" s="167"/>
      <c r="AF379" s="167"/>
      <c r="AG379" s="167"/>
      <c r="AH379" s="167"/>
      <c r="AI379" s="167"/>
      <c r="AJ379" s="167"/>
      <c r="AK379" s="167"/>
      <c r="AL379" s="167"/>
      <c r="AM379" s="167"/>
      <c r="AN379" s="167"/>
      <c r="AO379" s="167"/>
      <c r="AP379" s="167"/>
      <c r="AQ379" s="167"/>
      <c r="AR379" s="167"/>
      <c r="AS379" s="167"/>
    </row>
    <row r="380" spans="1:51" ht="12" customHeight="1">
      <c r="B380" s="167"/>
      <c r="C380" s="167"/>
      <c r="D380" s="167"/>
      <c r="E380" s="167"/>
      <c r="F380" s="167"/>
      <c r="G380" s="167"/>
      <c r="H380" s="167"/>
      <c r="I380" s="167"/>
      <c r="J380" s="167"/>
      <c r="K380" s="167"/>
      <c r="L380" s="167"/>
      <c r="M380" s="167"/>
      <c r="N380" s="167"/>
      <c r="O380" s="167"/>
      <c r="P380" s="167"/>
      <c r="Q380" s="167"/>
      <c r="R380" s="167"/>
      <c r="S380" s="167"/>
      <c r="T380" s="167"/>
      <c r="U380" s="167"/>
      <c r="V380" s="167"/>
      <c r="W380" s="167"/>
      <c r="X380" s="167"/>
      <c r="Y380" s="167"/>
      <c r="Z380" s="167"/>
      <c r="AA380" s="167"/>
      <c r="AB380" s="167"/>
      <c r="AC380" s="167"/>
      <c r="AD380" s="167"/>
      <c r="AE380" s="167"/>
      <c r="AF380" s="167"/>
      <c r="AG380" s="167"/>
      <c r="AH380" s="167"/>
      <c r="AI380" s="167"/>
      <c r="AJ380" s="167"/>
      <c r="AK380" s="167"/>
      <c r="AL380" s="167"/>
      <c r="AM380" s="167"/>
      <c r="AN380" s="167"/>
      <c r="AO380" s="167"/>
      <c r="AP380" s="167"/>
      <c r="AQ380" s="167"/>
      <c r="AR380" s="167"/>
      <c r="AS380" s="167"/>
    </row>
    <row r="381" spans="1:51" ht="12" customHeight="1">
      <c r="B381" s="167"/>
      <c r="C381" s="167"/>
      <c r="D381" s="167"/>
      <c r="E381" s="167"/>
      <c r="F381" s="167"/>
      <c r="G381" s="167"/>
      <c r="H381" s="167"/>
      <c r="I381" s="167"/>
      <c r="J381" s="167"/>
      <c r="K381" s="167"/>
      <c r="L381" s="167"/>
      <c r="M381" s="167"/>
      <c r="N381" s="167"/>
      <c r="O381" s="167"/>
      <c r="P381" s="167"/>
      <c r="Q381" s="167"/>
      <c r="R381" s="167"/>
      <c r="S381" s="167"/>
      <c r="T381" s="167"/>
      <c r="U381" s="167"/>
      <c r="V381" s="167"/>
      <c r="W381" s="167"/>
      <c r="X381" s="167"/>
      <c r="Y381" s="167"/>
      <c r="Z381" s="167"/>
      <c r="AA381" s="167"/>
      <c r="AB381" s="167"/>
      <c r="AC381" s="167"/>
      <c r="AD381" s="167"/>
      <c r="AE381" s="167"/>
      <c r="AF381" s="167"/>
      <c r="AG381" s="167"/>
      <c r="AH381" s="167"/>
      <c r="AI381" s="167"/>
      <c r="AJ381" s="167"/>
      <c r="AK381" s="167"/>
      <c r="AL381" s="167"/>
      <c r="AM381" s="167"/>
      <c r="AN381" s="167"/>
      <c r="AO381" s="167"/>
      <c r="AP381" s="167"/>
      <c r="AQ381" s="167"/>
      <c r="AR381" s="167"/>
      <c r="AS381" s="167"/>
    </row>
    <row r="382" spans="1:51" ht="12" customHeight="1">
      <c r="B382" s="167"/>
      <c r="C382" s="167"/>
      <c r="D382" s="167"/>
      <c r="E382" s="167"/>
      <c r="F382" s="167"/>
      <c r="G382" s="167"/>
      <c r="H382" s="167"/>
      <c r="I382" s="167"/>
      <c r="J382" s="167"/>
      <c r="K382" s="167"/>
      <c r="L382" s="167"/>
      <c r="M382" s="167"/>
      <c r="N382" s="167"/>
      <c r="O382" s="167"/>
      <c r="P382" s="167"/>
      <c r="Q382" s="167"/>
      <c r="R382" s="167"/>
      <c r="S382" s="167"/>
      <c r="T382" s="167"/>
      <c r="U382" s="167"/>
      <c r="V382" s="167"/>
      <c r="W382" s="167"/>
      <c r="X382" s="167"/>
      <c r="Y382" s="167"/>
      <c r="Z382" s="167"/>
      <c r="AA382" s="167"/>
      <c r="AB382" s="167"/>
      <c r="AC382" s="167"/>
      <c r="AD382" s="167"/>
      <c r="AE382" s="167"/>
      <c r="AF382" s="167"/>
      <c r="AG382" s="167"/>
      <c r="AH382" s="167"/>
      <c r="AI382" s="167"/>
      <c r="AJ382" s="167"/>
      <c r="AK382" s="167"/>
      <c r="AL382" s="167"/>
      <c r="AM382" s="167"/>
      <c r="AN382" s="167"/>
      <c r="AO382" s="167"/>
      <c r="AP382" s="167"/>
      <c r="AQ382" s="167"/>
      <c r="AR382" s="167"/>
      <c r="AS382" s="167"/>
    </row>
    <row r="383" spans="1:51" ht="12" customHeight="1">
      <c r="B383" s="167"/>
      <c r="C383" s="167"/>
      <c r="D383" s="167"/>
      <c r="E383" s="167"/>
      <c r="F383" s="167"/>
      <c r="G383" s="167"/>
      <c r="H383" s="167"/>
      <c r="I383" s="167"/>
      <c r="J383" s="167"/>
      <c r="K383" s="167"/>
      <c r="L383" s="167"/>
      <c r="M383" s="167"/>
      <c r="N383" s="167"/>
      <c r="O383" s="167"/>
      <c r="P383" s="167"/>
      <c r="Q383" s="167"/>
      <c r="R383" s="167"/>
      <c r="S383" s="167"/>
      <c r="T383" s="167"/>
      <c r="U383" s="167"/>
      <c r="V383" s="167"/>
      <c r="W383" s="167"/>
      <c r="X383" s="167"/>
      <c r="Y383" s="167"/>
      <c r="Z383" s="167"/>
      <c r="AA383" s="167"/>
      <c r="AB383" s="167"/>
      <c r="AC383" s="167"/>
      <c r="AD383" s="167"/>
      <c r="AE383" s="167"/>
      <c r="AF383" s="167"/>
      <c r="AG383" s="167"/>
      <c r="AH383" s="167"/>
      <c r="AI383" s="167"/>
      <c r="AJ383" s="167"/>
      <c r="AK383" s="167"/>
      <c r="AL383" s="167"/>
      <c r="AM383" s="167"/>
      <c r="AN383" s="167"/>
      <c r="AO383" s="167"/>
      <c r="AP383" s="167"/>
      <c r="AQ383" s="167"/>
      <c r="AR383" s="167"/>
      <c r="AS383" s="167"/>
    </row>
    <row r="384" spans="1:51" ht="12" customHeight="1">
      <c r="B384" s="167"/>
      <c r="C384" s="167"/>
      <c r="D384" s="167"/>
      <c r="E384" s="167"/>
      <c r="F384" s="167"/>
      <c r="G384" s="167"/>
      <c r="H384" s="167"/>
      <c r="I384" s="167"/>
      <c r="J384" s="167"/>
      <c r="K384" s="167"/>
      <c r="L384" s="167"/>
      <c r="M384" s="167"/>
      <c r="N384" s="167"/>
      <c r="O384" s="167"/>
      <c r="P384" s="167"/>
      <c r="Q384" s="167"/>
      <c r="R384" s="167"/>
      <c r="S384" s="167"/>
      <c r="T384" s="167"/>
      <c r="U384" s="167"/>
      <c r="V384" s="167"/>
      <c r="W384" s="167"/>
      <c r="X384" s="167"/>
      <c r="Y384" s="167"/>
      <c r="Z384" s="167"/>
      <c r="AA384" s="167"/>
      <c r="AB384" s="167"/>
      <c r="AC384" s="167"/>
      <c r="AD384" s="167"/>
      <c r="AE384" s="167"/>
      <c r="AF384" s="167"/>
      <c r="AG384" s="167"/>
      <c r="AH384" s="167"/>
      <c r="AI384" s="167"/>
      <c r="AJ384" s="167"/>
      <c r="AK384" s="167"/>
      <c r="AL384" s="167"/>
      <c r="AM384" s="167"/>
      <c r="AN384" s="167"/>
      <c r="AO384" s="167"/>
      <c r="AP384" s="167"/>
      <c r="AQ384" s="167"/>
      <c r="AR384" s="167"/>
      <c r="AS384" s="167"/>
    </row>
    <row r="385" spans="2:45" ht="12" customHeight="1">
      <c r="B385" s="167"/>
      <c r="C385" s="167"/>
      <c r="D385" s="167"/>
      <c r="E385" s="167"/>
      <c r="F385" s="167"/>
      <c r="G385" s="167"/>
      <c r="H385" s="167"/>
      <c r="I385" s="167"/>
      <c r="J385" s="167"/>
      <c r="K385" s="167"/>
      <c r="L385" s="167"/>
      <c r="M385" s="167"/>
      <c r="N385" s="167"/>
      <c r="O385" s="167"/>
      <c r="P385" s="167"/>
      <c r="Q385" s="167"/>
      <c r="R385" s="167"/>
      <c r="S385" s="167"/>
      <c r="T385" s="167"/>
      <c r="U385" s="167"/>
      <c r="V385" s="167"/>
      <c r="W385" s="167"/>
      <c r="X385" s="167"/>
      <c r="Y385" s="167"/>
      <c r="Z385" s="167"/>
      <c r="AA385" s="167"/>
      <c r="AB385" s="167"/>
      <c r="AC385" s="167"/>
      <c r="AD385" s="167"/>
      <c r="AE385" s="167"/>
      <c r="AF385" s="167"/>
      <c r="AG385" s="167"/>
      <c r="AH385" s="167"/>
      <c r="AI385" s="167"/>
      <c r="AJ385" s="167"/>
      <c r="AK385" s="167"/>
      <c r="AL385" s="167"/>
      <c r="AM385" s="167"/>
      <c r="AN385" s="167"/>
      <c r="AO385" s="167"/>
      <c r="AP385" s="167"/>
      <c r="AQ385" s="167"/>
      <c r="AR385" s="167"/>
      <c r="AS385" s="167"/>
    </row>
    <row r="386" spans="2:45" ht="12" customHeight="1">
      <c r="B386" s="167"/>
      <c r="C386" s="167"/>
      <c r="D386" s="167"/>
      <c r="E386" s="167"/>
      <c r="F386" s="167"/>
      <c r="G386" s="167"/>
      <c r="H386" s="167"/>
      <c r="I386" s="167"/>
      <c r="J386" s="167"/>
      <c r="K386" s="167"/>
      <c r="L386" s="167"/>
      <c r="M386" s="167"/>
      <c r="N386" s="167"/>
      <c r="O386" s="167"/>
      <c r="P386" s="167"/>
      <c r="Q386" s="167"/>
      <c r="R386" s="167"/>
      <c r="S386" s="167"/>
      <c r="T386" s="167"/>
      <c r="U386" s="167"/>
      <c r="V386" s="167"/>
      <c r="W386" s="167"/>
      <c r="X386" s="167"/>
      <c r="Y386" s="167"/>
      <c r="Z386" s="167"/>
      <c r="AA386" s="167"/>
      <c r="AB386" s="167"/>
      <c r="AC386" s="167"/>
      <c r="AD386" s="167"/>
      <c r="AE386" s="167"/>
      <c r="AF386" s="167"/>
      <c r="AG386" s="167"/>
      <c r="AH386" s="167"/>
      <c r="AI386" s="167"/>
      <c r="AJ386" s="167"/>
      <c r="AK386" s="167"/>
      <c r="AL386" s="167"/>
      <c r="AM386" s="167"/>
      <c r="AN386" s="167"/>
      <c r="AO386" s="167"/>
      <c r="AP386" s="167"/>
      <c r="AQ386" s="167"/>
      <c r="AR386" s="167"/>
      <c r="AS386" s="167"/>
    </row>
    <row r="387" spans="2:45" ht="12" customHeight="1">
      <c r="B387" s="167"/>
      <c r="C387" s="167"/>
      <c r="D387" s="167"/>
      <c r="E387" s="167"/>
      <c r="F387" s="167"/>
      <c r="G387" s="167"/>
      <c r="H387" s="167"/>
      <c r="I387" s="167"/>
      <c r="J387" s="167"/>
      <c r="K387" s="167"/>
      <c r="L387" s="167"/>
      <c r="M387" s="167"/>
      <c r="N387" s="167"/>
      <c r="O387" s="167"/>
      <c r="P387" s="167"/>
      <c r="Q387" s="167"/>
      <c r="R387" s="167"/>
      <c r="S387" s="167"/>
      <c r="T387" s="167"/>
      <c r="U387" s="167"/>
      <c r="V387" s="167"/>
      <c r="W387" s="167"/>
      <c r="X387" s="167"/>
      <c r="Y387" s="167"/>
      <c r="Z387" s="167"/>
      <c r="AA387" s="167"/>
      <c r="AB387" s="167"/>
      <c r="AC387" s="167"/>
      <c r="AD387" s="167"/>
      <c r="AE387" s="167"/>
      <c r="AF387" s="167"/>
      <c r="AG387" s="167"/>
      <c r="AH387" s="167"/>
      <c r="AI387" s="167"/>
      <c r="AJ387" s="167"/>
      <c r="AK387" s="167"/>
      <c r="AL387" s="167"/>
      <c r="AM387" s="167"/>
      <c r="AN387" s="167"/>
      <c r="AO387" s="167"/>
      <c r="AP387" s="167"/>
      <c r="AQ387" s="167"/>
      <c r="AR387" s="167"/>
      <c r="AS387" s="167"/>
    </row>
    <row r="388" spans="2:45" ht="12" customHeight="1">
      <c r="B388" s="167"/>
      <c r="C388" s="167"/>
      <c r="D388" s="167"/>
      <c r="E388" s="167"/>
      <c r="F388" s="167"/>
      <c r="G388" s="167"/>
      <c r="H388" s="167"/>
      <c r="I388" s="167"/>
      <c r="J388" s="167"/>
      <c r="K388" s="167"/>
      <c r="L388" s="167"/>
      <c r="M388" s="167"/>
      <c r="N388" s="167"/>
      <c r="O388" s="167"/>
      <c r="P388" s="167"/>
      <c r="Q388" s="167"/>
      <c r="R388" s="167"/>
      <c r="S388" s="167"/>
      <c r="T388" s="167"/>
      <c r="U388" s="167"/>
      <c r="V388" s="167"/>
      <c r="W388" s="167"/>
      <c r="X388" s="167"/>
      <c r="Y388" s="167"/>
      <c r="Z388" s="167"/>
      <c r="AA388" s="167"/>
      <c r="AB388" s="167"/>
      <c r="AC388" s="167"/>
      <c r="AD388" s="167"/>
      <c r="AE388" s="167"/>
      <c r="AF388" s="167"/>
      <c r="AG388" s="167"/>
      <c r="AH388" s="167"/>
      <c r="AI388" s="167"/>
      <c r="AJ388" s="167"/>
      <c r="AK388" s="167"/>
      <c r="AL388" s="167"/>
      <c r="AM388" s="167"/>
      <c r="AN388" s="167"/>
      <c r="AO388" s="167"/>
      <c r="AP388" s="167"/>
      <c r="AQ388" s="167"/>
      <c r="AR388" s="167"/>
      <c r="AS388" s="167"/>
    </row>
    <row r="389" spans="2:45" ht="12" customHeight="1">
      <c r="B389" s="167"/>
      <c r="C389" s="167"/>
      <c r="D389" s="167"/>
      <c r="E389" s="167"/>
      <c r="F389" s="167"/>
      <c r="G389" s="167"/>
      <c r="H389" s="167"/>
      <c r="I389" s="167"/>
      <c r="J389" s="167"/>
      <c r="K389" s="167"/>
      <c r="L389" s="167"/>
      <c r="M389" s="167"/>
      <c r="N389" s="167"/>
      <c r="O389" s="167"/>
      <c r="P389" s="167"/>
      <c r="Q389" s="167"/>
      <c r="R389" s="167"/>
      <c r="S389" s="167"/>
      <c r="T389" s="167"/>
      <c r="U389" s="167"/>
      <c r="V389" s="167"/>
      <c r="W389" s="167"/>
      <c r="X389" s="167"/>
      <c r="Y389" s="167"/>
      <c r="Z389" s="167"/>
      <c r="AA389" s="167"/>
      <c r="AB389" s="167"/>
      <c r="AC389" s="167"/>
      <c r="AD389" s="167"/>
      <c r="AE389" s="167"/>
      <c r="AF389" s="167"/>
      <c r="AG389" s="167"/>
      <c r="AH389" s="167"/>
      <c r="AI389" s="167"/>
      <c r="AJ389" s="167"/>
      <c r="AK389" s="167"/>
      <c r="AL389" s="167"/>
      <c r="AM389" s="167"/>
      <c r="AN389" s="167"/>
      <c r="AO389" s="167"/>
      <c r="AP389" s="167"/>
      <c r="AQ389" s="167"/>
      <c r="AR389" s="167"/>
      <c r="AS389" s="167"/>
    </row>
    <row r="390" spans="2:45" ht="12" customHeight="1">
      <c r="B390" s="167"/>
      <c r="C390" s="167"/>
      <c r="D390" s="167"/>
      <c r="E390" s="167"/>
      <c r="F390" s="167"/>
      <c r="G390" s="167"/>
      <c r="H390" s="167"/>
      <c r="I390" s="167"/>
      <c r="J390" s="167"/>
      <c r="K390" s="167"/>
      <c r="L390" s="167"/>
      <c r="M390" s="167"/>
      <c r="N390" s="167"/>
      <c r="O390" s="167"/>
      <c r="P390" s="167"/>
      <c r="Q390" s="167"/>
      <c r="R390" s="167"/>
      <c r="S390" s="167"/>
      <c r="T390" s="167"/>
      <c r="U390" s="167"/>
      <c r="V390" s="167"/>
      <c r="W390" s="167"/>
      <c r="X390" s="167"/>
      <c r="Y390" s="167"/>
      <c r="Z390" s="167"/>
      <c r="AA390" s="167"/>
      <c r="AB390" s="167"/>
      <c r="AC390" s="167"/>
      <c r="AD390" s="167"/>
      <c r="AE390" s="167"/>
      <c r="AF390" s="167"/>
      <c r="AG390" s="167"/>
      <c r="AH390" s="167"/>
      <c r="AI390" s="167"/>
      <c r="AJ390" s="167"/>
      <c r="AK390" s="167"/>
      <c r="AL390" s="167"/>
      <c r="AM390" s="167"/>
      <c r="AN390" s="167"/>
      <c r="AO390" s="167"/>
      <c r="AP390" s="167"/>
      <c r="AQ390" s="167"/>
      <c r="AR390" s="167"/>
      <c r="AS390" s="167"/>
    </row>
    <row r="391" spans="2:45" ht="12" customHeight="1">
      <c r="B391" s="167"/>
      <c r="C391" s="167"/>
      <c r="D391" s="167"/>
      <c r="E391" s="167"/>
      <c r="F391" s="167"/>
      <c r="G391" s="167"/>
      <c r="H391" s="167"/>
      <c r="I391" s="167"/>
      <c r="J391" s="167"/>
      <c r="K391" s="167"/>
      <c r="L391" s="167"/>
      <c r="M391" s="167"/>
      <c r="N391" s="167"/>
      <c r="O391" s="167"/>
      <c r="P391" s="167"/>
      <c r="Q391" s="167"/>
      <c r="R391" s="167"/>
      <c r="S391" s="167"/>
      <c r="T391" s="167"/>
      <c r="U391" s="167"/>
      <c r="V391" s="167"/>
      <c r="W391" s="167"/>
      <c r="X391" s="167"/>
      <c r="Y391" s="167"/>
      <c r="Z391" s="167"/>
      <c r="AA391" s="167"/>
      <c r="AB391" s="167"/>
      <c r="AC391" s="167"/>
      <c r="AD391" s="167"/>
      <c r="AE391" s="167"/>
      <c r="AF391" s="167"/>
      <c r="AG391" s="167"/>
      <c r="AH391" s="167"/>
      <c r="AI391" s="167"/>
      <c r="AJ391" s="167"/>
      <c r="AK391" s="167"/>
      <c r="AL391" s="167"/>
      <c r="AM391" s="167"/>
      <c r="AN391" s="167"/>
      <c r="AO391" s="167"/>
      <c r="AP391" s="167"/>
      <c r="AQ391" s="167"/>
      <c r="AR391" s="167"/>
      <c r="AS391" s="167"/>
    </row>
    <row r="392" spans="2:45" ht="12" customHeight="1">
      <c r="B392" s="167"/>
      <c r="C392" s="167"/>
      <c r="D392" s="167"/>
      <c r="E392" s="167"/>
      <c r="F392" s="167"/>
      <c r="G392" s="167"/>
      <c r="H392" s="167"/>
      <c r="I392" s="167"/>
      <c r="J392" s="167"/>
      <c r="K392" s="167"/>
      <c r="L392" s="167"/>
      <c r="M392" s="167"/>
      <c r="N392" s="167"/>
      <c r="O392" s="167"/>
      <c r="P392" s="167"/>
      <c r="Q392" s="167"/>
      <c r="R392" s="167"/>
      <c r="S392" s="167"/>
      <c r="T392" s="167"/>
      <c r="U392" s="167"/>
      <c r="V392" s="167"/>
      <c r="W392" s="167"/>
      <c r="X392" s="167"/>
      <c r="Y392" s="167"/>
      <c r="Z392" s="167"/>
      <c r="AA392" s="167"/>
      <c r="AB392" s="167"/>
      <c r="AC392" s="167"/>
      <c r="AD392" s="167"/>
      <c r="AE392" s="167"/>
      <c r="AF392" s="167"/>
      <c r="AG392" s="167"/>
      <c r="AH392" s="167"/>
      <c r="AI392" s="167"/>
      <c r="AJ392" s="167"/>
      <c r="AK392" s="167"/>
      <c r="AL392" s="167"/>
      <c r="AM392" s="167"/>
      <c r="AN392" s="167"/>
      <c r="AO392" s="167"/>
      <c r="AP392" s="167"/>
      <c r="AQ392" s="167"/>
      <c r="AR392" s="167"/>
      <c r="AS392" s="167"/>
    </row>
    <row r="393" spans="2:45" ht="12" customHeight="1">
      <c r="B393" s="167"/>
      <c r="C393" s="167"/>
      <c r="D393" s="167"/>
      <c r="E393" s="167"/>
      <c r="F393" s="167"/>
      <c r="G393" s="167"/>
      <c r="H393" s="167"/>
      <c r="I393" s="167"/>
      <c r="J393" s="167"/>
      <c r="K393" s="167"/>
      <c r="L393" s="167"/>
      <c r="M393" s="167"/>
      <c r="N393" s="167"/>
      <c r="O393" s="167"/>
      <c r="P393" s="167"/>
      <c r="Q393" s="167"/>
      <c r="R393" s="167"/>
      <c r="S393" s="167"/>
      <c r="T393" s="167"/>
      <c r="U393" s="167"/>
      <c r="V393" s="167"/>
      <c r="W393" s="167"/>
      <c r="X393" s="167"/>
      <c r="Y393" s="167"/>
      <c r="Z393" s="167"/>
      <c r="AA393" s="167"/>
      <c r="AB393" s="167"/>
      <c r="AC393" s="167"/>
      <c r="AD393" s="167"/>
      <c r="AE393" s="167"/>
      <c r="AF393" s="167"/>
      <c r="AG393" s="167"/>
      <c r="AH393" s="167"/>
      <c r="AI393" s="167"/>
      <c r="AJ393" s="167"/>
      <c r="AK393" s="167"/>
      <c r="AL393" s="167"/>
      <c r="AM393" s="167"/>
      <c r="AN393" s="167"/>
      <c r="AO393" s="167"/>
      <c r="AP393" s="167"/>
      <c r="AQ393" s="167"/>
      <c r="AR393" s="167"/>
      <c r="AS393" s="167"/>
    </row>
    <row r="394" spans="2:45" ht="12" customHeight="1">
      <c r="B394" s="167"/>
      <c r="C394" s="167"/>
      <c r="D394" s="167"/>
      <c r="E394" s="167"/>
      <c r="F394" s="167"/>
      <c r="G394" s="167"/>
      <c r="H394" s="167"/>
      <c r="I394" s="167"/>
      <c r="J394" s="167"/>
      <c r="K394" s="167"/>
      <c r="L394" s="167"/>
      <c r="M394" s="167"/>
      <c r="N394" s="167"/>
      <c r="O394" s="167"/>
      <c r="P394" s="167"/>
      <c r="Q394" s="167"/>
      <c r="R394" s="167"/>
      <c r="S394" s="167"/>
      <c r="T394" s="167"/>
      <c r="U394" s="167"/>
      <c r="V394" s="167"/>
      <c r="W394" s="167"/>
      <c r="X394" s="167"/>
      <c r="Y394" s="167"/>
      <c r="Z394" s="167"/>
      <c r="AA394" s="167"/>
      <c r="AB394" s="167"/>
      <c r="AC394" s="167"/>
      <c r="AD394" s="167"/>
      <c r="AE394" s="167"/>
      <c r="AF394" s="167"/>
      <c r="AG394" s="167"/>
      <c r="AH394" s="167"/>
      <c r="AI394" s="167"/>
      <c r="AJ394" s="167"/>
      <c r="AK394" s="167"/>
      <c r="AL394" s="167"/>
      <c r="AM394" s="167"/>
      <c r="AN394" s="167"/>
      <c r="AO394" s="167"/>
      <c r="AP394" s="167"/>
      <c r="AQ394" s="167"/>
      <c r="AR394" s="167"/>
      <c r="AS394" s="167"/>
    </row>
    <row r="395" spans="2:45" ht="12" customHeight="1">
      <c r="B395" s="167"/>
      <c r="C395" s="167"/>
      <c r="D395" s="167"/>
      <c r="E395" s="167"/>
      <c r="F395" s="167"/>
      <c r="G395" s="167"/>
      <c r="H395" s="167"/>
      <c r="I395" s="167"/>
      <c r="J395" s="167"/>
      <c r="K395" s="167"/>
      <c r="L395" s="167"/>
      <c r="M395" s="167"/>
      <c r="N395" s="167"/>
      <c r="O395" s="167"/>
      <c r="P395" s="167"/>
      <c r="Q395" s="167"/>
      <c r="R395" s="167"/>
      <c r="S395" s="167"/>
      <c r="T395" s="167"/>
      <c r="U395" s="167"/>
      <c r="V395" s="167"/>
      <c r="W395" s="167"/>
      <c r="X395" s="167"/>
      <c r="Y395" s="167"/>
      <c r="Z395" s="167"/>
      <c r="AA395" s="167"/>
      <c r="AB395" s="167"/>
      <c r="AC395" s="167"/>
      <c r="AD395" s="167"/>
      <c r="AE395" s="167"/>
      <c r="AF395" s="167"/>
      <c r="AG395" s="167"/>
      <c r="AH395" s="167"/>
      <c r="AI395" s="167"/>
      <c r="AJ395" s="167"/>
      <c r="AK395" s="167"/>
      <c r="AL395" s="167"/>
      <c r="AM395" s="167"/>
      <c r="AN395" s="167"/>
      <c r="AO395" s="167"/>
      <c r="AP395" s="167"/>
      <c r="AQ395" s="167"/>
      <c r="AR395" s="167"/>
      <c r="AS395" s="167"/>
    </row>
    <row r="396" spans="2:45" ht="12" customHeight="1">
      <c r="B396" s="167"/>
      <c r="C396" s="167"/>
      <c r="D396" s="167"/>
      <c r="E396" s="167"/>
      <c r="F396" s="167"/>
      <c r="G396" s="167"/>
      <c r="H396" s="167"/>
      <c r="I396" s="167"/>
      <c r="J396" s="167"/>
      <c r="K396" s="167"/>
      <c r="L396" s="167"/>
      <c r="M396" s="167"/>
      <c r="N396" s="167"/>
      <c r="O396" s="167"/>
      <c r="P396" s="167"/>
      <c r="Q396" s="167"/>
      <c r="R396" s="167"/>
      <c r="S396" s="167"/>
      <c r="T396" s="167"/>
      <c r="U396" s="167"/>
      <c r="V396" s="167"/>
      <c r="W396" s="167"/>
      <c r="X396" s="167"/>
      <c r="Y396" s="167"/>
      <c r="Z396" s="167"/>
      <c r="AA396" s="167"/>
      <c r="AB396" s="167"/>
      <c r="AC396" s="167"/>
      <c r="AD396" s="167"/>
      <c r="AE396" s="167"/>
      <c r="AF396" s="167"/>
      <c r="AG396" s="167"/>
      <c r="AH396" s="167"/>
      <c r="AI396" s="167"/>
      <c r="AJ396" s="167"/>
      <c r="AK396" s="167"/>
      <c r="AL396" s="167"/>
      <c r="AM396" s="167"/>
      <c r="AN396" s="167"/>
      <c r="AO396" s="167"/>
      <c r="AP396" s="167"/>
      <c r="AQ396" s="167"/>
      <c r="AR396" s="167"/>
      <c r="AS396" s="167"/>
    </row>
    <row r="397" spans="2:45" ht="12" customHeight="1">
      <c r="B397" s="167"/>
      <c r="C397" s="167"/>
      <c r="D397" s="167"/>
      <c r="E397" s="167"/>
      <c r="F397" s="167"/>
      <c r="G397" s="167"/>
      <c r="H397" s="167"/>
      <c r="I397" s="167"/>
      <c r="J397" s="167"/>
      <c r="K397" s="167"/>
      <c r="L397" s="167"/>
      <c r="M397" s="167"/>
      <c r="N397" s="167"/>
      <c r="O397" s="167"/>
      <c r="P397" s="167"/>
      <c r="Q397" s="167"/>
      <c r="R397" s="167"/>
      <c r="S397" s="167"/>
      <c r="T397" s="167"/>
      <c r="U397" s="167"/>
      <c r="V397" s="167"/>
      <c r="W397" s="167"/>
      <c r="X397" s="167"/>
      <c r="Y397" s="167"/>
      <c r="Z397" s="167"/>
      <c r="AA397" s="167"/>
      <c r="AB397" s="167"/>
      <c r="AC397" s="167"/>
      <c r="AD397" s="167"/>
      <c r="AE397" s="167"/>
      <c r="AF397" s="167"/>
      <c r="AG397" s="167"/>
      <c r="AH397" s="167"/>
      <c r="AI397" s="167"/>
      <c r="AJ397" s="167"/>
      <c r="AK397" s="167"/>
      <c r="AL397" s="167"/>
      <c r="AM397" s="167"/>
      <c r="AN397" s="167"/>
      <c r="AO397" s="167"/>
      <c r="AP397" s="167"/>
      <c r="AQ397" s="167"/>
      <c r="AR397" s="167"/>
      <c r="AS397" s="167"/>
    </row>
    <row r="398" spans="2:45" ht="12" customHeight="1">
      <c r="B398" s="167"/>
      <c r="C398" s="167"/>
      <c r="D398" s="167"/>
      <c r="E398" s="167"/>
      <c r="F398" s="167"/>
      <c r="G398" s="167"/>
      <c r="H398" s="167"/>
      <c r="I398" s="167"/>
      <c r="J398" s="167"/>
      <c r="K398" s="167"/>
      <c r="L398" s="167"/>
      <c r="M398" s="167"/>
      <c r="N398" s="167"/>
      <c r="O398" s="167"/>
      <c r="P398" s="167"/>
      <c r="Q398" s="167"/>
      <c r="R398" s="167"/>
      <c r="S398" s="167"/>
      <c r="T398" s="167"/>
      <c r="U398" s="167"/>
      <c r="V398" s="167"/>
      <c r="W398" s="167"/>
      <c r="X398" s="167"/>
      <c r="Y398" s="167"/>
      <c r="Z398" s="167"/>
      <c r="AA398" s="167"/>
      <c r="AB398" s="167"/>
      <c r="AC398" s="167"/>
      <c r="AD398" s="167"/>
      <c r="AE398" s="167"/>
      <c r="AF398" s="167"/>
      <c r="AG398" s="167"/>
      <c r="AH398" s="167"/>
      <c r="AI398" s="167"/>
      <c r="AJ398" s="167"/>
      <c r="AK398" s="167"/>
      <c r="AL398" s="167"/>
      <c r="AM398" s="167"/>
      <c r="AN398" s="167"/>
      <c r="AO398" s="167"/>
      <c r="AP398" s="167"/>
      <c r="AQ398" s="167"/>
      <c r="AR398" s="167"/>
      <c r="AS398" s="167"/>
    </row>
    <row r="399" spans="2:45" ht="12" customHeight="1">
      <c r="B399" s="167"/>
      <c r="C399" s="167"/>
      <c r="D399" s="167"/>
      <c r="E399" s="167"/>
      <c r="F399" s="167"/>
      <c r="G399" s="167"/>
      <c r="H399" s="167"/>
      <c r="I399" s="167"/>
      <c r="J399" s="167"/>
      <c r="K399" s="167"/>
      <c r="L399" s="167"/>
      <c r="M399" s="167"/>
      <c r="N399" s="167"/>
      <c r="O399" s="167"/>
      <c r="P399" s="167"/>
      <c r="Q399" s="167"/>
      <c r="R399" s="167"/>
      <c r="S399" s="167"/>
      <c r="T399" s="167"/>
      <c r="U399" s="167"/>
      <c r="V399" s="167"/>
      <c r="W399" s="167"/>
      <c r="X399" s="167"/>
      <c r="Y399" s="167"/>
      <c r="Z399" s="167"/>
      <c r="AA399" s="167"/>
      <c r="AB399" s="167"/>
      <c r="AC399" s="167"/>
      <c r="AD399" s="167"/>
      <c r="AE399" s="167"/>
      <c r="AF399" s="167"/>
      <c r="AG399" s="167"/>
      <c r="AH399" s="167"/>
      <c r="AI399" s="167"/>
      <c r="AJ399" s="167"/>
      <c r="AK399" s="167"/>
      <c r="AL399" s="167"/>
      <c r="AM399" s="167"/>
      <c r="AN399" s="167"/>
      <c r="AO399" s="167"/>
      <c r="AP399" s="167"/>
      <c r="AQ399" s="167"/>
      <c r="AR399" s="167"/>
      <c r="AS399" s="167"/>
    </row>
    <row r="400" spans="2:45" ht="12" customHeight="1">
      <c r="B400" s="167"/>
      <c r="C400" s="167"/>
      <c r="D400" s="167"/>
      <c r="E400" s="167"/>
      <c r="F400" s="167"/>
      <c r="G400" s="167"/>
      <c r="H400" s="167"/>
      <c r="I400" s="167"/>
      <c r="J400" s="167"/>
      <c r="K400" s="167"/>
      <c r="L400" s="167"/>
      <c r="M400" s="167"/>
      <c r="N400" s="167"/>
      <c r="O400" s="167"/>
      <c r="P400" s="167"/>
      <c r="Q400" s="167"/>
      <c r="R400" s="167"/>
      <c r="S400" s="167"/>
      <c r="T400" s="167"/>
      <c r="U400" s="167"/>
      <c r="V400" s="167"/>
      <c r="W400" s="167"/>
      <c r="X400" s="167"/>
      <c r="Y400" s="167"/>
      <c r="Z400" s="167"/>
      <c r="AA400" s="167"/>
      <c r="AB400" s="167"/>
      <c r="AC400" s="167"/>
      <c r="AD400" s="167"/>
      <c r="AE400" s="167"/>
      <c r="AF400" s="167"/>
      <c r="AG400" s="167"/>
      <c r="AH400" s="167"/>
      <c r="AI400" s="167"/>
      <c r="AJ400" s="167"/>
      <c r="AK400" s="167"/>
      <c r="AL400" s="167"/>
      <c r="AM400" s="167"/>
      <c r="AN400" s="167"/>
      <c r="AO400" s="167"/>
      <c r="AP400" s="167"/>
      <c r="AQ400" s="167"/>
      <c r="AR400" s="167"/>
      <c r="AS400" s="167"/>
    </row>
    <row r="401" spans="2:45" ht="12" customHeight="1">
      <c r="B401" s="167"/>
      <c r="C401" s="167"/>
      <c r="D401" s="167"/>
      <c r="E401" s="167"/>
      <c r="F401" s="167"/>
      <c r="G401" s="167"/>
      <c r="H401" s="167"/>
      <c r="I401" s="167"/>
      <c r="J401" s="167"/>
      <c r="K401" s="167"/>
      <c r="L401" s="167"/>
      <c r="M401" s="167"/>
      <c r="N401" s="167"/>
      <c r="O401" s="167"/>
      <c r="P401" s="167"/>
      <c r="Q401" s="167"/>
      <c r="R401" s="167"/>
      <c r="S401" s="167"/>
      <c r="T401" s="167"/>
      <c r="U401" s="167"/>
      <c r="V401" s="167"/>
      <c r="W401" s="167"/>
      <c r="X401" s="167"/>
      <c r="Y401" s="167"/>
      <c r="Z401" s="167"/>
      <c r="AA401" s="167"/>
      <c r="AB401" s="167"/>
      <c r="AC401" s="167"/>
      <c r="AD401" s="167"/>
      <c r="AE401" s="167"/>
      <c r="AF401" s="167"/>
      <c r="AG401" s="167"/>
      <c r="AH401" s="167"/>
      <c r="AI401" s="167"/>
      <c r="AJ401" s="167"/>
      <c r="AK401" s="167"/>
      <c r="AL401" s="167"/>
      <c r="AM401" s="167"/>
      <c r="AN401" s="167"/>
      <c r="AO401" s="167"/>
      <c r="AP401" s="167"/>
      <c r="AQ401" s="167"/>
      <c r="AR401" s="167"/>
      <c r="AS401" s="167"/>
    </row>
    <row r="402" spans="2:45" ht="12" customHeight="1">
      <c r="B402" s="167"/>
      <c r="C402" s="167"/>
      <c r="D402" s="167"/>
      <c r="E402" s="167"/>
      <c r="F402" s="167"/>
      <c r="G402" s="167"/>
      <c r="H402" s="167"/>
      <c r="I402" s="167"/>
      <c r="J402" s="167"/>
      <c r="K402" s="167"/>
      <c r="L402" s="167"/>
      <c r="M402" s="167"/>
      <c r="N402" s="167"/>
      <c r="O402" s="167"/>
      <c r="P402" s="167"/>
      <c r="Q402" s="167"/>
      <c r="R402" s="167"/>
      <c r="S402" s="167"/>
      <c r="T402" s="167"/>
      <c r="U402" s="167"/>
      <c r="V402" s="167"/>
      <c r="W402" s="167"/>
      <c r="X402" s="167"/>
      <c r="Y402" s="167"/>
      <c r="Z402" s="167"/>
      <c r="AA402" s="167"/>
      <c r="AB402" s="167"/>
      <c r="AC402" s="167"/>
      <c r="AD402" s="167"/>
      <c r="AE402" s="167"/>
      <c r="AF402" s="167"/>
      <c r="AG402" s="167"/>
      <c r="AH402" s="167"/>
      <c r="AI402" s="167"/>
      <c r="AJ402" s="167"/>
      <c r="AK402" s="167"/>
      <c r="AL402" s="167"/>
      <c r="AM402" s="167"/>
      <c r="AN402" s="167"/>
      <c r="AO402" s="167"/>
      <c r="AP402" s="167"/>
      <c r="AQ402" s="167"/>
      <c r="AR402" s="167"/>
      <c r="AS402" s="167"/>
    </row>
    <row r="403" spans="2:45" ht="12" customHeight="1">
      <c r="B403" s="167"/>
      <c r="C403" s="167"/>
      <c r="D403" s="167"/>
      <c r="E403" s="167"/>
      <c r="F403" s="167"/>
      <c r="G403" s="167"/>
      <c r="H403" s="167"/>
      <c r="I403" s="167"/>
      <c r="J403" s="167"/>
      <c r="K403" s="167"/>
      <c r="L403" s="167"/>
      <c r="M403" s="167"/>
      <c r="N403" s="167"/>
      <c r="O403" s="167"/>
      <c r="P403" s="167"/>
      <c r="Q403" s="167"/>
      <c r="R403" s="167"/>
      <c r="S403" s="167"/>
      <c r="T403" s="167"/>
      <c r="U403" s="167"/>
      <c r="V403" s="167"/>
      <c r="W403" s="167"/>
      <c r="X403" s="167"/>
      <c r="Y403" s="167"/>
      <c r="Z403" s="167"/>
      <c r="AA403" s="167"/>
      <c r="AB403" s="167"/>
      <c r="AC403" s="167"/>
      <c r="AD403" s="167"/>
      <c r="AE403" s="167"/>
      <c r="AF403" s="167"/>
      <c r="AG403" s="167"/>
      <c r="AH403" s="167"/>
      <c r="AI403" s="167"/>
      <c r="AJ403" s="167"/>
      <c r="AK403" s="167"/>
      <c r="AL403" s="167"/>
      <c r="AM403" s="167"/>
      <c r="AN403" s="167"/>
      <c r="AO403" s="167"/>
      <c r="AP403" s="167"/>
      <c r="AQ403" s="167"/>
      <c r="AR403" s="167"/>
      <c r="AS403" s="167"/>
    </row>
    <row r="404" spans="2:45" ht="12" customHeight="1">
      <c r="B404" s="167"/>
      <c r="C404" s="167"/>
      <c r="D404" s="167"/>
      <c r="E404" s="167"/>
      <c r="F404" s="167"/>
      <c r="G404" s="167"/>
      <c r="H404" s="167"/>
      <c r="I404" s="167"/>
      <c r="J404" s="167"/>
      <c r="K404" s="167"/>
      <c r="L404" s="167"/>
      <c r="M404" s="167"/>
      <c r="N404" s="167"/>
      <c r="O404" s="167"/>
      <c r="P404" s="167"/>
      <c r="Q404" s="167"/>
      <c r="R404" s="167"/>
      <c r="S404" s="167"/>
      <c r="T404" s="167"/>
      <c r="U404" s="167"/>
      <c r="V404" s="167"/>
      <c r="W404" s="167"/>
      <c r="X404" s="167"/>
      <c r="Y404" s="167"/>
      <c r="Z404" s="167"/>
      <c r="AA404" s="167"/>
      <c r="AB404" s="167"/>
      <c r="AC404" s="167"/>
      <c r="AD404" s="167"/>
      <c r="AE404" s="167"/>
      <c r="AF404" s="167"/>
      <c r="AG404" s="167"/>
      <c r="AH404" s="167"/>
      <c r="AI404" s="167"/>
      <c r="AJ404" s="167"/>
      <c r="AK404" s="167"/>
      <c r="AL404" s="167"/>
      <c r="AM404" s="167"/>
      <c r="AN404" s="167"/>
      <c r="AO404" s="167"/>
      <c r="AP404" s="167"/>
      <c r="AQ404" s="167"/>
      <c r="AR404" s="167"/>
      <c r="AS404" s="167"/>
    </row>
    <row r="405" spans="2:45" ht="12" customHeight="1">
      <c r="B405" s="167"/>
      <c r="C405" s="167"/>
      <c r="D405" s="167"/>
      <c r="E405" s="167"/>
      <c r="F405" s="167"/>
      <c r="G405" s="167"/>
      <c r="H405" s="167"/>
      <c r="I405" s="167"/>
      <c r="J405" s="167"/>
      <c r="K405" s="167"/>
      <c r="L405" s="167"/>
      <c r="M405" s="167"/>
      <c r="N405" s="167"/>
      <c r="O405" s="167"/>
      <c r="P405" s="167"/>
      <c r="Q405" s="167"/>
      <c r="R405" s="167"/>
      <c r="S405" s="167"/>
      <c r="T405" s="167"/>
      <c r="U405" s="167"/>
      <c r="V405" s="167"/>
      <c r="W405" s="167"/>
      <c r="X405" s="167"/>
      <c r="Y405" s="167"/>
      <c r="Z405" s="167"/>
      <c r="AA405" s="167"/>
      <c r="AB405" s="167"/>
      <c r="AC405" s="167"/>
      <c r="AD405" s="167"/>
      <c r="AE405" s="167"/>
      <c r="AF405" s="167"/>
      <c r="AG405" s="167"/>
      <c r="AH405" s="167"/>
      <c r="AI405" s="167"/>
      <c r="AJ405" s="167"/>
      <c r="AK405" s="167"/>
      <c r="AL405" s="167"/>
      <c r="AM405" s="167"/>
      <c r="AN405" s="167"/>
      <c r="AO405" s="167"/>
      <c r="AP405" s="167"/>
      <c r="AQ405" s="167"/>
      <c r="AR405" s="167"/>
      <c r="AS405" s="167"/>
    </row>
    <row r="406" spans="2:45" ht="12" customHeight="1">
      <c r="B406" s="167"/>
      <c r="C406" s="167"/>
      <c r="D406" s="167"/>
      <c r="E406" s="167"/>
      <c r="F406" s="167"/>
      <c r="G406" s="167"/>
      <c r="H406" s="167"/>
      <c r="I406" s="167"/>
      <c r="J406" s="167"/>
      <c r="K406" s="167"/>
      <c r="L406" s="167"/>
      <c r="M406" s="167"/>
      <c r="N406" s="167"/>
      <c r="O406" s="167"/>
      <c r="P406" s="167"/>
      <c r="Q406" s="167"/>
      <c r="R406" s="167"/>
      <c r="S406" s="167"/>
      <c r="T406" s="167"/>
      <c r="U406" s="167"/>
      <c r="V406" s="167"/>
      <c r="W406" s="167"/>
      <c r="X406" s="167"/>
      <c r="Y406" s="167"/>
      <c r="Z406" s="167"/>
      <c r="AA406" s="167"/>
      <c r="AB406" s="167"/>
      <c r="AC406" s="167"/>
      <c r="AD406" s="167"/>
      <c r="AE406" s="167"/>
      <c r="AF406" s="167"/>
      <c r="AG406" s="167"/>
      <c r="AH406" s="167"/>
      <c r="AI406" s="167"/>
      <c r="AJ406" s="167"/>
      <c r="AK406" s="167"/>
      <c r="AL406" s="167"/>
      <c r="AM406" s="167"/>
      <c r="AN406" s="167"/>
      <c r="AO406" s="167"/>
      <c r="AP406" s="167"/>
      <c r="AQ406" s="167"/>
      <c r="AR406" s="167"/>
      <c r="AS406" s="167"/>
    </row>
    <row r="407" spans="2:45" ht="12" customHeight="1">
      <c r="B407" s="167"/>
      <c r="C407" s="167"/>
      <c r="D407" s="167"/>
      <c r="E407" s="167"/>
      <c r="F407" s="167"/>
      <c r="G407" s="167"/>
      <c r="H407" s="167"/>
      <c r="I407" s="167"/>
      <c r="J407" s="167"/>
      <c r="K407" s="167"/>
      <c r="L407" s="167"/>
      <c r="M407" s="167"/>
      <c r="N407" s="167"/>
      <c r="O407" s="167"/>
      <c r="P407" s="167"/>
      <c r="Q407" s="167"/>
      <c r="R407" s="167"/>
      <c r="S407" s="167"/>
      <c r="T407" s="167"/>
      <c r="U407" s="167"/>
      <c r="V407" s="167"/>
      <c r="W407" s="167"/>
      <c r="X407" s="167"/>
      <c r="Y407" s="167"/>
      <c r="Z407" s="167"/>
      <c r="AA407" s="167"/>
      <c r="AB407" s="167"/>
      <c r="AC407" s="167"/>
      <c r="AD407" s="167"/>
      <c r="AE407" s="167"/>
      <c r="AF407" s="167"/>
      <c r="AG407" s="167"/>
      <c r="AH407" s="167"/>
      <c r="AI407" s="167"/>
      <c r="AJ407" s="167"/>
      <c r="AK407" s="167"/>
      <c r="AL407" s="167"/>
      <c r="AM407" s="167"/>
      <c r="AN407" s="167"/>
      <c r="AO407" s="167"/>
      <c r="AP407" s="167"/>
      <c r="AQ407" s="167"/>
      <c r="AR407" s="167"/>
      <c r="AS407" s="167"/>
    </row>
    <row r="408" spans="2:45" ht="12" customHeight="1">
      <c r="B408" s="167"/>
      <c r="C408" s="167"/>
      <c r="D408" s="167"/>
      <c r="E408" s="167"/>
      <c r="F408" s="167"/>
      <c r="G408" s="167"/>
      <c r="H408" s="167"/>
      <c r="I408" s="167"/>
      <c r="J408" s="167"/>
      <c r="K408" s="167"/>
      <c r="L408" s="167"/>
      <c r="M408" s="167"/>
      <c r="N408" s="167"/>
      <c r="O408" s="167"/>
      <c r="P408" s="167"/>
      <c r="Q408" s="167"/>
      <c r="R408" s="167"/>
      <c r="S408" s="167"/>
      <c r="T408" s="167"/>
      <c r="U408" s="167"/>
      <c r="V408" s="167"/>
      <c r="W408" s="167"/>
      <c r="X408" s="167"/>
      <c r="Y408" s="167"/>
      <c r="Z408" s="167"/>
      <c r="AA408" s="167"/>
      <c r="AB408" s="167"/>
      <c r="AC408" s="167"/>
      <c r="AD408" s="167"/>
      <c r="AE408" s="167"/>
      <c r="AF408" s="167"/>
      <c r="AG408" s="167"/>
      <c r="AH408" s="167"/>
      <c r="AI408" s="167"/>
      <c r="AJ408" s="167"/>
      <c r="AK408" s="167"/>
      <c r="AL408" s="167"/>
      <c r="AM408" s="167"/>
      <c r="AN408" s="167"/>
      <c r="AO408" s="167"/>
      <c r="AP408" s="167"/>
      <c r="AQ408" s="167"/>
      <c r="AR408" s="167"/>
      <c r="AS408" s="167"/>
    </row>
    <row r="409" spans="2:45" ht="12" customHeight="1">
      <c r="B409" s="167"/>
      <c r="C409" s="167"/>
      <c r="D409" s="167"/>
      <c r="E409" s="167"/>
      <c r="F409" s="167"/>
      <c r="G409" s="167"/>
      <c r="H409" s="167"/>
      <c r="I409" s="167"/>
      <c r="J409" s="167"/>
      <c r="K409" s="167"/>
      <c r="L409" s="167"/>
      <c r="M409" s="167"/>
      <c r="N409" s="167"/>
      <c r="O409" s="167"/>
      <c r="P409" s="167"/>
      <c r="Q409" s="167"/>
      <c r="R409" s="167"/>
      <c r="S409" s="167"/>
      <c r="T409" s="167"/>
      <c r="U409" s="167"/>
      <c r="V409" s="167"/>
      <c r="W409" s="167"/>
      <c r="X409" s="167"/>
      <c r="Y409" s="167"/>
      <c r="Z409" s="167"/>
      <c r="AA409" s="167"/>
      <c r="AB409" s="167"/>
      <c r="AC409" s="167"/>
      <c r="AD409" s="167"/>
      <c r="AE409" s="167"/>
      <c r="AF409" s="167"/>
      <c r="AG409" s="167"/>
      <c r="AH409" s="167"/>
      <c r="AI409" s="167"/>
      <c r="AJ409" s="167"/>
      <c r="AK409" s="167"/>
      <c r="AL409" s="167"/>
      <c r="AM409" s="167"/>
      <c r="AN409" s="167"/>
      <c r="AO409" s="167"/>
      <c r="AP409" s="167"/>
      <c r="AQ409" s="167"/>
      <c r="AR409" s="167"/>
      <c r="AS409" s="167"/>
    </row>
    <row r="410" spans="2:45" ht="12" customHeight="1">
      <c r="B410" s="167"/>
      <c r="C410" s="167"/>
      <c r="D410" s="167"/>
      <c r="E410" s="167"/>
      <c r="F410" s="167"/>
      <c r="G410" s="167"/>
      <c r="H410" s="167"/>
      <c r="I410" s="167"/>
      <c r="J410" s="167"/>
      <c r="K410" s="167"/>
      <c r="L410" s="167"/>
      <c r="M410" s="167"/>
      <c r="N410" s="167"/>
      <c r="O410" s="167"/>
      <c r="P410" s="167"/>
      <c r="Q410" s="167"/>
      <c r="R410" s="167"/>
      <c r="S410" s="167"/>
      <c r="T410" s="167"/>
      <c r="U410" s="167"/>
      <c r="V410" s="167"/>
      <c r="W410" s="167"/>
      <c r="X410" s="167"/>
      <c r="Y410" s="167"/>
      <c r="Z410" s="167"/>
      <c r="AA410" s="167"/>
      <c r="AB410" s="167"/>
      <c r="AC410" s="167"/>
      <c r="AD410" s="167"/>
      <c r="AE410" s="167"/>
      <c r="AF410" s="167"/>
      <c r="AG410" s="167"/>
      <c r="AH410" s="167"/>
      <c r="AI410" s="167"/>
      <c r="AJ410" s="167"/>
      <c r="AK410" s="167"/>
      <c r="AL410" s="167"/>
      <c r="AM410" s="167"/>
      <c r="AN410" s="167"/>
      <c r="AO410" s="167"/>
      <c r="AP410" s="167"/>
      <c r="AQ410" s="167"/>
      <c r="AR410" s="167"/>
      <c r="AS410" s="167"/>
    </row>
    <row r="411" spans="2:45" ht="12" customHeight="1">
      <c r="B411" s="167"/>
      <c r="C411" s="167"/>
      <c r="D411" s="167"/>
      <c r="E411" s="167"/>
      <c r="F411" s="167"/>
      <c r="G411" s="167"/>
      <c r="H411" s="167"/>
      <c r="I411" s="167"/>
      <c r="J411" s="167"/>
      <c r="K411" s="167"/>
      <c r="L411" s="167"/>
      <c r="M411" s="167"/>
      <c r="N411" s="167"/>
      <c r="O411" s="167"/>
      <c r="P411" s="167"/>
      <c r="Q411" s="167"/>
      <c r="R411" s="167"/>
      <c r="S411" s="167"/>
      <c r="T411" s="167"/>
      <c r="U411" s="167"/>
      <c r="V411" s="167"/>
      <c r="W411" s="167"/>
      <c r="X411" s="167"/>
      <c r="Y411" s="167"/>
      <c r="Z411" s="167"/>
      <c r="AA411" s="167"/>
      <c r="AB411" s="167"/>
      <c r="AC411" s="167"/>
      <c r="AD411" s="167"/>
      <c r="AE411" s="167"/>
      <c r="AF411" s="167"/>
      <c r="AG411" s="167"/>
      <c r="AH411" s="167"/>
      <c r="AI411" s="167"/>
      <c r="AJ411" s="167"/>
      <c r="AK411" s="167"/>
      <c r="AL411" s="167"/>
      <c r="AM411" s="167"/>
      <c r="AN411" s="167"/>
      <c r="AO411" s="167"/>
      <c r="AP411" s="167"/>
      <c r="AQ411" s="167"/>
      <c r="AR411" s="167"/>
      <c r="AS411" s="167"/>
    </row>
    <row r="412" spans="2:45" ht="12" customHeight="1">
      <c r="B412" s="167"/>
      <c r="C412" s="167"/>
      <c r="D412" s="167"/>
      <c r="E412" s="167"/>
      <c r="F412" s="167"/>
      <c r="G412" s="167"/>
      <c r="H412" s="167"/>
      <c r="I412" s="167"/>
      <c r="J412" s="167"/>
      <c r="K412" s="167"/>
      <c r="L412" s="167"/>
      <c r="M412" s="167"/>
      <c r="N412" s="167"/>
      <c r="O412" s="167"/>
      <c r="P412" s="167"/>
      <c r="Q412" s="167"/>
      <c r="R412" s="167"/>
      <c r="S412" s="167"/>
      <c r="T412" s="167"/>
      <c r="U412" s="167"/>
      <c r="V412" s="167"/>
      <c r="W412" s="167"/>
      <c r="X412" s="167"/>
      <c r="Y412" s="167"/>
      <c r="Z412" s="167"/>
      <c r="AA412" s="167"/>
      <c r="AB412" s="167"/>
      <c r="AC412" s="167"/>
      <c r="AD412" s="167"/>
      <c r="AE412" s="167"/>
      <c r="AF412" s="167"/>
      <c r="AG412" s="167"/>
      <c r="AH412" s="167"/>
      <c r="AI412" s="167"/>
      <c r="AJ412" s="167"/>
      <c r="AK412" s="167"/>
      <c r="AL412" s="167"/>
      <c r="AM412" s="167"/>
      <c r="AN412" s="167"/>
      <c r="AO412" s="167"/>
      <c r="AP412" s="167"/>
      <c r="AQ412" s="167"/>
      <c r="AR412" s="167"/>
      <c r="AS412" s="167"/>
    </row>
    <row r="413" spans="2:45" ht="12" customHeight="1">
      <c r="B413" s="167"/>
      <c r="C413" s="167"/>
      <c r="D413" s="167"/>
      <c r="E413" s="167"/>
      <c r="F413" s="167"/>
      <c r="G413" s="167"/>
      <c r="H413" s="167"/>
      <c r="I413" s="167"/>
      <c r="J413" s="167"/>
      <c r="K413" s="167"/>
      <c r="L413" s="167"/>
      <c r="M413" s="167"/>
      <c r="N413" s="167"/>
      <c r="O413" s="167"/>
      <c r="P413" s="167"/>
      <c r="Q413" s="167"/>
      <c r="R413" s="167"/>
      <c r="S413" s="167"/>
      <c r="T413" s="167"/>
      <c r="U413" s="167"/>
      <c r="V413" s="167"/>
      <c r="W413" s="167"/>
      <c r="X413" s="167"/>
      <c r="Y413" s="167"/>
      <c r="Z413" s="167"/>
      <c r="AA413" s="167"/>
      <c r="AB413" s="167"/>
      <c r="AC413" s="167"/>
      <c r="AD413" s="167"/>
      <c r="AE413" s="167"/>
      <c r="AF413" s="167"/>
      <c r="AG413" s="167"/>
      <c r="AH413" s="167"/>
      <c r="AI413" s="167"/>
      <c r="AJ413" s="167"/>
      <c r="AK413" s="167"/>
      <c r="AL413" s="167"/>
      <c r="AM413" s="167"/>
      <c r="AN413" s="167"/>
      <c r="AO413" s="167"/>
      <c r="AP413" s="167"/>
      <c r="AQ413" s="167"/>
      <c r="AR413" s="167"/>
      <c r="AS413" s="167"/>
    </row>
    <row r="414" spans="2:45" ht="12" customHeight="1">
      <c r="B414" s="167"/>
      <c r="C414" s="167"/>
      <c r="D414" s="167"/>
      <c r="E414" s="167"/>
      <c r="F414" s="167"/>
      <c r="G414" s="167"/>
      <c r="H414" s="167"/>
      <c r="I414" s="167"/>
      <c r="J414" s="167"/>
      <c r="K414" s="167"/>
      <c r="L414" s="167"/>
      <c r="M414" s="167"/>
      <c r="N414" s="167"/>
      <c r="O414" s="167"/>
      <c r="P414" s="167"/>
      <c r="Q414" s="167"/>
      <c r="R414" s="167"/>
      <c r="S414" s="167"/>
      <c r="T414" s="167"/>
      <c r="U414" s="167"/>
      <c r="V414" s="167"/>
      <c r="W414" s="167"/>
      <c r="X414" s="167"/>
      <c r="Y414" s="167"/>
      <c r="Z414" s="167"/>
      <c r="AA414" s="167"/>
      <c r="AB414" s="167"/>
      <c r="AC414" s="167"/>
      <c r="AD414" s="167"/>
      <c r="AE414" s="167"/>
      <c r="AF414" s="167"/>
      <c r="AG414" s="167"/>
      <c r="AH414" s="167"/>
      <c r="AI414" s="167"/>
      <c r="AJ414" s="167"/>
      <c r="AK414" s="167"/>
      <c r="AL414" s="167"/>
      <c r="AM414" s="167"/>
      <c r="AN414" s="167"/>
      <c r="AO414" s="167"/>
      <c r="AP414" s="167"/>
      <c r="AQ414" s="167"/>
      <c r="AR414" s="167"/>
      <c r="AS414" s="167"/>
    </row>
    <row r="415" spans="2:45" ht="12" customHeight="1">
      <c r="B415" s="167"/>
      <c r="C415" s="167"/>
      <c r="D415" s="167"/>
      <c r="E415" s="167"/>
      <c r="F415" s="167"/>
      <c r="G415" s="167"/>
      <c r="H415" s="167"/>
      <c r="I415" s="167"/>
      <c r="J415" s="167"/>
      <c r="K415" s="167"/>
      <c r="L415" s="167"/>
      <c r="M415" s="167"/>
      <c r="N415" s="167"/>
      <c r="O415" s="167"/>
      <c r="P415" s="167"/>
      <c r="Q415" s="167"/>
      <c r="R415" s="167"/>
      <c r="S415" s="167"/>
      <c r="T415" s="167"/>
      <c r="U415" s="167"/>
      <c r="V415" s="167"/>
      <c r="W415" s="167"/>
      <c r="X415" s="167"/>
      <c r="Y415" s="167"/>
      <c r="Z415" s="167"/>
      <c r="AA415" s="167"/>
      <c r="AB415" s="167"/>
      <c r="AC415" s="167"/>
      <c r="AD415" s="167"/>
      <c r="AE415" s="167"/>
      <c r="AF415" s="167"/>
      <c r="AG415" s="167"/>
      <c r="AH415" s="167"/>
      <c r="AI415" s="167"/>
      <c r="AJ415" s="167"/>
      <c r="AK415" s="167"/>
      <c r="AL415" s="167"/>
      <c r="AM415" s="167"/>
      <c r="AN415" s="167"/>
      <c r="AO415" s="167"/>
      <c r="AP415" s="167"/>
      <c r="AQ415" s="167"/>
      <c r="AR415" s="167"/>
      <c r="AS415" s="167"/>
    </row>
    <row r="416" spans="2:45" ht="12" customHeight="1">
      <c r="B416" s="167"/>
      <c r="C416" s="167"/>
      <c r="D416" s="167"/>
      <c r="E416" s="167"/>
      <c r="F416" s="167"/>
      <c r="G416" s="167"/>
      <c r="H416" s="167"/>
      <c r="I416" s="167"/>
      <c r="J416" s="167"/>
      <c r="K416" s="167"/>
      <c r="L416" s="167"/>
      <c r="M416" s="167"/>
      <c r="N416" s="167"/>
      <c r="O416" s="167"/>
      <c r="P416" s="167"/>
      <c r="Q416" s="167"/>
      <c r="R416" s="167"/>
      <c r="S416" s="167"/>
      <c r="T416" s="167"/>
      <c r="U416" s="167"/>
      <c r="V416" s="167"/>
      <c r="W416" s="167"/>
      <c r="X416" s="167"/>
      <c r="Y416" s="167"/>
      <c r="Z416" s="167"/>
      <c r="AA416" s="167"/>
      <c r="AB416" s="167"/>
      <c r="AC416" s="167"/>
      <c r="AD416" s="167"/>
      <c r="AE416" s="167"/>
      <c r="AF416" s="167"/>
      <c r="AG416" s="167"/>
      <c r="AH416" s="167"/>
      <c r="AI416" s="167"/>
      <c r="AJ416" s="167"/>
      <c r="AK416" s="167"/>
      <c r="AL416" s="167"/>
      <c r="AM416" s="167"/>
      <c r="AN416" s="167"/>
      <c r="AO416" s="167"/>
      <c r="AP416" s="167"/>
      <c r="AQ416" s="167"/>
      <c r="AR416" s="167"/>
      <c r="AS416" s="167"/>
    </row>
    <row r="417" spans="2:45" ht="12" customHeight="1">
      <c r="B417" s="167"/>
      <c r="C417" s="167"/>
      <c r="D417" s="167"/>
      <c r="E417" s="167"/>
      <c r="F417" s="167"/>
      <c r="G417" s="167"/>
      <c r="H417" s="167"/>
      <c r="I417" s="167"/>
      <c r="J417" s="167"/>
      <c r="K417" s="167"/>
      <c r="L417" s="167"/>
      <c r="M417" s="167"/>
      <c r="N417" s="167"/>
      <c r="O417" s="167"/>
      <c r="P417" s="167"/>
      <c r="Q417" s="167"/>
      <c r="R417" s="167"/>
      <c r="S417" s="167"/>
      <c r="T417" s="167"/>
      <c r="U417" s="167"/>
      <c r="V417" s="167"/>
      <c r="W417" s="167"/>
      <c r="X417" s="167"/>
      <c r="Y417" s="167"/>
      <c r="Z417" s="167"/>
      <c r="AA417" s="167"/>
      <c r="AB417" s="167"/>
      <c r="AC417" s="167"/>
      <c r="AD417" s="167"/>
      <c r="AE417" s="167"/>
      <c r="AF417" s="167"/>
      <c r="AG417" s="167"/>
      <c r="AH417" s="167"/>
      <c r="AI417" s="167"/>
      <c r="AJ417" s="167"/>
      <c r="AK417" s="167"/>
      <c r="AL417" s="167"/>
      <c r="AM417" s="167"/>
      <c r="AN417" s="167"/>
      <c r="AO417" s="167"/>
      <c r="AP417" s="167"/>
      <c r="AQ417" s="167"/>
      <c r="AR417" s="167"/>
      <c r="AS417" s="167"/>
    </row>
    <row r="418" spans="2:45" ht="12" customHeight="1">
      <c r="B418" s="167"/>
      <c r="C418" s="167"/>
      <c r="D418" s="167"/>
      <c r="E418" s="167"/>
      <c r="F418" s="167"/>
      <c r="G418" s="167"/>
      <c r="H418" s="167"/>
      <c r="I418" s="167"/>
      <c r="J418" s="167"/>
      <c r="K418" s="167"/>
      <c r="L418" s="167"/>
      <c r="M418" s="167"/>
      <c r="N418" s="167"/>
      <c r="O418" s="167"/>
      <c r="P418" s="167"/>
      <c r="Q418" s="167"/>
      <c r="R418" s="167"/>
      <c r="S418" s="167"/>
      <c r="T418" s="167"/>
      <c r="U418" s="167"/>
      <c r="V418" s="167"/>
      <c r="W418" s="167"/>
      <c r="X418" s="167"/>
      <c r="Y418" s="167"/>
      <c r="Z418" s="167"/>
      <c r="AA418" s="167"/>
      <c r="AB418" s="167"/>
      <c r="AC418" s="167"/>
      <c r="AD418" s="167"/>
      <c r="AE418" s="167"/>
      <c r="AF418" s="167"/>
      <c r="AG418" s="167"/>
      <c r="AH418" s="167"/>
      <c r="AI418" s="167"/>
      <c r="AJ418" s="167"/>
      <c r="AK418" s="167"/>
      <c r="AL418" s="167"/>
      <c r="AM418" s="167"/>
      <c r="AN418" s="167"/>
      <c r="AO418" s="167"/>
      <c r="AP418" s="167"/>
      <c r="AQ418" s="167"/>
      <c r="AR418" s="167"/>
      <c r="AS418" s="167"/>
    </row>
    <row r="419" spans="2:45" ht="12" customHeight="1">
      <c r="B419" s="167"/>
      <c r="C419" s="167"/>
      <c r="D419" s="167"/>
      <c r="E419" s="167"/>
      <c r="F419" s="167"/>
      <c r="G419" s="167"/>
      <c r="H419" s="167"/>
      <c r="I419" s="167"/>
      <c r="J419" s="167"/>
      <c r="K419" s="167"/>
      <c r="L419" s="167"/>
      <c r="M419" s="167"/>
      <c r="N419" s="167"/>
      <c r="O419" s="167"/>
      <c r="P419" s="167"/>
      <c r="Q419" s="167"/>
      <c r="R419" s="167"/>
      <c r="S419" s="167"/>
      <c r="T419" s="167"/>
      <c r="U419" s="167"/>
      <c r="V419" s="167"/>
      <c r="W419" s="167"/>
      <c r="X419" s="167"/>
      <c r="Y419" s="167"/>
      <c r="Z419" s="167"/>
      <c r="AA419" s="167"/>
      <c r="AB419" s="167"/>
      <c r="AC419" s="167"/>
      <c r="AD419" s="167"/>
      <c r="AE419" s="167"/>
      <c r="AF419" s="167"/>
      <c r="AG419" s="167"/>
      <c r="AH419" s="167"/>
      <c r="AI419" s="167"/>
      <c r="AJ419" s="167"/>
      <c r="AK419" s="167"/>
      <c r="AL419" s="167"/>
      <c r="AM419" s="167"/>
      <c r="AN419" s="167"/>
      <c r="AO419" s="167"/>
      <c r="AP419" s="167"/>
      <c r="AQ419" s="167"/>
      <c r="AR419" s="167"/>
      <c r="AS419" s="167"/>
    </row>
    <row r="420" spans="2:45" ht="12" customHeight="1">
      <c r="B420" s="167"/>
      <c r="C420" s="167"/>
      <c r="D420" s="167"/>
      <c r="E420" s="167"/>
      <c r="F420" s="167"/>
      <c r="G420" s="167"/>
      <c r="H420" s="167"/>
      <c r="I420" s="167"/>
      <c r="J420" s="167"/>
      <c r="K420" s="167"/>
      <c r="L420" s="167"/>
      <c r="M420" s="167"/>
      <c r="N420" s="167"/>
      <c r="O420" s="167"/>
      <c r="P420" s="167"/>
      <c r="Q420" s="167"/>
      <c r="R420" s="167"/>
      <c r="S420" s="167"/>
      <c r="T420" s="167"/>
      <c r="U420" s="167"/>
      <c r="V420" s="167"/>
      <c r="W420" s="167"/>
      <c r="X420" s="167"/>
      <c r="Y420" s="167"/>
      <c r="Z420" s="167"/>
      <c r="AA420" s="167"/>
      <c r="AB420" s="167"/>
      <c r="AC420" s="167"/>
      <c r="AD420" s="167"/>
      <c r="AE420" s="167"/>
      <c r="AF420" s="167"/>
      <c r="AG420" s="167"/>
      <c r="AH420" s="167"/>
      <c r="AI420" s="167"/>
      <c r="AJ420" s="167"/>
      <c r="AK420" s="167"/>
      <c r="AL420" s="167"/>
      <c r="AM420" s="167"/>
      <c r="AN420" s="167"/>
      <c r="AO420" s="167"/>
      <c r="AP420" s="167"/>
      <c r="AQ420" s="167"/>
      <c r="AR420" s="167"/>
      <c r="AS420" s="167"/>
    </row>
    <row r="421" spans="2:45" ht="12" customHeight="1">
      <c r="B421" s="167"/>
      <c r="C421" s="167"/>
      <c r="D421" s="167"/>
      <c r="E421" s="167"/>
      <c r="F421" s="167"/>
      <c r="G421" s="167"/>
      <c r="H421" s="167"/>
      <c r="I421" s="167"/>
      <c r="J421" s="167"/>
      <c r="K421" s="167"/>
      <c r="L421" s="167"/>
      <c r="M421" s="167"/>
      <c r="N421" s="167"/>
      <c r="O421" s="167"/>
      <c r="P421" s="167"/>
      <c r="Q421" s="167"/>
      <c r="R421" s="167"/>
      <c r="S421" s="167"/>
      <c r="T421" s="167"/>
      <c r="U421" s="167"/>
      <c r="V421" s="167"/>
      <c r="W421" s="167"/>
      <c r="X421" s="167"/>
      <c r="Y421" s="167"/>
      <c r="Z421" s="167"/>
      <c r="AA421" s="167"/>
      <c r="AB421" s="167"/>
      <c r="AC421" s="167"/>
      <c r="AD421" s="167"/>
      <c r="AE421" s="167"/>
      <c r="AF421" s="167"/>
      <c r="AG421" s="167"/>
      <c r="AH421" s="167"/>
      <c r="AI421" s="167"/>
      <c r="AJ421" s="167"/>
      <c r="AK421" s="167"/>
      <c r="AL421" s="167"/>
      <c r="AM421" s="167"/>
      <c r="AN421" s="167"/>
      <c r="AO421" s="167"/>
      <c r="AP421" s="167"/>
      <c r="AQ421" s="167"/>
      <c r="AR421" s="167"/>
      <c r="AS421" s="167"/>
    </row>
    <row r="422" spans="2:45" ht="12" customHeight="1">
      <c r="B422" s="167"/>
      <c r="C422" s="167"/>
      <c r="D422" s="167"/>
      <c r="E422" s="167"/>
      <c r="F422" s="167"/>
      <c r="G422" s="167"/>
      <c r="H422" s="167"/>
      <c r="I422" s="167"/>
      <c r="J422" s="167"/>
      <c r="K422" s="167"/>
      <c r="L422" s="167"/>
      <c r="M422" s="167"/>
      <c r="N422" s="167"/>
      <c r="O422" s="167"/>
      <c r="P422" s="167"/>
      <c r="Q422" s="167"/>
      <c r="R422" s="167"/>
      <c r="S422" s="167"/>
      <c r="T422" s="167"/>
      <c r="U422" s="167"/>
      <c r="V422" s="167"/>
      <c r="W422" s="167"/>
      <c r="X422" s="167"/>
      <c r="Y422" s="167"/>
      <c r="Z422" s="167"/>
      <c r="AA422" s="167"/>
      <c r="AB422" s="167"/>
      <c r="AC422" s="167"/>
      <c r="AD422" s="167"/>
      <c r="AE422" s="167"/>
      <c r="AF422" s="167"/>
      <c r="AG422" s="167"/>
      <c r="AH422" s="167"/>
      <c r="AI422" s="167"/>
      <c r="AJ422" s="167"/>
      <c r="AK422" s="167"/>
      <c r="AL422" s="167"/>
      <c r="AM422" s="167"/>
      <c r="AN422" s="167"/>
      <c r="AO422" s="167"/>
      <c r="AP422" s="167"/>
      <c r="AQ422" s="167"/>
      <c r="AR422" s="167"/>
      <c r="AS422" s="167"/>
    </row>
    <row r="423" spans="2:45" ht="12" customHeight="1">
      <c r="B423" s="167"/>
      <c r="C423" s="167"/>
      <c r="D423" s="167"/>
      <c r="E423" s="167"/>
      <c r="F423" s="167"/>
      <c r="G423" s="167"/>
      <c r="H423" s="167"/>
      <c r="I423" s="167"/>
      <c r="J423" s="167"/>
      <c r="K423" s="167"/>
      <c r="L423" s="167"/>
      <c r="M423" s="167"/>
      <c r="N423" s="167"/>
      <c r="O423" s="167"/>
      <c r="P423" s="167"/>
      <c r="Q423" s="167"/>
      <c r="R423" s="167"/>
      <c r="S423" s="167"/>
      <c r="T423" s="167"/>
      <c r="U423" s="167"/>
      <c r="V423" s="167"/>
      <c r="W423" s="167"/>
      <c r="X423" s="167"/>
      <c r="Y423" s="167"/>
      <c r="Z423" s="167"/>
      <c r="AA423" s="167"/>
      <c r="AB423" s="167"/>
      <c r="AC423" s="167"/>
      <c r="AD423" s="167"/>
      <c r="AE423" s="167"/>
      <c r="AF423" s="167"/>
      <c r="AG423" s="167"/>
      <c r="AH423" s="167"/>
      <c r="AI423" s="167"/>
      <c r="AJ423" s="167"/>
      <c r="AK423" s="167"/>
      <c r="AL423" s="167"/>
      <c r="AM423" s="167"/>
      <c r="AN423" s="167"/>
      <c r="AO423" s="167"/>
      <c r="AP423" s="167"/>
      <c r="AQ423" s="167"/>
      <c r="AR423" s="167"/>
      <c r="AS423" s="167"/>
    </row>
    <row r="424" spans="2:45" ht="12" customHeight="1">
      <c r="B424" s="167"/>
      <c r="C424" s="167"/>
      <c r="D424" s="167"/>
      <c r="E424" s="167"/>
      <c r="F424" s="167"/>
      <c r="G424" s="167"/>
      <c r="H424" s="167"/>
      <c r="I424" s="167"/>
      <c r="J424" s="167"/>
      <c r="K424" s="167"/>
      <c r="L424" s="167"/>
      <c r="M424" s="167"/>
      <c r="N424" s="167"/>
      <c r="O424" s="167"/>
      <c r="P424" s="167"/>
      <c r="Q424" s="167"/>
      <c r="R424" s="167"/>
      <c r="S424" s="167"/>
      <c r="T424" s="167"/>
      <c r="U424" s="167"/>
      <c r="V424" s="167"/>
      <c r="W424" s="167"/>
      <c r="X424" s="167"/>
      <c r="Y424" s="167"/>
      <c r="Z424" s="167"/>
      <c r="AA424" s="167"/>
      <c r="AB424" s="167"/>
      <c r="AC424" s="167"/>
      <c r="AD424" s="167"/>
      <c r="AE424" s="167"/>
      <c r="AF424" s="167"/>
      <c r="AG424" s="167"/>
      <c r="AH424" s="167"/>
      <c r="AI424" s="167"/>
      <c r="AJ424" s="167"/>
      <c r="AK424" s="167"/>
      <c r="AL424" s="167"/>
      <c r="AM424" s="167"/>
      <c r="AN424" s="167"/>
      <c r="AO424" s="167"/>
      <c r="AP424" s="167"/>
      <c r="AQ424" s="167"/>
      <c r="AR424" s="167"/>
      <c r="AS424" s="167"/>
    </row>
    <row r="425" spans="2:45" ht="12" customHeight="1"/>
    <row r="426" spans="2:45" ht="12" customHeight="1"/>
    <row r="427" spans="2:45" ht="12" customHeight="1"/>
    <row r="428" spans="2:45" ht="12" customHeight="1"/>
    <row r="429" spans="2:45" ht="12" customHeight="1"/>
    <row r="430" spans="2:45" ht="12" customHeight="1"/>
    <row r="431" spans="2:45" ht="12" customHeight="1"/>
    <row r="432" spans="2:45"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sheetData>
  <autoFilter ref="B3:AS377" xr:uid="{00000000-0009-0000-0000-000004000000}"/>
  <mergeCells count="1">
    <mergeCell ref="B1:L2"/>
  </mergeCells>
  <conditionalFormatting sqref="AE368:AH368 AJ368:AM368 AO368:AR368 P368:S368 U368:X368 Z368:AC368 AE370:AH370 AJ370:AM370 AO370:AR370 P370:S370 U370:X370 Z370:AC370 AE372:AH372 AJ372:AM372 AO372:AR372 P372:S372 U372:X372 Z372:AC372 P364:S364 U364:X364 Z364:AC364 P366:S366 Z366:AC366 U366:X366 AE366:AH366 AJ366:AM366 AO366:AR366 AO364:AR364 AJ364:AM364 AE364:AH364 P374:S374 U374:X374 Z374:AC374 AE374:AH374 AJ374:AM374 AO374:AR374 P376:S376 U376:X376 Z376:AC376 AE376:AH376 AJ376:AM376 AO376:AR376 AO339:AR339 P339:S339 U339:X339 Z339:AC339 AE342:AH342 AJ342:AM342 AO342:AR342 P342:S342 U342:X342 Z342:AC342 AE339:AH339 AJ339:AM339 AO334:AR334 U334:X334 Z334:AC334 AJ334:AM334 AE334:AH334 P334:S337 U335:V337 AO345:AR346 AJ345:AM346 AE345:AH346 AE300:AH300 AJ300:AM300 AO300:AR300 P300:S300 U300:X300 Z300:AC300 AE303:AH303 AJ303:AM303 AO303:AR303 P303:S303 U303:X303 Z303:AC303 AE306:AH306 AJ306:AM306 AO306:AR306 P306:S306 U306:X306 Z306:AC306 AE309:AH309 AJ309:AM309 AO309:AR309 P309:S309 U309:X309 Z309:AC309 AE312:AH312 AJ312:AM312 AO312:AR312 P312:S312 U312:X312 Z312:AC312 AE315:AH315 AJ315:AM315 AO315:AR315 P315:S315 U315:X315 Z315:AC315 AE318:AH318 AJ318:AM318 AO318:AR318 P318:S318 U318:X318 Z318:AC318 AE321:AH321 AJ321:AM321 AO321:AR321 P321:S321 U321:X321 Z321:AC321 AE324:AH324 AJ324:AM324 AO324:AR324 P324:S324 U324:X324 Z324:AC324 P329:S329 U329:X329 Z329:AC329 AJ327:AM327 AO327:AR327 P327:S327 U327:X327 Z327:AC327 AE327:AH327 AE290:AH298 AJ290:AM298 AO290:AR298 AJ286:AM288 AE286:AH288 AE284:AH284 AJ284:AM284 AO284:AR284 AO286:AR288 Z267:AC268 U267:X268 P267:S268 AO267:AR268 AJ267:AM268 AJ270:AM271 AE220:AH220 AJ220:AM220 AO220:AR220 P220:S220 U220:X220 Z220:AC220 AE223:AH223 AJ223:AM223 AO223:AR223 P223:S223 U223:X223 Z223:AC223 AE226:AH226 AJ226:AM226 AO226:AR226 P226:S226 U226:X226 Z226:AC226 AE229:AH229 AJ229:AM229 AO229:AR229 P229:S229 U229:X229 Z229:AC229 AE232:AH232 AJ232:AM232 AO232:AR232 P232:S232 U232:X232 Z232:AC232 AE235:AH235 AJ235:AM235 AO235:AR235 P235:S235 U235:X235 Z235:AC235 AE238:AH238 AJ238:AM238 AO238:AR238 P238:S238 U238:X238 Z238:AC238 AE241:AH241 AJ241:AM241 AO241:AR241 P241:S241 U241:X241 Z241:AC241 AE244:AH244 AJ244:AM244 AO244:AR244 P244:S244 U244:X244 Z244:AC244 AJ247:AM247 AO247:AR247 P247:S247 U247:X247 Z247:AC247 AE247:AH247 AE250:AH250 AJ250:AM250 AO250:AR250 P250:S250 U250:X250 Z250:AC250 P252:S252 U252:X252 Z252:AC252 Z254:AC255 U254:X255 P254:S255 AE254:AH255 AJ254:AM255 AO254:AR255 AE270:AH271 Z270:AC271 U270:X271 P270:S271 AO270:AR271 Z259:AC265 U259:X265 P259:S265 AO259:AR265 AJ259:AM265 AE259:AH265 AE267:AH268 AJ273:AM282 AE273:AH282 Z273:AC298 U273:X298 P273:S298 AO273:AR282 AE199:AH218 AJ199:AM218 AO199:AR218 P199:S218 U199:X218 Z199:AC218 AE197:AH197 AJ197:AM197 AO197:AR197 P197:S197 U197:X197 Z197:AC197 AJ189:AM195 AO189:AR195 P189:S195 U189:X195 Z189:AC195 AE189:AH195 AE185:AH185 AJ185:AM185 AO185:AR185 P185:S185 U185:X185 Z185:AC185 AE187:AH187 AJ187:AM187 AO187:AR187 P187:S187 U187:X187 Z187:AC187 U179:X179 Z179:AC179 AE174:AH174 AJ174:AM174 AO174:AR174 P174:S174 U174:X174 Z174:AC174 AE176:AH176 AJ176:AM176 AO176:AR176 P176:S176 U176:X176 Z176:AC176 AE181:AH181 AJ181:AM181 AO181:AR181 P181:S181 U181:X181 Z181:AC181 AE183:AH183 AJ183:AM183 AO183:AR183 P183:S183 U183:X183 Z183:AC183 AE179:AH179 AJ179:AM179 AO179:AR179 P179:S179 AE167:AH167 AJ167:AM167 AO167:AR167 P167:S167 U167:X167 Z167:AC167 AE164:AH164 AJ164:AM164 AO164:AR164 P164:S164 U164:X164 Z164:AC164 AJ170:AM172 AO170:AR172 P170:S172 U170:X172 Z170:AC172 AE170:AH172 Z159:AC162 U159:X162 P159:S162 AO159:AR162 AJ159:AM162 AE137:AH137 AJ137:AM137 AO137:AR137 P137:S137 U137:X137 Z137:AC137 AE119:AH120 AJ119:AM120 AO119:AR120 P119:S120 U119:X120 Z119:AC120 AE122:AH123 AJ122:AM123 AO122:AR123 P122:S123 U122:X123 Z122:AC123 AE125:AH126 AJ125:AM126 AO125:AR126 P125:S126 U125:X126 Z125:AC126 AE128:AH129 AJ128:AM129 AO128:AR129 P128:S129 U128:X129 Z128:AC129 AE131:AH132 AJ131:AM132 AO131:AR132 P131:S132 U131:X132 Z131:AC132 AE134:AH134 AJ134:AM134 AO134:AR134 P134:S134 U134:X134 Z134:AC134 AE140:AH141 AJ140:AM141 AO140:AR141 P140:S141 U140:X141 Z140:AC141 AE143:AH144 AJ143:AM144 AO143:AR144 P143:S144 U143:X144 Z143:AC144 AJ149:AM152 P149:S152 U149:X152 Z149:AC152 AE149:AH152 Z155:AC157 U155:X157 P155:S157 AO155:AR157 AJ155:AM157 AE155:AH157 AE159:AH162 P146:S147 U146:X147 Z146:AC147 AE146:AH147 AJ146:AM147 AO146:AR147 AO149:AR152 Z117:AC117 AE117:AH117 AJ117:AM117 U117:X117 AO117:AR117 AE97:AH97 AE99:AH115 AJ99:AM115 AJ97:AM97 AO97:AR97 AO99:AR115 AE95:AH95 AJ95:AM95 AO95:AR95 AO24:AR25 P24:S25 U24:X25 Z24:AC25 AE24:AH25 AE27:AH27 AJ27:AM27 AO27:AR27 P27:S27 U27:X27 Z27:AC27 U42:X42 AE42:AH42 AJ42:AM42 AO42:AR42 AJ24:AM25 Z18:AC19 U18:X19 P18:S19 AO18:AR19 AJ18:AM19 AE18:AH19 AE21:AH22 Z21:AC22 U21:X22 P21:S22 AO21:AR22 AJ21:AM22 Z30:AC31 U30:X31 P30:S31 AO30:AR31 AJ30:AM31 AE30:AH31 AE33:AH34 Z33:AC34 U33:X34 P33:S34 AO33:AR34 AJ33:AM34 AJ36:AM37 AE36:AH37 Z36:AC37 U36:X37 P36:S37 AO36:AR37 AO39:AR40 AJ39:AM40 AE39:AH40 Z39:AC40 U39:X40 P39:S40 P42:S42 U45:X46 AJ45:AM46 AE45:AH46 Z45:AC46 Z48:AC57 U48:X57 P48:S57 AE48:AH49 AJ48:AM49 AO48:AR49 AO51:AR51 AJ51:AM51 AE51:AH51 AE53:AH53 AJ53:AM53 AO53:AR53 Z42:AC42 AE59:AH60 AJ59:AM60 AO59:AR60 P59:S60 U59:X60 Z59:AC60 Z62:AC63 AE62:AH63 AJ62:AM63 AO62:AR63 P62:S63 U62:X63 AE55:AH57 AJ55:AM57 AO55:AR57 Z7:AC16 U7:X16 P7:S16 AO7:AR16 AJ7:AM16 AE7:AH16 Z331:AC331 U331:X331 P331:S331 AE361:AH361 AJ361:AM361 AE353:AH353 AO353:AR353 AJ353:AM353 AJ355:AM355 AE355:AH355 AO355:AR355 AO357:AR357 AJ357:AM357 AE357:AH357 AE359:AH359 AO359:AR359 AJ359:AM359 AO361:AR361 Z345:AC362 U345:X362 P345:S362 AO82:AR93 AE82:AH93 U82:X115 P82:S117 AJ82:AM93 AO65:AR66 AJ65:AM66 AE65:AH66 AE68:AH68 AO68:AR68 AJ68:AM68 AJ70:AM70 AE70:AH70 AO70:AR70 AO72:AR72 AJ72:AM72 AE72:AH72 AE74:AH74 AO74:AR74 AJ74:AM74 AJ76:AM76 AE76:AH76 AO76:AR76 AO78:AR78 AJ78:AM78 AE78:AH78 AE80:AH80 AO80:AR80 AJ80:AM80 U65:X66 Z65:AC66 P65:S66 P68:S68 U68:X68 Z68:AC68 Z70:AC70 P70:S70 U70:X70 U72:X72 Z72:AC72 P72:S72 P74:S74 U74:X74 Z74:AC74 Z76:AC76 P76:S76 U76:X76 U78:X78 Z78:AC78 P78:S78 P80:S80 U80:X80 Z80:AC80 Z82:AC115 AO45:AR46 P45:S46">
    <cfRule type="cellIs" dxfId="246" priority="350" operator="equal">
      <formula>"x"</formula>
    </cfRule>
    <cfRule type="containsBlanks" dxfId="245" priority="351" stopIfTrue="1">
      <formula>LEN(TRIM(P7))=0</formula>
    </cfRule>
  </conditionalFormatting>
  <conditionalFormatting sqref="B374 I374:J374 B376 I376 B368 I368:J368 B370 B372 I370 I372 B364 I364 B366 I366 I341:I342 B341:B342 B333:B339 I333:I339 I302:I303 B302:B303 I305:I306 B305:B306 I308:I309 B308:B309 I311:I312 B311:B312 I314:I315 B314:B315 I317:I318 B317:B318 I320:I321 B320:B321 I323:I324 B323:B324 B329 I329 B326:B327 I326:I327 I298:I300 I297:J297 I275:I296 I222:I223 B222:B223 I225:I226 B225:B226 I228:I229 B228:B229 I231:I232 B231:B232 I234:I235 B234:B235 I237:I238 B237:B238 I240:I241 B240:B241 I243:I244 B243:B244 B246:B247 I246:I247 I249:I250 B249:B250 B252 B254 I254:J254 I252:J252 I259:J259 B259 I261:J274 B261:B300 I205:J205 I206:I220 I199:I204 B199:B220 I195:J195 B197 I197 B189:B195 I189:I194 B185 B187 I185 I187 B174 B176 B181 B183 I178:I179 B178:B179 I176:J176 I174:J174 I172:J172 I181 I183 I166:I167 B166:B167 I163:I164 I169:J169 I170:I171 B169:B172 I149:J152 I136:I137 B136:B137 I118:J118 I119:I134 I139:J139 B139:B152 I155:J155 B155 I157:J157 B157 B159:B164 I159:J162 I140:I148 I114:J114 I115:I117 J116 I106:J106 I107:I113 I36:J36 I24:J24 I17:I23 I25:I35 I37:I42 I50:J50 I54:J54 I56:J56 I44:I49 I51:I53 I55 I6:J16 B6:B42 B331 I331 B344:B362 I344:I362 B44:B134 I57:I105">
    <cfRule type="cellIs" dxfId="244" priority="342" operator="equal">
      <formula>"MMRB"</formula>
    </cfRule>
    <cfRule type="cellIs" dxfId="243" priority="343" operator="equal">
      <formula>"MMRA"</formula>
    </cfRule>
    <cfRule type="cellIs" dxfId="242" priority="344" operator="equal">
      <formula>"2B1"</formula>
    </cfRule>
    <cfRule type="cellIs" dxfId="241" priority="345" operator="equal">
      <formula>"a4d"</formula>
    </cfRule>
    <cfRule type="cellIs" dxfId="240" priority="346" operator="equal">
      <formula>"2a4"</formula>
    </cfRule>
    <cfRule type="cellIs" dxfId="239" priority="347" operator="equal">
      <formula>"2a3"</formula>
    </cfRule>
    <cfRule type="cellIs" dxfId="238" priority="348" operator="equal">
      <formula>"2a2"</formula>
    </cfRule>
    <cfRule type="cellIs" dxfId="237" priority="349" operator="equal">
      <formula>"2A1"</formula>
    </cfRule>
  </conditionalFormatting>
  <conditionalFormatting sqref="B374 I374:J374 B376 I376 B368 I368:J368 B370 B372 I370 I372 B364 I364 B366 I366 I341:I342 B341:B342 B333:B339 I333:I339 I302:I303 B302:B303 I305:I306 B305:B306 I308:I309 B308:B309 I311:I312 B311:B312 I314:I315 B314:B315 I317:I318 B317:B318 I320:I321 B320:B321 I323:I324 B323:B324 B329 I329 B326:B327 I326:I327 I298:I300 I297:J297 I275:I296 I222:I223 B222:B223 I225:I226 B225:B226 I228:I229 B228:B229 I231:I232 B231:B232 I234:I235 B234:B235 I237:I238 B237:B238 I240:I241 B240:B241 I243:I244 B243:B244 B246:B247 I246:I247 I249:I250 B249:B250 B252 B254 I254:J254 I252:J252 I259:J259 B259 I261:J274 B261:B300 I205:J205 I206:I220 I199:I204 B199:B220 I195:J195 B197 I197 B189:B195 I189:I194 B185 B187 I185 I187 B174 B176 B181 B183 I178:I179 B178:B179 I176:J176 I174:J174 I172:J172 I181 I183 I166:I167 B166:B167 I163:I164 I169:J169 I170:I171 B169:B172 I149:J152 I136:I137 B136:B137 I118:J118 I119:I134 I139:J139 B139:B152 I155:J155 B155 I157:J157 B157 B159:B164 I159:J162 I140:I148 I114:J114 I115:I117 J116 I106:J106 I107:I113 I36:J36 I24:J24 I17:I23 I25:I35 I37:I42 I50:J50 I54:J54 I56:J56 I44:I49 I51:I53 I55 I6:J16 B6:B42 B331 I331 B344:B362 I344:I362 B44:B134 I57:I105">
    <cfRule type="cellIs" dxfId="236" priority="338" operator="equal">
      <formula>"OM4"</formula>
    </cfRule>
    <cfRule type="cellIs" dxfId="235" priority="339" operator="equal">
      <formula>"OS2"</formula>
    </cfRule>
    <cfRule type="cellIs" dxfId="234" priority="340" operator="equal">
      <formula>"FO"</formula>
    </cfRule>
    <cfRule type="cellIs" dxfId="233" priority="341" operator="equal">
      <formula>"RJ"</formula>
    </cfRule>
  </conditionalFormatting>
  <conditionalFormatting sqref="AE67:AH67 AO67:AR67 AJ67:AM67">
    <cfRule type="cellIs" dxfId="232" priority="28" operator="equal">
      <formula>"x"</formula>
    </cfRule>
    <cfRule type="containsBlanks" dxfId="231" priority="29" stopIfTrue="1">
      <formula>LEN(TRIM(AE67))=0</formula>
    </cfRule>
  </conditionalFormatting>
  <conditionalFormatting sqref="AE69:AH69 AO69:AR69 AJ69:AM69">
    <cfRule type="cellIs" dxfId="230" priority="26" operator="equal">
      <formula>"x"</formula>
    </cfRule>
    <cfRule type="containsBlanks" dxfId="229" priority="27" stopIfTrue="1">
      <formula>LEN(TRIM(AE69))=0</formula>
    </cfRule>
  </conditionalFormatting>
  <conditionalFormatting sqref="AE71:AH71 AO71:AR71 AJ71:AM71">
    <cfRule type="cellIs" dxfId="228" priority="24" operator="equal">
      <formula>"x"</formula>
    </cfRule>
    <cfRule type="containsBlanks" dxfId="227" priority="25" stopIfTrue="1">
      <formula>LEN(TRIM(AE71))=0</formula>
    </cfRule>
  </conditionalFormatting>
  <conditionalFormatting sqref="AE73:AH73 AO73:AR73 AJ73:AM73">
    <cfRule type="cellIs" dxfId="226" priority="22" operator="equal">
      <formula>"x"</formula>
    </cfRule>
    <cfRule type="containsBlanks" dxfId="225" priority="23" stopIfTrue="1">
      <formula>LEN(TRIM(AE73))=0</formula>
    </cfRule>
  </conditionalFormatting>
  <conditionalFormatting sqref="AE75:AH75 AO75:AR75 AJ75:AM75">
    <cfRule type="cellIs" dxfId="224" priority="20" operator="equal">
      <formula>"x"</formula>
    </cfRule>
    <cfRule type="containsBlanks" dxfId="223" priority="21" stopIfTrue="1">
      <formula>LEN(TRIM(AE75))=0</formula>
    </cfRule>
  </conditionalFormatting>
  <conditionalFormatting sqref="AE77:AH77 AO77:AR77 AJ77:AM77">
    <cfRule type="cellIs" dxfId="222" priority="18" operator="equal">
      <formula>"x"</formula>
    </cfRule>
    <cfRule type="containsBlanks" dxfId="221" priority="19" stopIfTrue="1">
      <formula>LEN(TRIM(AE77))=0</formula>
    </cfRule>
  </conditionalFormatting>
  <conditionalFormatting sqref="AE79:AH79 AO79:AR79 AJ79:AM79">
    <cfRule type="cellIs" dxfId="220" priority="16" operator="equal">
      <formula>"x"</formula>
    </cfRule>
    <cfRule type="containsBlanks" dxfId="219" priority="17" stopIfTrue="1">
      <formula>LEN(TRIM(AE79))=0</formula>
    </cfRule>
  </conditionalFormatting>
  <conditionalFormatting sqref="AE81:AH81 AO81:AR81 AJ81:AM81">
    <cfRule type="cellIs" dxfId="218" priority="14" operator="equal">
      <formula>"x"</formula>
    </cfRule>
    <cfRule type="containsBlanks" dxfId="217" priority="15" stopIfTrue="1">
      <formula>LEN(TRIM(AE81))=0</formula>
    </cfRule>
  </conditionalFormatting>
  <conditionalFormatting sqref="AY5:AY377">
    <cfRule type="colorScale" priority="13">
      <colorScale>
        <cfvo type="min"/>
        <cfvo type="percentile" val="50"/>
        <cfvo type="max"/>
        <color theme="9" tint="-0.249977111117893"/>
        <color rgb="FFFFEB84"/>
        <color rgb="FFFF0000"/>
      </colorScale>
    </cfRule>
  </conditionalFormatting>
  <conditionalFormatting sqref="A6:A377">
    <cfRule type="cellIs" dxfId="216" priority="5" operator="equal">
      <formula>"MMRB"</formula>
    </cfRule>
    <cfRule type="cellIs" dxfId="215" priority="6" operator="equal">
      <formula>"MMRA"</formula>
    </cfRule>
    <cfRule type="cellIs" dxfId="214" priority="7" operator="equal">
      <formula>"2B1"</formula>
    </cfRule>
    <cfRule type="cellIs" dxfId="213" priority="8" operator="equal">
      <formula>"a4d"</formula>
    </cfRule>
    <cfRule type="cellIs" dxfId="212" priority="9" operator="equal">
      <formula>"2a4"</formula>
    </cfRule>
    <cfRule type="cellIs" dxfId="211" priority="10" operator="equal">
      <formula>"2a3"</formula>
    </cfRule>
    <cfRule type="cellIs" dxfId="210" priority="11" operator="equal">
      <formula>"2a2"</formula>
    </cfRule>
    <cfRule type="cellIs" dxfId="209" priority="12" operator="equal">
      <formula>"2A1"</formula>
    </cfRule>
  </conditionalFormatting>
  <conditionalFormatting sqref="A6:A377">
    <cfRule type="cellIs" dxfId="208" priority="1" operator="equal">
      <formula>"OM4"</formula>
    </cfRule>
    <cfRule type="cellIs" dxfId="207" priority="2" operator="equal">
      <formula>"OS2"</formula>
    </cfRule>
    <cfRule type="cellIs" dxfId="206" priority="3" operator="equal">
      <formula>"FO"</formula>
    </cfRule>
    <cfRule type="cellIs" dxfId="205" priority="4" operator="equal">
      <formula>"RJ"</formula>
    </cfRule>
  </conditionalFormatting>
  <pageMargins left="0" right="0" top="0" bottom="0" header="0" footer="0"/>
  <pageSetup paperSize="9" scale="64"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tabColor theme="4" tint="0.39997558519241921"/>
    <outlinePr summaryBelow="0" summaryRight="0"/>
    <pageSetUpPr fitToPage="1"/>
  </sheetPr>
  <dimension ref="A1:BC247"/>
  <sheetViews>
    <sheetView topLeftCell="Q1" zoomScale="85" zoomScaleNormal="85" workbookViewId="0">
      <pane ySplit="5" topLeftCell="A6" activePane="bottomLeft" state="frozenSplit"/>
      <selection pane="bottomLeft" activeCell="Y24" sqref="A22:Y24"/>
    </sheetView>
  </sheetViews>
  <sheetFormatPr baseColWidth="10" defaultColWidth="9.1640625" defaultRowHeight="15"/>
  <cols>
    <col min="1" max="1" width="9.1640625" style="215"/>
    <col min="2" max="2" width="10" style="143" customWidth="1"/>
    <col min="3" max="3" width="7.6640625" style="143" bestFit="1" customWidth="1"/>
    <col min="4" max="4" width="5.33203125" style="143" bestFit="1" customWidth="1"/>
    <col min="5" max="5" width="6.6640625" style="143" bestFit="1" customWidth="1"/>
    <col min="6" max="6" width="3" style="143" bestFit="1" customWidth="1"/>
    <col min="7" max="7" width="4.5" style="143" bestFit="1" customWidth="1"/>
    <col min="8" max="8" width="3.33203125" style="143" bestFit="1" customWidth="1"/>
    <col min="9" max="9" width="4.83203125" style="143" bestFit="1" customWidth="1"/>
    <col min="10" max="10" width="7.6640625" style="143" bestFit="1" customWidth="1"/>
    <col min="11" max="11" width="5.33203125" style="143" bestFit="1" customWidth="1"/>
    <col min="12" max="12" width="2" style="143" bestFit="1" customWidth="1"/>
    <col min="13" max="13" width="4.33203125" style="143" bestFit="1" customWidth="1"/>
    <col min="14" max="14" width="2.83203125" style="143" bestFit="1" customWidth="1"/>
    <col min="15" max="15" width="3.83203125" style="143" hidden="1" customWidth="1"/>
    <col min="16" max="16" width="1.33203125" style="143" customWidth="1"/>
    <col min="17" max="20" width="2.83203125" style="143" customWidth="1"/>
    <col min="21" max="21" width="1.33203125" style="143" customWidth="1"/>
    <col min="22" max="25" width="2.83203125" style="143" customWidth="1"/>
    <col min="26" max="26" width="1.33203125" style="143" customWidth="1"/>
    <col min="27" max="30" width="2.83203125" style="143" customWidth="1"/>
    <col min="31" max="31" width="1.33203125" style="143" customWidth="1"/>
    <col min="32" max="35" width="2.83203125" style="143" customWidth="1"/>
    <col min="36" max="36" width="1.33203125" style="143" customWidth="1"/>
    <col min="37" max="40" width="2.83203125" style="143" customWidth="1"/>
    <col min="41" max="41" width="1.33203125" style="143" customWidth="1"/>
    <col min="42" max="45" width="2.83203125" style="143" customWidth="1"/>
    <col min="46" max="46" width="1.33203125" style="143" customWidth="1"/>
    <col min="47" max="47" width="0" style="143" hidden="1" customWidth="1"/>
    <col min="48" max="48" width="13.5" style="236" bestFit="1" customWidth="1"/>
    <col min="49" max="49" width="8.33203125" style="236" bestFit="1" customWidth="1"/>
    <col min="50" max="51" width="9.6640625" style="236" bestFit="1" customWidth="1"/>
    <col min="52" max="52" width="0" style="143" hidden="1" customWidth="1"/>
    <col min="53" max="53" width="44.5" style="143" customWidth="1"/>
    <col min="54" max="54" width="44.83203125" style="143" bestFit="1" customWidth="1"/>
    <col min="55" max="55" width="44.6640625" style="143" bestFit="1" customWidth="1"/>
    <col min="56" max="16384" width="9.1640625" style="143"/>
  </cols>
  <sheetData>
    <row r="1" spans="2:55">
      <c r="B1" s="149"/>
      <c r="C1" s="345" t="s">
        <v>12</v>
      </c>
      <c r="D1" s="346"/>
      <c r="E1" s="346"/>
      <c r="F1" s="346"/>
      <c r="G1" s="346"/>
      <c r="H1" s="346"/>
      <c r="I1" s="346"/>
      <c r="J1" s="346"/>
      <c r="K1" s="346"/>
      <c r="L1" s="346"/>
      <c r="M1" s="347"/>
      <c r="N1" s="150"/>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R1" s="149"/>
      <c r="AS1" s="149"/>
      <c r="AT1" s="149"/>
      <c r="AU1" s="149"/>
      <c r="BA1" s="217">
        <f>SUMPRODUCT((AV6:AV441)*(B6:B441="INTRA")*(I6:I441="RJ45"))</f>
        <v>2102</v>
      </c>
      <c r="BB1" s="217">
        <f>SUMPRODUCT((AV6:AV441)*(B6:B441="RGN")*(I6:I441="RJ45"))</f>
        <v>60</v>
      </c>
      <c r="BC1" s="217">
        <f>SUMPRODUCT((AV6:AV441)*(B6:B441="INTER")*(I6:I441="RJ45"))</f>
        <v>0</v>
      </c>
    </row>
    <row r="2" spans="2:55" ht="16" thickBot="1">
      <c r="B2" s="149"/>
      <c r="C2" s="348"/>
      <c r="D2" s="349"/>
      <c r="E2" s="349"/>
      <c r="F2" s="349"/>
      <c r="G2" s="349"/>
      <c r="H2" s="349"/>
      <c r="I2" s="349"/>
      <c r="J2" s="349"/>
      <c r="K2" s="349"/>
      <c r="L2" s="349"/>
      <c r="M2" s="350"/>
      <c r="N2" s="150"/>
      <c r="O2" s="149"/>
      <c r="P2" s="149"/>
      <c r="Q2" s="149"/>
      <c r="R2" s="149"/>
      <c r="S2" s="149"/>
      <c r="T2" s="149"/>
      <c r="U2" s="149"/>
      <c r="V2" s="149"/>
      <c r="W2" s="149"/>
      <c r="X2" s="149"/>
      <c r="Y2" s="149"/>
      <c r="Z2" s="149"/>
      <c r="AA2" s="149"/>
      <c r="AB2" s="149"/>
      <c r="AC2" s="149"/>
      <c r="AD2" s="149"/>
      <c r="AE2" s="149"/>
      <c r="AF2" s="149"/>
      <c r="AG2" s="149"/>
      <c r="AH2" s="149"/>
      <c r="AI2" s="149"/>
      <c r="AJ2" s="149"/>
      <c r="AK2" s="149"/>
      <c r="AL2" s="149"/>
      <c r="AM2" s="149"/>
      <c r="AN2" s="149"/>
      <c r="AO2" s="149"/>
      <c r="AP2" s="149"/>
      <c r="AQ2" s="149"/>
      <c r="AR2" s="149"/>
      <c r="AS2" s="149"/>
      <c r="AT2" s="149"/>
      <c r="AU2" s="149"/>
      <c r="BA2" s="218" t="s">
        <v>233</v>
      </c>
      <c r="BB2" s="218" t="s">
        <v>237</v>
      </c>
      <c r="BC2" s="218" t="s">
        <v>388</v>
      </c>
    </row>
    <row r="3" spans="2:55">
      <c r="B3" s="145"/>
      <c r="C3" s="145"/>
      <c r="D3" s="145"/>
      <c r="E3" s="145"/>
      <c r="F3" s="145"/>
      <c r="G3" s="145"/>
      <c r="H3" s="145"/>
      <c r="I3" s="145"/>
      <c r="J3" s="145"/>
      <c r="K3" s="145"/>
      <c r="L3" s="145"/>
      <c r="M3" s="145"/>
      <c r="N3" s="145"/>
      <c r="O3" s="145"/>
      <c r="P3" s="145"/>
      <c r="Q3" s="145"/>
      <c r="R3" s="145"/>
      <c r="S3" s="145"/>
      <c r="T3" s="145"/>
      <c r="U3" s="145"/>
      <c r="V3" s="145"/>
      <c r="W3" s="145"/>
      <c r="X3" s="145"/>
      <c r="Y3" s="145"/>
      <c r="Z3" s="145"/>
      <c r="AA3" s="145"/>
      <c r="AB3" s="145"/>
      <c r="AC3" s="145"/>
      <c r="AD3" s="145"/>
      <c r="AE3" s="145"/>
      <c r="AF3" s="145"/>
      <c r="AG3" s="145"/>
      <c r="AH3" s="145"/>
      <c r="AI3" s="145"/>
      <c r="AJ3" s="145"/>
      <c r="AK3" s="145"/>
      <c r="AL3" s="145"/>
      <c r="AM3" s="145"/>
      <c r="AN3" s="145"/>
      <c r="AO3" s="145"/>
      <c r="AP3" s="145"/>
      <c r="AQ3" s="145"/>
      <c r="AR3" s="145"/>
      <c r="AS3" s="145"/>
      <c r="AT3" s="145"/>
      <c r="AU3" s="145"/>
      <c r="BA3" s="217">
        <f>SUMPRODUCT((AW6:AW446)*(B6:B446="INTRA")*(I6:I446="RJ45"))</f>
        <v>1653</v>
      </c>
      <c r="BB3" s="217">
        <f>SUMPRODUCT((AW6:AW441)*(B6:B441="RGN")*(I6:I441="RJ45"))</f>
        <v>45</v>
      </c>
      <c r="BC3" s="217">
        <f>SUMPRODUCT((AY6:AY446)*(D6:D446="INTER")*(K6:K446="RJ45"))</f>
        <v>0</v>
      </c>
    </row>
    <row r="4" spans="2:55" ht="16" thickBot="1">
      <c r="B4" s="145"/>
      <c r="C4" s="219"/>
      <c r="D4" s="219"/>
      <c r="E4" s="219"/>
      <c r="F4" s="219"/>
      <c r="G4" s="219"/>
      <c r="H4" s="219"/>
      <c r="I4" s="219"/>
      <c r="J4" s="219"/>
      <c r="K4" s="219"/>
      <c r="L4" s="219"/>
      <c r="M4" s="219"/>
      <c r="N4" s="219"/>
      <c r="O4" s="219"/>
      <c r="P4" s="219"/>
      <c r="Q4" s="219"/>
      <c r="R4" s="219"/>
      <c r="S4" s="219"/>
      <c r="T4" s="219"/>
      <c r="U4" s="219"/>
      <c r="V4" s="219"/>
      <c r="W4" s="219"/>
      <c r="X4" s="219"/>
      <c r="Y4" s="219"/>
      <c r="Z4" s="219"/>
      <c r="AA4" s="219"/>
      <c r="AB4" s="219"/>
      <c r="AC4" s="219"/>
      <c r="AD4" s="219"/>
      <c r="AE4" s="219"/>
      <c r="AF4" s="219"/>
      <c r="AG4" s="219"/>
      <c r="AH4" s="219"/>
      <c r="AI4" s="219"/>
      <c r="AJ4" s="219"/>
      <c r="AK4" s="219"/>
      <c r="AL4" s="219"/>
      <c r="AM4" s="219"/>
      <c r="AN4" s="219"/>
      <c r="AO4" s="219"/>
      <c r="AP4" s="219"/>
      <c r="AQ4" s="219"/>
      <c r="AR4" s="219"/>
      <c r="AS4" s="219"/>
      <c r="AT4" s="219"/>
      <c r="BA4" s="218" t="s">
        <v>232</v>
      </c>
      <c r="BB4" s="218" t="s">
        <v>236</v>
      </c>
      <c r="BC4" s="218" t="s">
        <v>389</v>
      </c>
    </row>
    <row r="5" spans="2:55" ht="16" thickBot="1">
      <c r="B5" s="211" t="s">
        <v>5</v>
      </c>
      <c r="C5" s="221" t="s">
        <v>2</v>
      </c>
      <c r="D5" s="221" t="s">
        <v>3</v>
      </c>
      <c r="E5" s="221" t="s">
        <v>267</v>
      </c>
      <c r="F5" s="222" t="s">
        <v>1</v>
      </c>
      <c r="G5" s="221" t="s">
        <v>268</v>
      </c>
      <c r="H5" s="221" t="s">
        <v>269</v>
      </c>
      <c r="I5" s="221" t="s">
        <v>270</v>
      </c>
      <c r="J5" s="221" t="s">
        <v>271</v>
      </c>
      <c r="K5" s="221" t="s">
        <v>272</v>
      </c>
      <c r="L5" s="221" t="s">
        <v>273</v>
      </c>
      <c r="M5" s="221" t="s">
        <v>274</v>
      </c>
      <c r="N5" s="221" t="s">
        <v>275</v>
      </c>
      <c r="O5" s="221"/>
      <c r="P5" s="223"/>
      <c r="Q5" s="221">
        <v>1</v>
      </c>
      <c r="R5" s="221">
        <v>2</v>
      </c>
      <c r="S5" s="221">
        <v>3</v>
      </c>
      <c r="T5" s="221">
        <v>4</v>
      </c>
      <c r="U5" s="221"/>
      <c r="V5" s="221">
        <v>5</v>
      </c>
      <c r="W5" s="221">
        <v>6</v>
      </c>
      <c r="X5" s="221">
        <v>7</v>
      </c>
      <c r="Y5" s="221">
        <v>8</v>
      </c>
      <c r="Z5" s="221"/>
      <c r="AA5" s="221">
        <v>9</v>
      </c>
      <c r="AB5" s="221">
        <v>10</v>
      </c>
      <c r="AC5" s="221">
        <v>11</v>
      </c>
      <c r="AD5" s="221">
        <v>12</v>
      </c>
      <c r="AE5" s="221"/>
      <c r="AF5" s="221">
        <v>13</v>
      </c>
      <c r="AG5" s="221">
        <v>14</v>
      </c>
      <c r="AH5" s="221">
        <v>15</v>
      </c>
      <c r="AI5" s="221">
        <v>16</v>
      </c>
      <c r="AJ5" s="221"/>
      <c r="AK5" s="221">
        <v>17</v>
      </c>
      <c r="AL5" s="221">
        <v>18</v>
      </c>
      <c r="AM5" s="221">
        <v>19</v>
      </c>
      <c r="AN5" s="221">
        <v>20</v>
      </c>
      <c r="AO5" s="221"/>
      <c r="AP5" s="221">
        <v>21</v>
      </c>
      <c r="AQ5" s="221">
        <v>22</v>
      </c>
      <c r="AR5" s="221">
        <v>23</v>
      </c>
      <c r="AS5" s="221">
        <v>24</v>
      </c>
      <c r="AT5" s="224"/>
      <c r="AV5" s="236" t="s">
        <v>385</v>
      </c>
      <c r="AW5" s="236" t="s">
        <v>391</v>
      </c>
      <c r="AX5" s="236" t="s">
        <v>387</v>
      </c>
      <c r="AY5" s="300" t="s">
        <v>390</v>
      </c>
      <c r="BC5" s="215"/>
    </row>
    <row r="6" spans="2:55" ht="12.75" customHeight="1">
      <c r="B6" s="237"/>
      <c r="C6" s="213"/>
      <c r="D6" s="238"/>
      <c r="E6" s="238"/>
      <c r="F6" s="239"/>
      <c r="G6" s="238"/>
      <c r="H6" s="238"/>
      <c r="I6" s="238"/>
      <c r="J6" s="238"/>
      <c r="K6" s="238"/>
      <c r="L6" s="238"/>
      <c r="M6" s="238"/>
      <c r="N6" s="238"/>
      <c r="O6" s="171"/>
      <c r="P6" s="169"/>
      <c r="Q6" s="238"/>
      <c r="R6" s="238"/>
      <c r="S6" s="238"/>
      <c r="T6" s="238"/>
      <c r="U6" s="169"/>
      <c r="V6" s="238"/>
      <c r="W6" s="238"/>
      <c r="X6" s="238"/>
      <c r="Y6" s="238"/>
      <c r="Z6" s="169"/>
      <c r="AA6" s="238"/>
      <c r="AB6" s="238"/>
      <c r="AC6" s="238"/>
      <c r="AD6" s="238"/>
      <c r="AE6" s="169"/>
      <c r="AF6" s="238"/>
      <c r="AG6" s="238"/>
      <c r="AH6" s="238"/>
      <c r="AI6" s="238"/>
      <c r="AJ6" s="169"/>
      <c r="AK6" s="238"/>
      <c r="AL6" s="238"/>
      <c r="AM6" s="238"/>
      <c r="AN6" s="238"/>
      <c r="AO6" s="169"/>
      <c r="AP6" s="238"/>
      <c r="AQ6" s="238"/>
      <c r="AR6" s="238"/>
      <c r="AS6" s="238"/>
      <c r="AT6" s="172"/>
    </row>
    <row r="7" spans="2:55" ht="12" customHeight="1" thickBot="1">
      <c r="B7" s="280" t="str">
        <f>IF(C7=J7,"INTRA","INTER")</f>
        <v>INTRA</v>
      </c>
      <c r="C7" s="231" t="s">
        <v>8</v>
      </c>
      <c r="D7" s="231" t="s">
        <v>9</v>
      </c>
      <c r="E7" s="232" t="s">
        <v>276</v>
      </c>
      <c r="F7" s="231">
        <v>47</v>
      </c>
      <c r="G7" s="231">
        <v>24</v>
      </c>
      <c r="H7" s="231">
        <v>24</v>
      </c>
      <c r="I7" s="231" t="s">
        <v>12</v>
      </c>
      <c r="J7" s="230" t="s">
        <v>8</v>
      </c>
      <c r="K7" s="231" t="s">
        <v>11</v>
      </c>
      <c r="L7" s="231"/>
      <c r="M7" s="231">
        <f>COUNTIF(Q7:AS7,"x")</f>
        <v>24</v>
      </c>
      <c r="N7" s="231">
        <f>G7-M7</f>
        <v>0</v>
      </c>
      <c r="O7" s="233"/>
      <c r="P7" s="234"/>
      <c r="Q7" s="231" t="s">
        <v>277</v>
      </c>
      <c r="R7" s="231" t="s">
        <v>277</v>
      </c>
      <c r="S7" s="231" t="s">
        <v>277</v>
      </c>
      <c r="T7" s="231" t="s">
        <v>277</v>
      </c>
      <c r="U7" s="234"/>
      <c r="V7" s="231" t="s">
        <v>277</v>
      </c>
      <c r="W7" s="231" t="s">
        <v>277</v>
      </c>
      <c r="X7" s="231" t="s">
        <v>277</v>
      </c>
      <c r="Y7" s="231" t="s">
        <v>277</v>
      </c>
      <c r="Z7" s="234"/>
      <c r="AA7" s="231" t="s">
        <v>277</v>
      </c>
      <c r="AB7" s="231" t="s">
        <v>277</v>
      </c>
      <c r="AC7" s="231" t="s">
        <v>277</v>
      </c>
      <c r="AD7" s="231" t="s">
        <v>277</v>
      </c>
      <c r="AE7" s="234"/>
      <c r="AF7" s="231" t="s">
        <v>277</v>
      </c>
      <c r="AG7" s="231" t="s">
        <v>277</v>
      </c>
      <c r="AH7" s="231" t="s">
        <v>277</v>
      </c>
      <c r="AI7" s="231" t="s">
        <v>277</v>
      </c>
      <c r="AJ7" s="234"/>
      <c r="AK7" s="231" t="s">
        <v>277</v>
      </c>
      <c r="AL7" s="231" t="s">
        <v>277</v>
      </c>
      <c r="AM7" s="231" t="s">
        <v>277</v>
      </c>
      <c r="AN7" s="231" t="s">
        <v>277</v>
      </c>
      <c r="AO7" s="234"/>
      <c r="AP7" s="231" t="s">
        <v>277</v>
      </c>
      <c r="AQ7" s="231" t="s">
        <v>277</v>
      </c>
      <c r="AR7" s="231" t="s">
        <v>277</v>
      </c>
      <c r="AS7" s="231" t="s">
        <v>277</v>
      </c>
      <c r="AT7" s="235"/>
      <c r="AV7" s="236">
        <f>G7</f>
        <v>24</v>
      </c>
      <c r="AW7" s="236">
        <f>M7</f>
        <v>24</v>
      </c>
      <c r="AX7" s="236">
        <f>N7</f>
        <v>0</v>
      </c>
      <c r="AY7" s="301">
        <f>AW7/AV7</f>
        <v>1</v>
      </c>
    </row>
    <row r="8" spans="2:55" ht="12" customHeight="1">
      <c r="B8" s="284"/>
      <c r="C8" s="214"/>
      <c r="D8" s="226"/>
      <c r="E8" s="226"/>
      <c r="F8" s="227"/>
      <c r="G8" s="226"/>
      <c r="H8" s="226"/>
      <c r="I8" s="226"/>
      <c r="J8" s="226"/>
      <c r="K8" s="226"/>
      <c r="L8" s="226"/>
      <c r="M8" s="226"/>
      <c r="N8" s="226"/>
      <c r="O8" s="228"/>
      <c r="P8" s="226"/>
      <c r="Q8" s="226">
        <v>1</v>
      </c>
      <c r="R8" s="226">
        <v>2</v>
      </c>
      <c r="S8" s="226">
        <v>3</v>
      </c>
      <c r="T8" s="226">
        <v>4</v>
      </c>
      <c r="U8" s="226"/>
      <c r="V8" s="226">
        <v>5</v>
      </c>
      <c r="W8" s="226">
        <v>6</v>
      </c>
      <c r="X8" s="226">
        <v>7</v>
      </c>
      <c r="Y8" s="226">
        <v>8</v>
      </c>
      <c r="Z8" s="226"/>
      <c r="AA8" s="226">
        <v>9</v>
      </c>
      <c r="AB8" s="226">
        <v>10</v>
      </c>
      <c r="AC8" s="226">
        <v>11</v>
      </c>
      <c r="AD8" s="226">
        <v>12</v>
      </c>
      <c r="AE8" s="226"/>
      <c r="AF8" s="226">
        <v>13</v>
      </c>
      <c r="AG8" s="226">
        <v>14</v>
      </c>
      <c r="AH8" s="226">
        <v>15</v>
      </c>
      <c r="AI8" s="226">
        <v>16</v>
      </c>
      <c r="AJ8" s="226"/>
      <c r="AK8" s="226">
        <v>17</v>
      </c>
      <c r="AL8" s="226">
        <v>18</v>
      </c>
      <c r="AM8" s="226">
        <v>19</v>
      </c>
      <c r="AN8" s="226">
        <v>20</v>
      </c>
      <c r="AO8" s="226"/>
      <c r="AP8" s="226">
        <v>21</v>
      </c>
      <c r="AQ8" s="226">
        <v>22</v>
      </c>
      <c r="AR8" s="226">
        <v>23</v>
      </c>
      <c r="AS8" s="226">
        <v>24</v>
      </c>
      <c r="AT8" s="229"/>
      <c r="AV8" s="236">
        <f t="shared" ref="AV8:AV71" si="0">G8</f>
        <v>0</v>
      </c>
      <c r="AW8" s="236">
        <f t="shared" ref="AW8:AW71" si="1">M8</f>
        <v>0</v>
      </c>
      <c r="AX8" s="236">
        <f t="shared" ref="AX8:AX71" si="2">N8</f>
        <v>0</v>
      </c>
    </row>
    <row r="9" spans="2:55" ht="12" customHeight="1" thickBot="1">
      <c r="B9" s="230" t="str">
        <f>IF(C9=J9,"INTRA","INTER")</f>
        <v>INTRA</v>
      </c>
      <c r="C9" s="231" t="s">
        <v>8</v>
      </c>
      <c r="D9" s="231" t="s">
        <v>9</v>
      </c>
      <c r="E9" s="232" t="s">
        <v>276</v>
      </c>
      <c r="F9" s="231">
        <v>46</v>
      </c>
      <c r="G9" s="231">
        <v>24</v>
      </c>
      <c r="H9" s="231">
        <v>24</v>
      </c>
      <c r="I9" s="231" t="s">
        <v>12</v>
      </c>
      <c r="J9" s="230" t="s">
        <v>8</v>
      </c>
      <c r="K9" s="231" t="s">
        <v>14</v>
      </c>
      <c r="L9" s="231"/>
      <c r="M9" s="231">
        <f>COUNTIF(Q9:AS9,"x")</f>
        <v>24</v>
      </c>
      <c r="N9" s="231">
        <f>G9-M9</f>
        <v>0</v>
      </c>
      <c r="O9" s="233"/>
      <c r="P9" s="234"/>
      <c r="Q9" s="231" t="s">
        <v>277</v>
      </c>
      <c r="R9" s="231" t="s">
        <v>277</v>
      </c>
      <c r="S9" s="231" t="s">
        <v>277</v>
      </c>
      <c r="T9" s="231" t="s">
        <v>277</v>
      </c>
      <c r="U9" s="234"/>
      <c r="V9" s="231" t="s">
        <v>277</v>
      </c>
      <c r="W9" s="231" t="s">
        <v>277</v>
      </c>
      <c r="X9" s="231" t="s">
        <v>277</v>
      </c>
      <c r="Y9" s="231" t="s">
        <v>277</v>
      </c>
      <c r="Z9" s="234"/>
      <c r="AA9" s="231" t="s">
        <v>277</v>
      </c>
      <c r="AB9" s="231" t="s">
        <v>277</v>
      </c>
      <c r="AC9" s="231" t="s">
        <v>277</v>
      </c>
      <c r="AD9" s="231" t="s">
        <v>277</v>
      </c>
      <c r="AE9" s="234"/>
      <c r="AF9" s="231" t="s">
        <v>277</v>
      </c>
      <c r="AG9" s="231" t="s">
        <v>277</v>
      </c>
      <c r="AH9" s="231" t="s">
        <v>277</v>
      </c>
      <c r="AI9" s="231" t="s">
        <v>277</v>
      </c>
      <c r="AJ9" s="234"/>
      <c r="AK9" s="231" t="s">
        <v>277</v>
      </c>
      <c r="AL9" s="231" t="s">
        <v>277</v>
      </c>
      <c r="AM9" s="231" t="s">
        <v>277</v>
      </c>
      <c r="AN9" s="231" t="s">
        <v>277</v>
      </c>
      <c r="AO9" s="234"/>
      <c r="AP9" s="231" t="s">
        <v>277</v>
      </c>
      <c r="AQ9" s="231" t="s">
        <v>277</v>
      </c>
      <c r="AR9" s="231" t="s">
        <v>277</v>
      </c>
      <c r="AS9" s="231" t="s">
        <v>277</v>
      </c>
      <c r="AT9" s="235"/>
      <c r="AV9" s="236">
        <f t="shared" si="0"/>
        <v>24</v>
      </c>
      <c r="AW9" s="236">
        <f t="shared" si="1"/>
        <v>24</v>
      </c>
      <c r="AX9" s="236">
        <f t="shared" si="2"/>
        <v>0</v>
      </c>
      <c r="AY9" s="301">
        <f>AW9/AV9</f>
        <v>1</v>
      </c>
    </row>
    <row r="10" spans="2:55" ht="12" customHeight="1">
      <c r="B10" s="284"/>
      <c r="C10" s="214"/>
      <c r="D10" s="226"/>
      <c r="E10" s="226"/>
      <c r="F10" s="227"/>
      <c r="G10" s="226"/>
      <c r="H10" s="226"/>
      <c r="I10" s="226"/>
      <c r="J10" s="226"/>
      <c r="K10" s="226"/>
      <c r="L10" s="226"/>
      <c r="M10" s="226"/>
      <c r="N10" s="226"/>
      <c r="O10" s="228"/>
      <c r="P10" s="226"/>
      <c r="Q10" s="226">
        <v>1</v>
      </c>
      <c r="R10" s="226">
        <v>2</v>
      </c>
      <c r="S10" s="226">
        <v>3</v>
      </c>
      <c r="T10" s="226">
        <v>4</v>
      </c>
      <c r="U10" s="226"/>
      <c r="V10" s="226">
        <v>5</v>
      </c>
      <c r="W10" s="226">
        <v>6</v>
      </c>
      <c r="X10" s="226">
        <v>7</v>
      </c>
      <c r="Y10" s="226">
        <v>8</v>
      </c>
      <c r="Z10" s="226"/>
      <c r="AA10" s="226">
        <v>9</v>
      </c>
      <c r="AB10" s="226">
        <v>10</v>
      </c>
      <c r="AC10" s="226">
        <v>11</v>
      </c>
      <c r="AD10" s="226">
        <v>12</v>
      </c>
      <c r="AE10" s="226"/>
      <c r="AF10" s="226">
        <v>13</v>
      </c>
      <c r="AG10" s="226">
        <v>14</v>
      </c>
      <c r="AH10" s="226">
        <v>15</v>
      </c>
      <c r="AI10" s="226">
        <v>16</v>
      </c>
      <c r="AJ10" s="226"/>
      <c r="AK10" s="226">
        <v>17</v>
      </c>
      <c r="AL10" s="226">
        <v>18</v>
      </c>
      <c r="AM10" s="226">
        <v>19</v>
      </c>
      <c r="AN10" s="226">
        <v>20</v>
      </c>
      <c r="AO10" s="226"/>
      <c r="AP10" s="226">
        <v>21</v>
      </c>
      <c r="AQ10" s="226">
        <v>22</v>
      </c>
      <c r="AR10" s="226">
        <v>23</v>
      </c>
      <c r="AS10" s="226">
        <v>24</v>
      </c>
      <c r="AT10" s="229"/>
      <c r="AV10" s="236">
        <f t="shared" si="0"/>
        <v>0</v>
      </c>
      <c r="AW10" s="236">
        <f t="shared" si="1"/>
        <v>0</v>
      </c>
      <c r="AX10" s="236">
        <f t="shared" si="2"/>
        <v>0</v>
      </c>
    </row>
    <row r="11" spans="2:55" ht="12" customHeight="1" thickBot="1">
      <c r="B11" s="230" t="str">
        <f>IF(C11=J11,"INTRA","INTER")</f>
        <v>INTRA</v>
      </c>
      <c r="C11" s="231" t="s">
        <v>8</v>
      </c>
      <c r="D11" s="231" t="s">
        <v>9</v>
      </c>
      <c r="E11" s="232" t="s">
        <v>276</v>
      </c>
      <c r="F11" s="231">
        <v>45</v>
      </c>
      <c r="G11" s="231">
        <v>24</v>
      </c>
      <c r="H11" s="231">
        <v>24</v>
      </c>
      <c r="I11" s="231" t="s">
        <v>12</v>
      </c>
      <c r="J11" s="230" t="s">
        <v>8</v>
      </c>
      <c r="K11" s="231" t="s">
        <v>15</v>
      </c>
      <c r="L11" s="231"/>
      <c r="M11" s="231">
        <f>COUNTIF(Q11:AS11,"x")</f>
        <v>23</v>
      </c>
      <c r="N11" s="231">
        <f>G11-M11</f>
        <v>1</v>
      </c>
      <c r="O11" s="233"/>
      <c r="P11" s="234"/>
      <c r="Q11" s="231" t="s">
        <v>277</v>
      </c>
      <c r="R11" s="231" t="s">
        <v>277</v>
      </c>
      <c r="S11" s="231" t="s">
        <v>384</v>
      </c>
      <c r="T11" s="231" t="s">
        <v>277</v>
      </c>
      <c r="U11" s="234"/>
      <c r="V11" s="231" t="s">
        <v>277</v>
      </c>
      <c r="W11" s="231" t="s">
        <v>277</v>
      </c>
      <c r="X11" s="231" t="s">
        <v>277</v>
      </c>
      <c r="Y11" s="231" t="s">
        <v>277</v>
      </c>
      <c r="Z11" s="234"/>
      <c r="AA11" s="231" t="s">
        <v>277</v>
      </c>
      <c r="AB11" s="231" t="s">
        <v>277</v>
      </c>
      <c r="AC11" s="231" t="s">
        <v>277</v>
      </c>
      <c r="AD11" s="231" t="s">
        <v>277</v>
      </c>
      <c r="AE11" s="234"/>
      <c r="AF11" s="231" t="s">
        <v>277</v>
      </c>
      <c r="AG11" s="231" t="s">
        <v>277</v>
      </c>
      <c r="AH11" s="231" t="s">
        <v>277</v>
      </c>
      <c r="AI11" s="231" t="s">
        <v>277</v>
      </c>
      <c r="AJ11" s="234"/>
      <c r="AK11" s="231" t="s">
        <v>277</v>
      </c>
      <c r="AL11" s="231" t="s">
        <v>277</v>
      </c>
      <c r="AM11" s="231" t="s">
        <v>277</v>
      </c>
      <c r="AN11" s="231" t="s">
        <v>277</v>
      </c>
      <c r="AO11" s="234"/>
      <c r="AP11" s="231" t="s">
        <v>277</v>
      </c>
      <c r="AQ11" s="231" t="s">
        <v>277</v>
      </c>
      <c r="AR11" s="231" t="s">
        <v>277</v>
      </c>
      <c r="AS11" s="231" t="s">
        <v>277</v>
      </c>
      <c r="AT11" s="235"/>
      <c r="AV11" s="236">
        <f t="shared" si="0"/>
        <v>24</v>
      </c>
      <c r="AW11" s="236">
        <f t="shared" si="1"/>
        <v>23</v>
      </c>
      <c r="AX11" s="236">
        <f t="shared" si="2"/>
        <v>1</v>
      </c>
      <c r="AY11" s="301">
        <f t="shared" ref="AY11:AY63" si="3">AW11/AV11</f>
        <v>0.95833333333333337</v>
      </c>
    </row>
    <row r="12" spans="2:55" ht="12" customHeight="1">
      <c r="B12" s="284"/>
      <c r="C12" s="214"/>
      <c r="D12" s="226"/>
      <c r="E12" s="226"/>
      <c r="F12" s="227"/>
      <c r="G12" s="226"/>
      <c r="H12" s="226"/>
      <c r="I12" s="226"/>
      <c r="J12" s="226"/>
      <c r="K12" s="226"/>
      <c r="L12" s="226"/>
      <c r="M12" s="226"/>
      <c r="N12" s="226"/>
      <c r="O12" s="228"/>
      <c r="P12" s="226"/>
      <c r="Q12" s="226">
        <v>1</v>
      </c>
      <c r="R12" s="226">
        <v>2</v>
      </c>
      <c r="S12" s="226">
        <v>3</v>
      </c>
      <c r="T12" s="226">
        <v>4</v>
      </c>
      <c r="U12" s="226"/>
      <c r="V12" s="226">
        <v>5</v>
      </c>
      <c r="W12" s="226">
        <v>6</v>
      </c>
      <c r="X12" s="226">
        <v>7</v>
      </c>
      <c r="Y12" s="226">
        <v>8</v>
      </c>
      <c r="Z12" s="226"/>
      <c r="AA12" s="226">
        <v>9</v>
      </c>
      <c r="AB12" s="226">
        <v>10</v>
      </c>
      <c r="AC12" s="226">
        <v>11</v>
      </c>
      <c r="AD12" s="226">
        <v>12</v>
      </c>
      <c r="AE12" s="226"/>
      <c r="AF12" s="226">
        <v>13</v>
      </c>
      <c r="AG12" s="226">
        <v>14</v>
      </c>
      <c r="AH12" s="226">
        <v>15</v>
      </c>
      <c r="AI12" s="226">
        <v>16</v>
      </c>
      <c r="AJ12" s="226"/>
      <c r="AK12" s="226">
        <v>17</v>
      </c>
      <c r="AL12" s="226">
        <v>18</v>
      </c>
      <c r="AM12" s="226">
        <v>19</v>
      </c>
      <c r="AN12" s="226">
        <v>20</v>
      </c>
      <c r="AO12" s="226"/>
      <c r="AP12" s="226">
        <v>21</v>
      </c>
      <c r="AQ12" s="226">
        <v>22</v>
      </c>
      <c r="AR12" s="226">
        <v>23</v>
      </c>
      <c r="AS12" s="226">
        <v>24</v>
      </c>
      <c r="AT12" s="229"/>
      <c r="AV12" s="236">
        <f t="shared" si="0"/>
        <v>0</v>
      </c>
      <c r="AW12" s="236">
        <f t="shared" si="1"/>
        <v>0</v>
      </c>
      <c r="AX12" s="236">
        <f t="shared" si="2"/>
        <v>0</v>
      </c>
    </row>
    <row r="13" spans="2:55" ht="12" customHeight="1" thickBot="1">
      <c r="B13" s="230" t="str">
        <f>IF(C13=J13,"INTRA","INTER")</f>
        <v>INTRA</v>
      </c>
      <c r="C13" s="231" t="s">
        <v>8</v>
      </c>
      <c r="D13" s="231" t="s">
        <v>9</v>
      </c>
      <c r="E13" s="232" t="s">
        <v>276</v>
      </c>
      <c r="F13" s="231">
        <v>44</v>
      </c>
      <c r="G13" s="231">
        <v>24</v>
      </c>
      <c r="H13" s="231">
        <v>24</v>
      </c>
      <c r="I13" s="231" t="s">
        <v>12</v>
      </c>
      <c r="J13" s="230" t="s">
        <v>8</v>
      </c>
      <c r="K13" s="231" t="s">
        <v>16</v>
      </c>
      <c r="L13" s="231"/>
      <c r="M13" s="231">
        <f>COUNTIF(Q13:AS13,"x")</f>
        <v>21</v>
      </c>
      <c r="N13" s="231">
        <f>G13-M13</f>
        <v>3</v>
      </c>
      <c r="O13" s="233"/>
      <c r="P13" s="234"/>
      <c r="Q13" s="231" t="s">
        <v>277</v>
      </c>
      <c r="R13" s="231" t="s">
        <v>384</v>
      </c>
      <c r="S13" s="231" t="s">
        <v>384</v>
      </c>
      <c r="T13" s="231" t="s">
        <v>277</v>
      </c>
      <c r="U13" s="234"/>
      <c r="V13" s="231" t="s">
        <v>277</v>
      </c>
      <c r="W13" s="231" t="s">
        <v>277</v>
      </c>
      <c r="X13" s="231" t="s">
        <v>277</v>
      </c>
      <c r="Y13" s="231" t="s">
        <v>277</v>
      </c>
      <c r="Z13" s="234"/>
      <c r="AA13" s="231" t="s">
        <v>277</v>
      </c>
      <c r="AB13" s="231" t="s">
        <v>277</v>
      </c>
      <c r="AC13" s="231" t="s">
        <v>277</v>
      </c>
      <c r="AD13" s="231" t="s">
        <v>277</v>
      </c>
      <c r="AE13" s="234"/>
      <c r="AF13" s="231" t="s">
        <v>277</v>
      </c>
      <c r="AG13" s="231" t="s">
        <v>277</v>
      </c>
      <c r="AH13" s="231" t="s">
        <v>277</v>
      </c>
      <c r="AI13" s="231" t="s">
        <v>277</v>
      </c>
      <c r="AJ13" s="234"/>
      <c r="AK13" s="231" t="s">
        <v>277</v>
      </c>
      <c r="AL13" s="231" t="s">
        <v>277</v>
      </c>
      <c r="AM13" s="231" t="s">
        <v>277</v>
      </c>
      <c r="AN13" s="231" t="s">
        <v>277</v>
      </c>
      <c r="AO13" s="234"/>
      <c r="AP13" s="231" t="s">
        <v>277</v>
      </c>
      <c r="AQ13" s="231" t="s">
        <v>384</v>
      </c>
      <c r="AR13" s="231" t="s">
        <v>277</v>
      </c>
      <c r="AS13" s="231" t="s">
        <v>277</v>
      </c>
      <c r="AT13" s="235"/>
      <c r="AV13" s="236">
        <f t="shared" si="0"/>
        <v>24</v>
      </c>
      <c r="AW13" s="236">
        <f t="shared" si="1"/>
        <v>21</v>
      </c>
      <c r="AX13" s="236">
        <f t="shared" si="2"/>
        <v>3</v>
      </c>
      <c r="AY13" s="301">
        <f t="shared" si="3"/>
        <v>0.875</v>
      </c>
    </row>
    <row r="14" spans="2:55" ht="12" customHeight="1">
      <c r="B14" s="284"/>
      <c r="C14" s="214"/>
      <c r="D14" s="226"/>
      <c r="E14" s="226"/>
      <c r="F14" s="227"/>
      <c r="G14" s="226"/>
      <c r="H14" s="226"/>
      <c r="I14" s="226"/>
      <c r="J14" s="226"/>
      <c r="K14" s="226"/>
      <c r="L14" s="226"/>
      <c r="M14" s="226"/>
      <c r="N14" s="226"/>
      <c r="O14" s="228"/>
      <c r="P14" s="226"/>
      <c r="Q14" s="226">
        <v>1</v>
      </c>
      <c r="R14" s="226">
        <v>2</v>
      </c>
      <c r="S14" s="226">
        <v>3</v>
      </c>
      <c r="T14" s="226">
        <v>4</v>
      </c>
      <c r="U14" s="226"/>
      <c r="V14" s="226">
        <v>5</v>
      </c>
      <c r="W14" s="226">
        <v>6</v>
      </c>
      <c r="X14" s="226">
        <v>7</v>
      </c>
      <c r="Y14" s="226">
        <v>8</v>
      </c>
      <c r="Z14" s="226"/>
      <c r="AA14" s="226">
        <v>9</v>
      </c>
      <c r="AB14" s="226">
        <v>10</v>
      </c>
      <c r="AC14" s="226">
        <v>11</v>
      </c>
      <c r="AD14" s="226">
        <v>12</v>
      </c>
      <c r="AE14" s="226"/>
      <c r="AF14" s="226">
        <v>13</v>
      </c>
      <c r="AG14" s="226">
        <v>14</v>
      </c>
      <c r="AH14" s="226">
        <v>15</v>
      </c>
      <c r="AI14" s="226">
        <v>16</v>
      </c>
      <c r="AJ14" s="226"/>
      <c r="AK14" s="226">
        <v>17</v>
      </c>
      <c r="AL14" s="226">
        <v>18</v>
      </c>
      <c r="AM14" s="226">
        <v>19</v>
      </c>
      <c r="AN14" s="226">
        <v>20</v>
      </c>
      <c r="AO14" s="226"/>
      <c r="AP14" s="226">
        <v>21</v>
      </c>
      <c r="AQ14" s="226">
        <v>22</v>
      </c>
      <c r="AR14" s="226">
        <v>23</v>
      </c>
      <c r="AS14" s="226">
        <v>24</v>
      </c>
      <c r="AT14" s="229"/>
      <c r="AV14" s="236">
        <f t="shared" si="0"/>
        <v>0</v>
      </c>
      <c r="AW14" s="236">
        <f t="shared" si="1"/>
        <v>0</v>
      </c>
      <c r="AX14" s="236">
        <f t="shared" si="2"/>
        <v>0</v>
      </c>
    </row>
    <row r="15" spans="2:55" ht="12" customHeight="1" thickBot="1">
      <c r="B15" s="230" t="str">
        <f>IF(C15=J15,"INTRA","INTER")</f>
        <v>INTRA</v>
      </c>
      <c r="C15" s="231" t="s">
        <v>8</v>
      </c>
      <c r="D15" s="231" t="s">
        <v>9</v>
      </c>
      <c r="E15" s="232" t="s">
        <v>276</v>
      </c>
      <c r="F15" s="231">
        <v>44</v>
      </c>
      <c r="G15" s="231">
        <v>24</v>
      </c>
      <c r="H15" s="231">
        <v>24</v>
      </c>
      <c r="I15" s="231" t="s">
        <v>12</v>
      </c>
      <c r="J15" s="230" t="s">
        <v>8</v>
      </c>
      <c r="K15" s="231" t="s">
        <v>17</v>
      </c>
      <c r="L15" s="231"/>
      <c r="M15" s="231">
        <f>COUNTIF(Q15:AS15,"x")</f>
        <v>22</v>
      </c>
      <c r="N15" s="231">
        <f>G15-M15</f>
        <v>2</v>
      </c>
      <c r="O15" s="233"/>
      <c r="P15" s="234"/>
      <c r="Q15" s="231" t="s">
        <v>277</v>
      </c>
      <c r="R15" s="231" t="s">
        <v>277</v>
      </c>
      <c r="S15" s="231" t="s">
        <v>277</v>
      </c>
      <c r="T15" s="231" t="s">
        <v>384</v>
      </c>
      <c r="U15" s="234"/>
      <c r="V15" s="231" t="s">
        <v>277</v>
      </c>
      <c r="W15" s="231" t="s">
        <v>384</v>
      </c>
      <c r="X15" s="231" t="s">
        <v>277</v>
      </c>
      <c r="Y15" s="231" t="s">
        <v>277</v>
      </c>
      <c r="Z15" s="234"/>
      <c r="AA15" s="231" t="s">
        <v>277</v>
      </c>
      <c r="AB15" s="231" t="s">
        <v>277</v>
      </c>
      <c r="AC15" s="231" t="s">
        <v>277</v>
      </c>
      <c r="AD15" s="231" t="s">
        <v>277</v>
      </c>
      <c r="AE15" s="234"/>
      <c r="AF15" s="231" t="s">
        <v>277</v>
      </c>
      <c r="AG15" s="231" t="s">
        <v>277</v>
      </c>
      <c r="AH15" s="231" t="s">
        <v>277</v>
      </c>
      <c r="AI15" s="231" t="s">
        <v>277</v>
      </c>
      <c r="AJ15" s="234"/>
      <c r="AK15" s="231" t="s">
        <v>277</v>
      </c>
      <c r="AL15" s="231" t="s">
        <v>277</v>
      </c>
      <c r="AM15" s="231" t="s">
        <v>277</v>
      </c>
      <c r="AN15" s="231" t="s">
        <v>277</v>
      </c>
      <c r="AO15" s="234"/>
      <c r="AP15" s="231" t="s">
        <v>277</v>
      </c>
      <c r="AQ15" s="231" t="s">
        <v>277</v>
      </c>
      <c r="AR15" s="231" t="s">
        <v>277</v>
      </c>
      <c r="AS15" s="231" t="s">
        <v>277</v>
      </c>
      <c r="AT15" s="235"/>
      <c r="AV15" s="236">
        <f t="shared" si="0"/>
        <v>24</v>
      </c>
      <c r="AW15" s="236">
        <f t="shared" si="1"/>
        <v>22</v>
      </c>
      <c r="AX15" s="236">
        <f t="shared" si="2"/>
        <v>2</v>
      </c>
      <c r="AY15" s="301">
        <f t="shared" si="3"/>
        <v>0.91666666666666663</v>
      </c>
    </row>
    <row r="16" spans="2:55" ht="12" customHeight="1">
      <c r="B16" s="284"/>
      <c r="C16" s="214"/>
      <c r="D16" s="226"/>
      <c r="E16" s="226"/>
      <c r="F16" s="227"/>
      <c r="G16" s="226"/>
      <c r="H16" s="226"/>
      <c r="I16" s="226"/>
      <c r="J16" s="226"/>
      <c r="K16" s="226"/>
      <c r="L16" s="226"/>
      <c r="M16" s="226"/>
      <c r="N16" s="226"/>
      <c r="O16" s="228"/>
      <c r="P16" s="226"/>
      <c r="Q16" s="226">
        <v>1</v>
      </c>
      <c r="R16" s="226">
        <v>2</v>
      </c>
      <c r="S16" s="226">
        <v>3</v>
      </c>
      <c r="T16" s="226">
        <v>4</v>
      </c>
      <c r="U16" s="226"/>
      <c r="V16" s="226">
        <v>5</v>
      </c>
      <c r="W16" s="226">
        <v>6</v>
      </c>
      <c r="X16" s="226">
        <v>7</v>
      </c>
      <c r="Y16" s="226">
        <v>8</v>
      </c>
      <c r="Z16" s="226"/>
      <c r="AA16" s="226">
        <v>9</v>
      </c>
      <c r="AB16" s="226">
        <v>10</v>
      </c>
      <c r="AC16" s="226">
        <v>11</v>
      </c>
      <c r="AD16" s="226">
        <v>12</v>
      </c>
      <c r="AE16" s="226"/>
      <c r="AF16" s="226">
        <v>13</v>
      </c>
      <c r="AG16" s="226">
        <v>14</v>
      </c>
      <c r="AH16" s="226">
        <v>15</v>
      </c>
      <c r="AI16" s="226">
        <v>16</v>
      </c>
      <c r="AJ16" s="226"/>
      <c r="AK16" s="226">
        <v>17</v>
      </c>
      <c r="AL16" s="226">
        <v>18</v>
      </c>
      <c r="AM16" s="226">
        <v>19</v>
      </c>
      <c r="AN16" s="226">
        <v>20</v>
      </c>
      <c r="AO16" s="226"/>
      <c r="AP16" s="226">
        <v>21</v>
      </c>
      <c r="AQ16" s="226">
        <v>22</v>
      </c>
      <c r="AR16" s="226">
        <v>23</v>
      </c>
      <c r="AS16" s="226">
        <v>24</v>
      </c>
      <c r="AT16" s="229"/>
      <c r="AV16" s="236">
        <f t="shared" si="0"/>
        <v>0</v>
      </c>
      <c r="AW16" s="236">
        <f t="shared" si="1"/>
        <v>0</v>
      </c>
      <c r="AX16" s="236">
        <f t="shared" si="2"/>
        <v>0</v>
      </c>
    </row>
    <row r="17" spans="2:51" ht="12" customHeight="1" thickBot="1">
      <c r="B17" s="230" t="str">
        <f>IF(C17=J17,"INTRA","INTER")</f>
        <v>INTRA</v>
      </c>
      <c r="C17" s="231" t="s">
        <v>8</v>
      </c>
      <c r="D17" s="231" t="s">
        <v>9</v>
      </c>
      <c r="E17" s="232" t="s">
        <v>276</v>
      </c>
      <c r="F17" s="231">
        <v>44</v>
      </c>
      <c r="G17" s="231">
        <v>24</v>
      </c>
      <c r="H17" s="231">
        <v>24</v>
      </c>
      <c r="I17" s="231" t="s">
        <v>12</v>
      </c>
      <c r="J17" s="230" t="s">
        <v>8</v>
      </c>
      <c r="K17" s="231" t="s">
        <v>18</v>
      </c>
      <c r="L17" s="231"/>
      <c r="M17" s="231">
        <f>COUNTIF(Q17:AS17,"x")</f>
        <v>24</v>
      </c>
      <c r="N17" s="231">
        <f>G17-M17</f>
        <v>0</v>
      </c>
      <c r="O17" s="233"/>
      <c r="P17" s="234"/>
      <c r="Q17" s="231" t="s">
        <v>277</v>
      </c>
      <c r="R17" s="231" t="s">
        <v>277</v>
      </c>
      <c r="S17" s="231" t="s">
        <v>277</v>
      </c>
      <c r="T17" s="231" t="s">
        <v>277</v>
      </c>
      <c r="U17" s="234"/>
      <c r="V17" s="231" t="s">
        <v>277</v>
      </c>
      <c r="W17" s="231" t="s">
        <v>277</v>
      </c>
      <c r="X17" s="231" t="s">
        <v>277</v>
      </c>
      <c r="Y17" s="231" t="s">
        <v>277</v>
      </c>
      <c r="Z17" s="234"/>
      <c r="AA17" s="231" t="s">
        <v>277</v>
      </c>
      <c r="AB17" s="231" t="s">
        <v>277</v>
      </c>
      <c r="AC17" s="231" t="s">
        <v>277</v>
      </c>
      <c r="AD17" s="231" t="s">
        <v>277</v>
      </c>
      <c r="AE17" s="234"/>
      <c r="AF17" s="231" t="s">
        <v>277</v>
      </c>
      <c r="AG17" s="231" t="s">
        <v>277</v>
      </c>
      <c r="AH17" s="231" t="s">
        <v>277</v>
      </c>
      <c r="AI17" s="231" t="s">
        <v>277</v>
      </c>
      <c r="AJ17" s="234"/>
      <c r="AK17" s="231" t="s">
        <v>277</v>
      </c>
      <c r="AL17" s="231" t="s">
        <v>277</v>
      </c>
      <c r="AM17" s="231" t="s">
        <v>277</v>
      </c>
      <c r="AN17" s="231" t="s">
        <v>277</v>
      </c>
      <c r="AO17" s="234"/>
      <c r="AP17" s="231" t="s">
        <v>277</v>
      </c>
      <c r="AQ17" s="231" t="s">
        <v>277</v>
      </c>
      <c r="AR17" s="231" t="s">
        <v>277</v>
      </c>
      <c r="AS17" s="231" t="s">
        <v>277</v>
      </c>
      <c r="AT17" s="235"/>
      <c r="AV17" s="236">
        <f t="shared" si="0"/>
        <v>24</v>
      </c>
      <c r="AW17" s="236">
        <f t="shared" si="1"/>
        <v>24</v>
      </c>
      <c r="AX17" s="236">
        <f t="shared" si="2"/>
        <v>0</v>
      </c>
      <c r="AY17" s="301">
        <f t="shared" si="3"/>
        <v>1</v>
      </c>
    </row>
    <row r="18" spans="2:51" ht="12" customHeight="1">
      <c r="B18" s="284"/>
      <c r="C18" s="214"/>
      <c r="D18" s="226"/>
      <c r="E18" s="226"/>
      <c r="F18" s="227"/>
      <c r="G18" s="226"/>
      <c r="H18" s="226"/>
      <c r="I18" s="226"/>
      <c r="J18" s="226"/>
      <c r="K18" s="226"/>
      <c r="L18" s="226"/>
      <c r="M18" s="226"/>
      <c r="N18" s="226"/>
      <c r="O18" s="228"/>
      <c r="P18" s="226"/>
      <c r="Q18" s="226">
        <v>1</v>
      </c>
      <c r="R18" s="226">
        <v>2</v>
      </c>
      <c r="S18" s="226">
        <v>3</v>
      </c>
      <c r="T18" s="226">
        <v>4</v>
      </c>
      <c r="U18" s="226"/>
      <c r="V18" s="226">
        <v>5</v>
      </c>
      <c r="W18" s="226">
        <v>6</v>
      </c>
      <c r="X18" s="226">
        <v>7</v>
      </c>
      <c r="Y18" s="226">
        <v>8</v>
      </c>
      <c r="Z18" s="226"/>
      <c r="AA18" s="226">
        <v>9</v>
      </c>
      <c r="AB18" s="226">
        <v>10</v>
      </c>
      <c r="AC18" s="226">
        <v>11</v>
      </c>
      <c r="AD18" s="226">
        <v>12</v>
      </c>
      <c r="AE18" s="226"/>
      <c r="AF18" s="226">
        <v>13</v>
      </c>
      <c r="AG18" s="226">
        <v>14</v>
      </c>
      <c r="AH18" s="226">
        <v>15</v>
      </c>
      <c r="AI18" s="226">
        <v>16</v>
      </c>
      <c r="AJ18" s="226"/>
      <c r="AK18" s="226">
        <v>17</v>
      </c>
      <c r="AL18" s="226">
        <v>18</v>
      </c>
      <c r="AM18" s="226">
        <v>19</v>
      </c>
      <c r="AN18" s="226">
        <v>20</v>
      </c>
      <c r="AO18" s="226"/>
      <c r="AP18" s="226">
        <v>21</v>
      </c>
      <c r="AQ18" s="226">
        <v>22</v>
      </c>
      <c r="AR18" s="226">
        <v>23</v>
      </c>
      <c r="AS18" s="226">
        <v>24</v>
      </c>
      <c r="AT18" s="229"/>
      <c r="AV18" s="236">
        <f t="shared" si="0"/>
        <v>0</v>
      </c>
      <c r="AW18" s="236">
        <f t="shared" si="1"/>
        <v>0</v>
      </c>
      <c r="AX18" s="236">
        <f t="shared" si="2"/>
        <v>0</v>
      </c>
    </row>
    <row r="19" spans="2:51" ht="12" customHeight="1" thickBot="1">
      <c r="B19" s="230" t="str">
        <f>IF(C19=J19,"INTRA","INTER")</f>
        <v>INTRA</v>
      </c>
      <c r="C19" s="231" t="s">
        <v>8</v>
      </c>
      <c r="D19" s="231" t="s">
        <v>9</v>
      </c>
      <c r="E19" s="232" t="s">
        <v>276</v>
      </c>
      <c r="F19" s="231">
        <v>42</v>
      </c>
      <c r="G19" s="231">
        <v>24</v>
      </c>
      <c r="H19" s="231">
        <v>24</v>
      </c>
      <c r="I19" s="231" t="s">
        <v>12</v>
      </c>
      <c r="J19" s="230" t="s">
        <v>8</v>
      </c>
      <c r="K19" s="231" t="s">
        <v>18</v>
      </c>
      <c r="L19" s="231"/>
      <c r="M19" s="231">
        <f>COUNTIF(Q19:AS19,"x")</f>
        <v>24</v>
      </c>
      <c r="N19" s="231">
        <f>G19-M19</f>
        <v>0</v>
      </c>
      <c r="O19" s="233"/>
      <c r="P19" s="234"/>
      <c r="Q19" s="231" t="s">
        <v>277</v>
      </c>
      <c r="R19" s="231" t="s">
        <v>277</v>
      </c>
      <c r="S19" s="231" t="s">
        <v>278</v>
      </c>
      <c r="T19" s="231" t="s">
        <v>277</v>
      </c>
      <c r="U19" s="234"/>
      <c r="V19" s="231" t="s">
        <v>277</v>
      </c>
      <c r="W19" s="231" t="s">
        <v>277</v>
      </c>
      <c r="X19" s="231" t="s">
        <v>277</v>
      </c>
      <c r="Y19" s="231" t="s">
        <v>277</v>
      </c>
      <c r="Z19" s="234"/>
      <c r="AA19" s="231" t="s">
        <v>277</v>
      </c>
      <c r="AB19" s="231" t="s">
        <v>277</v>
      </c>
      <c r="AC19" s="231" t="s">
        <v>277</v>
      </c>
      <c r="AD19" s="231" t="s">
        <v>277</v>
      </c>
      <c r="AE19" s="234"/>
      <c r="AF19" s="231" t="s">
        <v>277</v>
      </c>
      <c r="AG19" s="231" t="s">
        <v>277</v>
      </c>
      <c r="AH19" s="231" t="s">
        <v>277</v>
      </c>
      <c r="AI19" s="231" t="s">
        <v>277</v>
      </c>
      <c r="AJ19" s="234"/>
      <c r="AK19" s="231" t="s">
        <v>277</v>
      </c>
      <c r="AL19" s="231" t="s">
        <v>277</v>
      </c>
      <c r="AM19" s="231" t="s">
        <v>277</v>
      </c>
      <c r="AN19" s="231" t="s">
        <v>277</v>
      </c>
      <c r="AO19" s="234"/>
      <c r="AP19" s="231" t="s">
        <v>277</v>
      </c>
      <c r="AQ19" s="231" t="s">
        <v>277</v>
      </c>
      <c r="AR19" s="231" t="s">
        <v>277</v>
      </c>
      <c r="AS19" s="231" t="s">
        <v>277</v>
      </c>
      <c r="AT19" s="235"/>
      <c r="AV19" s="236">
        <f t="shared" si="0"/>
        <v>24</v>
      </c>
      <c r="AW19" s="236">
        <f t="shared" si="1"/>
        <v>24</v>
      </c>
      <c r="AX19" s="236">
        <f t="shared" si="2"/>
        <v>0</v>
      </c>
      <c r="AY19" s="301">
        <f t="shared" si="3"/>
        <v>1</v>
      </c>
    </row>
    <row r="20" spans="2:51" ht="12" customHeight="1">
      <c r="B20" s="284"/>
      <c r="C20" s="214"/>
      <c r="D20" s="226"/>
      <c r="E20" s="226"/>
      <c r="F20" s="227"/>
      <c r="G20" s="226"/>
      <c r="H20" s="226"/>
      <c r="I20" s="226"/>
      <c r="J20" s="226"/>
      <c r="K20" s="226"/>
      <c r="L20" s="226"/>
      <c r="M20" s="226"/>
      <c r="N20" s="226"/>
      <c r="O20" s="228"/>
      <c r="P20" s="226"/>
      <c r="Q20" s="226">
        <v>1</v>
      </c>
      <c r="R20" s="226">
        <v>2</v>
      </c>
      <c r="S20" s="226">
        <v>3</v>
      </c>
      <c r="T20" s="226">
        <v>4</v>
      </c>
      <c r="U20" s="226"/>
      <c r="V20" s="226">
        <v>5</v>
      </c>
      <c r="W20" s="226">
        <v>6</v>
      </c>
      <c r="X20" s="226">
        <v>7</v>
      </c>
      <c r="Y20" s="226">
        <v>8</v>
      </c>
      <c r="Z20" s="226"/>
      <c r="AA20" s="226">
        <v>9</v>
      </c>
      <c r="AB20" s="226">
        <v>10</v>
      </c>
      <c r="AC20" s="226">
        <v>11</v>
      </c>
      <c r="AD20" s="226">
        <v>12</v>
      </c>
      <c r="AE20" s="226"/>
      <c r="AF20" s="226">
        <v>13</v>
      </c>
      <c r="AG20" s="226">
        <v>14</v>
      </c>
      <c r="AH20" s="226">
        <v>15</v>
      </c>
      <c r="AI20" s="226">
        <v>16</v>
      </c>
      <c r="AJ20" s="226"/>
      <c r="AK20" s="226">
        <v>17</v>
      </c>
      <c r="AL20" s="226">
        <v>18</v>
      </c>
      <c r="AM20" s="226">
        <v>19</v>
      </c>
      <c r="AN20" s="226">
        <v>20</v>
      </c>
      <c r="AO20" s="226"/>
      <c r="AP20" s="226">
        <v>21</v>
      </c>
      <c r="AQ20" s="226">
        <v>22</v>
      </c>
      <c r="AR20" s="226">
        <v>23</v>
      </c>
      <c r="AS20" s="226">
        <v>24</v>
      </c>
      <c r="AT20" s="229"/>
      <c r="AV20" s="236">
        <f t="shared" si="0"/>
        <v>0</v>
      </c>
      <c r="AW20" s="236">
        <f t="shared" si="1"/>
        <v>0</v>
      </c>
      <c r="AX20" s="236">
        <f t="shared" si="2"/>
        <v>0</v>
      </c>
    </row>
    <row r="21" spans="2:51" ht="12" customHeight="1" thickBot="1">
      <c r="B21" s="230" t="str">
        <f>IF(C21=J21,"INTRA","INTER")</f>
        <v>INTRA</v>
      </c>
      <c r="C21" s="231" t="s">
        <v>8</v>
      </c>
      <c r="D21" s="231" t="s">
        <v>9</v>
      </c>
      <c r="E21" s="232" t="s">
        <v>276</v>
      </c>
      <c r="F21" s="231">
        <v>42</v>
      </c>
      <c r="G21" s="231">
        <v>24</v>
      </c>
      <c r="H21" s="231">
        <v>24</v>
      </c>
      <c r="I21" s="231" t="s">
        <v>12</v>
      </c>
      <c r="J21" s="230" t="s">
        <v>8</v>
      </c>
      <c r="K21" s="231" t="s">
        <v>219</v>
      </c>
      <c r="L21" s="231"/>
      <c r="M21" s="231">
        <f>COUNTIF(Q21:AS21,"x")</f>
        <v>19</v>
      </c>
      <c r="N21" s="231">
        <f>G21-M21</f>
        <v>5</v>
      </c>
      <c r="O21" s="233"/>
      <c r="P21" s="234"/>
      <c r="Q21" s="231" t="s">
        <v>277</v>
      </c>
      <c r="R21" s="231" t="s">
        <v>277</v>
      </c>
      <c r="S21" s="231" t="s">
        <v>277</v>
      </c>
      <c r="T21" s="231" t="s">
        <v>277</v>
      </c>
      <c r="U21" s="234"/>
      <c r="V21" s="231" t="s">
        <v>277</v>
      </c>
      <c r="W21" s="231" t="s">
        <v>277</v>
      </c>
      <c r="X21" s="231" t="s">
        <v>277</v>
      </c>
      <c r="Y21" s="231" t="s">
        <v>277</v>
      </c>
      <c r="Z21" s="234"/>
      <c r="AA21" s="231" t="s">
        <v>277</v>
      </c>
      <c r="AB21" s="231" t="s">
        <v>277</v>
      </c>
      <c r="AC21" s="231" t="s">
        <v>277</v>
      </c>
      <c r="AD21" s="231" t="s">
        <v>277</v>
      </c>
      <c r="AE21" s="234"/>
      <c r="AF21" s="231" t="s">
        <v>277</v>
      </c>
      <c r="AG21" s="231" t="s">
        <v>384</v>
      </c>
      <c r="AH21" s="231" t="s">
        <v>384</v>
      </c>
      <c r="AI21" s="231" t="s">
        <v>384</v>
      </c>
      <c r="AJ21" s="234"/>
      <c r="AK21" s="231" t="s">
        <v>384</v>
      </c>
      <c r="AL21" s="231" t="s">
        <v>384</v>
      </c>
      <c r="AM21" s="231" t="s">
        <v>277</v>
      </c>
      <c r="AN21" s="231" t="s">
        <v>277</v>
      </c>
      <c r="AO21" s="234"/>
      <c r="AP21" s="231" t="s">
        <v>277</v>
      </c>
      <c r="AQ21" s="231" t="s">
        <v>277</v>
      </c>
      <c r="AR21" s="231" t="s">
        <v>277</v>
      </c>
      <c r="AS21" s="231" t="s">
        <v>277</v>
      </c>
      <c r="AT21" s="235"/>
      <c r="AV21" s="236">
        <f t="shared" si="0"/>
        <v>24</v>
      </c>
      <c r="AW21" s="236">
        <f t="shared" si="1"/>
        <v>19</v>
      </c>
      <c r="AX21" s="236">
        <f t="shared" si="2"/>
        <v>5</v>
      </c>
      <c r="AY21" s="301">
        <f t="shared" si="3"/>
        <v>0.79166666666666663</v>
      </c>
    </row>
    <row r="22" spans="2:51" ht="12" customHeight="1">
      <c r="B22" s="284"/>
      <c r="C22" s="214"/>
      <c r="D22" s="226"/>
      <c r="E22" s="226"/>
      <c r="F22" s="227"/>
      <c r="G22" s="226"/>
      <c r="H22" s="226"/>
      <c r="I22" s="226"/>
      <c r="J22" s="226"/>
      <c r="K22" s="226"/>
      <c r="L22" s="226"/>
      <c r="M22" s="226"/>
      <c r="N22" s="226"/>
      <c r="O22" s="228"/>
      <c r="P22" s="226"/>
      <c r="Q22" s="226">
        <v>1</v>
      </c>
      <c r="R22" s="226">
        <v>2</v>
      </c>
      <c r="S22" s="226">
        <v>3</v>
      </c>
      <c r="T22" s="226">
        <v>4</v>
      </c>
      <c r="U22" s="226"/>
      <c r="V22" s="226">
        <v>5</v>
      </c>
      <c r="W22" s="226">
        <v>6</v>
      </c>
      <c r="X22" s="226">
        <v>7</v>
      </c>
      <c r="Y22" s="226">
        <v>8</v>
      </c>
      <c r="Z22" s="226"/>
      <c r="AA22" s="226">
        <v>9</v>
      </c>
      <c r="AB22" s="226">
        <v>10</v>
      </c>
      <c r="AC22" s="226">
        <v>11</v>
      </c>
      <c r="AD22" s="226">
        <v>12</v>
      </c>
      <c r="AE22" s="226"/>
      <c r="AF22" s="226">
        <v>13</v>
      </c>
      <c r="AG22" s="226">
        <v>14</v>
      </c>
      <c r="AH22" s="226">
        <v>15</v>
      </c>
      <c r="AI22" s="226">
        <v>16</v>
      </c>
      <c r="AJ22" s="226"/>
      <c r="AK22" s="226">
        <v>17</v>
      </c>
      <c r="AL22" s="226">
        <v>18</v>
      </c>
      <c r="AM22" s="226">
        <v>19</v>
      </c>
      <c r="AN22" s="226">
        <v>20</v>
      </c>
      <c r="AO22" s="226"/>
      <c r="AP22" s="226">
        <v>21</v>
      </c>
      <c r="AQ22" s="226">
        <v>22</v>
      </c>
      <c r="AR22" s="226">
        <v>23</v>
      </c>
      <c r="AS22" s="226">
        <v>24</v>
      </c>
      <c r="AT22" s="229"/>
      <c r="AV22" s="236">
        <f t="shared" si="0"/>
        <v>0</v>
      </c>
      <c r="AW22" s="236">
        <f t="shared" si="1"/>
        <v>0</v>
      </c>
      <c r="AX22" s="236">
        <f t="shared" si="2"/>
        <v>0</v>
      </c>
    </row>
    <row r="23" spans="2:51" ht="12" customHeight="1" thickBot="1">
      <c r="B23" s="230" t="str">
        <f>IF(C23=J23,"INTRA","INTER")</f>
        <v>INTRA</v>
      </c>
      <c r="C23" s="231" t="s">
        <v>8</v>
      </c>
      <c r="D23" s="231" t="s">
        <v>9</v>
      </c>
      <c r="E23" s="232" t="s">
        <v>276</v>
      </c>
      <c r="F23" s="231">
        <v>42</v>
      </c>
      <c r="G23" s="231">
        <v>24</v>
      </c>
      <c r="H23" s="231">
        <v>24</v>
      </c>
      <c r="I23" s="231" t="s">
        <v>12</v>
      </c>
      <c r="J23" s="230" t="s">
        <v>8</v>
      </c>
      <c r="K23" s="231" t="s">
        <v>20</v>
      </c>
      <c r="L23" s="231"/>
      <c r="M23" s="231">
        <f>COUNTIF(Q23:AS23,"x")</f>
        <v>24</v>
      </c>
      <c r="N23" s="231">
        <f>G23-M23</f>
        <v>0</v>
      </c>
      <c r="O23" s="233"/>
      <c r="P23" s="234"/>
      <c r="Q23" s="231" t="s">
        <v>277</v>
      </c>
      <c r="R23" s="231" t="s">
        <v>277</v>
      </c>
      <c r="S23" s="231" t="s">
        <v>277</v>
      </c>
      <c r="T23" s="231" t="s">
        <v>277</v>
      </c>
      <c r="U23" s="234"/>
      <c r="V23" s="231" t="s">
        <v>277</v>
      </c>
      <c r="W23" s="231" t="s">
        <v>277</v>
      </c>
      <c r="X23" s="231" t="s">
        <v>277</v>
      </c>
      <c r="Y23" s="231" t="s">
        <v>277</v>
      </c>
      <c r="Z23" s="234"/>
      <c r="AA23" s="231" t="s">
        <v>277</v>
      </c>
      <c r="AB23" s="231" t="s">
        <v>277</v>
      </c>
      <c r="AC23" s="231" t="s">
        <v>277</v>
      </c>
      <c r="AD23" s="231" t="s">
        <v>277</v>
      </c>
      <c r="AE23" s="234"/>
      <c r="AF23" s="231" t="s">
        <v>277</v>
      </c>
      <c r="AG23" s="231" t="s">
        <v>277</v>
      </c>
      <c r="AH23" s="231" t="s">
        <v>277</v>
      </c>
      <c r="AI23" s="231" t="s">
        <v>277</v>
      </c>
      <c r="AJ23" s="234"/>
      <c r="AK23" s="231" t="s">
        <v>277</v>
      </c>
      <c r="AL23" s="231" t="s">
        <v>277</v>
      </c>
      <c r="AM23" s="231" t="s">
        <v>277</v>
      </c>
      <c r="AN23" s="231" t="s">
        <v>277</v>
      </c>
      <c r="AO23" s="234"/>
      <c r="AP23" s="231" t="s">
        <v>277</v>
      </c>
      <c r="AQ23" s="231" t="s">
        <v>277</v>
      </c>
      <c r="AR23" s="231" t="s">
        <v>277</v>
      </c>
      <c r="AS23" s="231" t="s">
        <v>277</v>
      </c>
      <c r="AT23" s="235"/>
      <c r="AV23" s="236">
        <f t="shared" si="0"/>
        <v>24</v>
      </c>
      <c r="AW23" s="236">
        <f t="shared" si="1"/>
        <v>24</v>
      </c>
      <c r="AX23" s="236">
        <f t="shared" si="2"/>
        <v>0</v>
      </c>
      <c r="AY23" s="301">
        <f t="shared" si="3"/>
        <v>1</v>
      </c>
    </row>
    <row r="24" spans="2:51" ht="12.75" customHeight="1">
      <c r="B24" s="284"/>
      <c r="C24" s="283"/>
      <c r="D24" s="238"/>
      <c r="E24" s="238"/>
      <c r="F24" s="239"/>
      <c r="G24" s="238"/>
      <c r="H24" s="238"/>
      <c r="I24" s="238"/>
      <c r="J24" s="238"/>
      <c r="K24" s="238"/>
      <c r="L24" s="238"/>
      <c r="M24" s="238"/>
      <c r="N24" s="238"/>
      <c r="O24" s="240"/>
      <c r="P24" s="238"/>
      <c r="Q24" s="226">
        <v>1</v>
      </c>
      <c r="R24" s="226">
        <v>2</v>
      </c>
      <c r="S24" s="226">
        <v>3</v>
      </c>
      <c r="T24" s="226">
        <v>4</v>
      </c>
      <c r="U24" s="226"/>
      <c r="V24" s="226">
        <v>5</v>
      </c>
      <c r="W24" s="226">
        <v>6</v>
      </c>
      <c r="X24" s="226">
        <v>7</v>
      </c>
      <c r="Y24" s="226">
        <v>8</v>
      </c>
      <c r="Z24" s="226"/>
      <c r="AA24" s="226">
        <v>9</v>
      </c>
      <c r="AB24" s="226">
        <v>10</v>
      </c>
      <c r="AC24" s="226">
        <v>11</v>
      </c>
      <c r="AD24" s="226">
        <v>12</v>
      </c>
      <c r="AE24" s="226"/>
      <c r="AF24" s="226">
        <v>13</v>
      </c>
      <c r="AG24" s="226">
        <v>14</v>
      </c>
      <c r="AH24" s="226">
        <v>15</v>
      </c>
      <c r="AI24" s="226">
        <v>16</v>
      </c>
      <c r="AJ24" s="226"/>
      <c r="AK24" s="226">
        <v>17</v>
      </c>
      <c r="AL24" s="226">
        <v>18</v>
      </c>
      <c r="AM24" s="226">
        <v>19</v>
      </c>
      <c r="AN24" s="226">
        <v>20</v>
      </c>
      <c r="AO24" s="226"/>
      <c r="AP24" s="226">
        <v>21</v>
      </c>
      <c r="AQ24" s="226">
        <v>22</v>
      </c>
      <c r="AR24" s="226">
        <v>23</v>
      </c>
      <c r="AS24" s="226">
        <v>24</v>
      </c>
      <c r="AT24" s="229"/>
      <c r="AV24" s="236">
        <f t="shared" si="0"/>
        <v>0</v>
      </c>
      <c r="AW24" s="236">
        <f t="shared" si="1"/>
        <v>0</v>
      </c>
      <c r="AX24" s="236">
        <f t="shared" si="2"/>
        <v>0</v>
      </c>
    </row>
    <row r="25" spans="2:51" ht="12" customHeight="1" thickBot="1">
      <c r="B25" s="230" t="str">
        <f>IF(C25=J25,"INTRA","INTER")</f>
        <v>INTRA</v>
      </c>
      <c r="C25" s="231" t="s">
        <v>8</v>
      </c>
      <c r="D25" s="231" t="s">
        <v>9</v>
      </c>
      <c r="E25" s="232" t="s">
        <v>276</v>
      </c>
      <c r="F25" s="231">
        <v>41</v>
      </c>
      <c r="G25" s="231">
        <v>6</v>
      </c>
      <c r="H25" s="231">
        <v>24</v>
      </c>
      <c r="I25" s="231" t="s">
        <v>12</v>
      </c>
      <c r="J25" s="230" t="s">
        <v>8</v>
      </c>
      <c r="K25" s="231" t="s">
        <v>220</v>
      </c>
      <c r="L25" s="231"/>
      <c r="M25" s="231">
        <f>COUNTIF(Q25:AS25,"x")</f>
        <v>3</v>
      </c>
      <c r="N25" s="231">
        <f>G25-M25</f>
        <v>3</v>
      </c>
      <c r="O25" s="233"/>
      <c r="P25" s="234"/>
      <c r="Q25" s="231" t="s">
        <v>384</v>
      </c>
      <c r="R25" s="231" t="s">
        <v>277</v>
      </c>
      <c r="S25" s="231" t="s">
        <v>277</v>
      </c>
      <c r="T25" s="231" t="s">
        <v>277</v>
      </c>
      <c r="U25" s="234"/>
      <c r="V25" s="231" t="s">
        <v>384</v>
      </c>
      <c r="W25" s="231" t="s">
        <v>384</v>
      </c>
      <c r="X25" s="231"/>
      <c r="Y25" s="231"/>
      <c r="Z25" s="234"/>
      <c r="AA25" s="231"/>
      <c r="AB25" s="231"/>
      <c r="AC25" s="231"/>
      <c r="AD25" s="231"/>
      <c r="AE25" s="234"/>
      <c r="AF25" s="231"/>
      <c r="AG25" s="231"/>
      <c r="AH25" s="231"/>
      <c r="AI25" s="231"/>
      <c r="AJ25" s="234"/>
      <c r="AK25" s="231"/>
      <c r="AL25" s="231"/>
      <c r="AM25" s="231"/>
      <c r="AN25" s="231"/>
      <c r="AO25" s="234"/>
      <c r="AP25" s="231"/>
      <c r="AQ25" s="231"/>
      <c r="AR25" s="231"/>
      <c r="AS25" s="231"/>
      <c r="AT25" s="235"/>
      <c r="AV25" s="236">
        <f t="shared" si="0"/>
        <v>6</v>
      </c>
      <c r="AW25" s="236">
        <f t="shared" si="1"/>
        <v>3</v>
      </c>
      <c r="AX25" s="236">
        <f t="shared" si="2"/>
        <v>3</v>
      </c>
      <c r="AY25" s="301">
        <f t="shared" si="3"/>
        <v>0.5</v>
      </c>
    </row>
    <row r="26" spans="2:51" s="215" customFormat="1" ht="12.75" customHeight="1">
      <c r="B26" s="284"/>
      <c r="C26" s="283"/>
      <c r="D26" s="238"/>
      <c r="E26" s="238"/>
      <c r="F26" s="239"/>
      <c r="G26" s="238"/>
      <c r="H26" s="238"/>
      <c r="I26" s="238"/>
      <c r="J26" s="238"/>
      <c r="K26" s="238"/>
      <c r="L26" s="238"/>
      <c r="M26" s="238"/>
      <c r="N26" s="238"/>
      <c r="O26" s="240"/>
      <c r="P26" s="238"/>
      <c r="Q26" s="226">
        <v>1</v>
      </c>
      <c r="R26" s="226">
        <v>2</v>
      </c>
      <c r="S26" s="226">
        <v>3</v>
      </c>
      <c r="T26" s="226">
        <v>4</v>
      </c>
      <c r="U26" s="226"/>
      <c r="V26" s="226">
        <v>5</v>
      </c>
      <c r="W26" s="226">
        <v>6</v>
      </c>
      <c r="X26" s="226">
        <v>7</v>
      </c>
      <c r="Y26" s="226">
        <v>8</v>
      </c>
      <c r="Z26" s="226"/>
      <c r="AA26" s="226">
        <v>9</v>
      </c>
      <c r="AB26" s="226">
        <v>10</v>
      </c>
      <c r="AC26" s="226">
        <v>11</v>
      </c>
      <c r="AD26" s="226">
        <v>12</v>
      </c>
      <c r="AE26" s="226"/>
      <c r="AF26" s="226">
        <v>13</v>
      </c>
      <c r="AG26" s="226">
        <v>14</v>
      </c>
      <c r="AH26" s="226">
        <v>15</v>
      </c>
      <c r="AI26" s="226">
        <v>16</v>
      </c>
      <c r="AJ26" s="226"/>
      <c r="AK26" s="226">
        <v>17</v>
      </c>
      <c r="AL26" s="226">
        <v>18</v>
      </c>
      <c r="AM26" s="226">
        <v>19</v>
      </c>
      <c r="AN26" s="226">
        <v>20</v>
      </c>
      <c r="AO26" s="226"/>
      <c r="AP26" s="226">
        <v>21</v>
      </c>
      <c r="AQ26" s="226">
        <v>22</v>
      </c>
      <c r="AR26" s="226">
        <v>23</v>
      </c>
      <c r="AS26" s="226">
        <v>24</v>
      </c>
      <c r="AT26" s="229"/>
      <c r="AV26" s="236">
        <f t="shared" si="0"/>
        <v>0</v>
      </c>
      <c r="AW26" s="236">
        <f t="shared" si="1"/>
        <v>0</v>
      </c>
      <c r="AX26" s="236">
        <f t="shared" si="2"/>
        <v>0</v>
      </c>
      <c r="AY26" s="236"/>
    </row>
    <row r="27" spans="2:51" s="215" customFormat="1" ht="12" customHeight="1" thickBot="1">
      <c r="B27" s="230" t="str">
        <f>IF(C27=J27,"INTRA","INTER")</f>
        <v>INTRA</v>
      </c>
      <c r="C27" s="231" t="s">
        <v>8</v>
      </c>
      <c r="D27" s="231" t="s">
        <v>9</v>
      </c>
      <c r="E27" s="232" t="s">
        <v>276</v>
      </c>
      <c r="F27" s="231">
        <v>41</v>
      </c>
      <c r="G27" s="231">
        <v>12</v>
      </c>
      <c r="H27" s="231">
        <v>24</v>
      </c>
      <c r="I27" s="231" t="s">
        <v>12</v>
      </c>
      <c r="J27" s="230" t="s">
        <v>8</v>
      </c>
      <c r="K27" s="231" t="s">
        <v>192</v>
      </c>
      <c r="L27" s="231"/>
      <c r="M27" s="231">
        <f>COUNTIF(Q27:AS27,"x")</f>
        <v>3</v>
      </c>
      <c r="N27" s="231">
        <f>G27-M27</f>
        <v>9</v>
      </c>
      <c r="O27" s="233"/>
      <c r="P27" s="234"/>
      <c r="Q27" s="231"/>
      <c r="R27" s="231"/>
      <c r="S27" s="231"/>
      <c r="T27" s="231"/>
      <c r="U27" s="234"/>
      <c r="V27" s="231"/>
      <c r="W27" s="231"/>
      <c r="X27" s="231"/>
      <c r="Y27" s="231"/>
      <c r="Z27" s="234"/>
      <c r="AA27" s="231"/>
      <c r="AB27" s="231"/>
      <c r="AC27" s="231"/>
      <c r="AD27" s="231"/>
      <c r="AE27" s="234"/>
      <c r="AF27" s="319" t="s">
        <v>277</v>
      </c>
      <c r="AG27" s="319" t="s">
        <v>277</v>
      </c>
      <c r="AH27" s="319" t="s">
        <v>277</v>
      </c>
      <c r="AI27" s="319"/>
      <c r="AJ27" s="320"/>
      <c r="AK27" s="319"/>
      <c r="AL27" s="319"/>
      <c r="AM27" s="319"/>
      <c r="AN27" s="319"/>
      <c r="AO27" s="320"/>
      <c r="AP27" s="319"/>
      <c r="AQ27" s="319"/>
      <c r="AR27" s="319"/>
      <c r="AS27" s="319"/>
      <c r="AT27" s="235"/>
      <c r="AV27" s="236">
        <f t="shared" si="0"/>
        <v>12</v>
      </c>
      <c r="AW27" s="236">
        <f t="shared" si="1"/>
        <v>3</v>
      </c>
      <c r="AX27" s="236">
        <f t="shared" si="2"/>
        <v>9</v>
      </c>
      <c r="AY27" s="301">
        <f t="shared" ref="AY27" si="4">AW27/AV27</f>
        <v>0.25</v>
      </c>
    </row>
    <row r="28" spans="2:51" ht="12" customHeight="1">
      <c r="B28" s="284"/>
      <c r="C28" s="214"/>
      <c r="D28" s="226"/>
      <c r="E28" s="226"/>
      <c r="F28" s="227"/>
      <c r="G28" s="226"/>
      <c r="H28" s="226"/>
      <c r="I28" s="226"/>
      <c r="J28" s="226"/>
      <c r="K28" s="226"/>
      <c r="L28" s="226"/>
      <c r="M28" s="226"/>
      <c r="N28" s="226"/>
      <c r="O28" s="228"/>
      <c r="P28" s="226"/>
      <c r="Q28" s="226">
        <v>1</v>
      </c>
      <c r="R28" s="226">
        <v>2</v>
      </c>
      <c r="S28" s="226">
        <v>3</v>
      </c>
      <c r="T28" s="226">
        <v>4</v>
      </c>
      <c r="U28" s="226"/>
      <c r="V28" s="226">
        <v>5</v>
      </c>
      <c r="W28" s="226">
        <v>6</v>
      </c>
      <c r="X28" s="226">
        <v>7</v>
      </c>
      <c r="Y28" s="226">
        <v>8</v>
      </c>
      <c r="Z28" s="226"/>
      <c r="AA28" s="226">
        <v>9</v>
      </c>
      <c r="AB28" s="226">
        <v>10</v>
      </c>
      <c r="AC28" s="226">
        <v>11</v>
      </c>
      <c r="AD28" s="226">
        <v>12</v>
      </c>
      <c r="AE28" s="226"/>
      <c r="AF28" s="226">
        <v>13</v>
      </c>
      <c r="AG28" s="226">
        <v>14</v>
      </c>
      <c r="AH28" s="226">
        <v>15</v>
      </c>
      <c r="AI28" s="226">
        <v>16</v>
      </c>
      <c r="AJ28" s="226"/>
      <c r="AK28" s="226">
        <v>17</v>
      </c>
      <c r="AL28" s="226">
        <v>18</v>
      </c>
      <c r="AM28" s="226">
        <v>19</v>
      </c>
      <c r="AN28" s="226">
        <v>20</v>
      </c>
      <c r="AO28" s="226"/>
      <c r="AP28" s="226">
        <v>21</v>
      </c>
      <c r="AQ28" s="226">
        <v>22</v>
      </c>
      <c r="AR28" s="226">
        <v>23</v>
      </c>
      <c r="AS28" s="226">
        <v>24</v>
      </c>
      <c r="AT28" s="229"/>
      <c r="AV28" s="236">
        <f t="shared" si="0"/>
        <v>0</v>
      </c>
      <c r="AW28" s="236">
        <f t="shared" si="1"/>
        <v>0</v>
      </c>
      <c r="AX28" s="236">
        <f t="shared" si="2"/>
        <v>0</v>
      </c>
    </row>
    <row r="29" spans="2:51" ht="12" customHeight="1" thickBot="1">
      <c r="B29" s="230" t="str">
        <f>IF(C29=J29,"INTRA","INTER")</f>
        <v>INTRA</v>
      </c>
      <c r="C29" s="231" t="s">
        <v>8</v>
      </c>
      <c r="D29" s="231" t="s">
        <v>9</v>
      </c>
      <c r="E29" s="232" t="s">
        <v>276</v>
      </c>
      <c r="F29" s="231">
        <v>40</v>
      </c>
      <c r="G29" s="231">
        <v>6</v>
      </c>
      <c r="H29" s="231">
        <v>24</v>
      </c>
      <c r="I29" s="231" t="s">
        <v>12</v>
      </c>
      <c r="J29" s="230" t="s">
        <v>8</v>
      </c>
      <c r="K29" s="231" t="s">
        <v>195</v>
      </c>
      <c r="L29" s="231"/>
      <c r="M29" s="231">
        <f>COUNTIF(Q29:AS29,"x")</f>
        <v>2</v>
      </c>
      <c r="N29" s="231">
        <f>G29-M29</f>
        <v>4</v>
      </c>
      <c r="O29" s="233"/>
      <c r="P29" s="234"/>
      <c r="Q29" s="231" t="s">
        <v>277</v>
      </c>
      <c r="R29" s="231" t="s">
        <v>277</v>
      </c>
      <c r="S29" s="231" t="s">
        <v>384</v>
      </c>
      <c r="T29" s="231" t="s">
        <v>384</v>
      </c>
      <c r="U29" s="234"/>
      <c r="V29" s="231" t="s">
        <v>384</v>
      </c>
      <c r="W29" s="231" t="s">
        <v>384</v>
      </c>
      <c r="X29" s="231"/>
      <c r="Y29" s="231"/>
      <c r="Z29" s="234"/>
      <c r="AA29" s="231"/>
      <c r="AB29" s="231"/>
      <c r="AC29" s="231"/>
      <c r="AD29" s="231"/>
      <c r="AE29" s="234"/>
      <c r="AF29" s="231"/>
      <c r="AG29" s="231"/>
      <c r="AH29" s="231"/>
      <c r="AI29" s="231"/>
      <c r="AJ29" s="234"/>
      <c r="AK29" s="231"/>
      <c r="AL29" s="231"/>
      <c r="AM29" s="231"/>
      <c r="AN29" s="231"/>
      <c r="AO29" s="234"/>
      <c r="AP29" s="231"/>
      <c r="AQ29" s="231"/>
      <c r="AR29" s="231"/>
      <c r="AS29" s="231"/>
      <c r="AT29" s="235"/>
      <c r="AV29" s="236">
        <f t="shared" si="0"/>
        <v>6</v>
      </c>
      <c r="AW29" s="236">
        <f t="shared" si="1"/>
        <v>2</v>
      </c>
      <c r="AX29" s="236">
        <f t="shared" si="2"/>
        <v>4</v>
      </c>
      <c r="AY29" s="301">
        <f t="shared" si="3"/>
        <v>0.33333333333333331</v>
      </c>
    </row>
    <row r="30" spans="2:51" s="215" customFormat="1" ht="12" customHeight="1">
      <c r="B30" s="284"/>
      <c r="C30" s="214"/>
      <c r="D30" s="226"/>
      <c r="E30" s="226"/>
      <c r="F30" s="227"/>
      <c r="G30" s="226"/>
      <c r="H30" s="226"/>
      <c r="I30" s="226"/>
      <c r="J30" s="226"/>
      <c r="K30" s="226"/>
      <c r="L30" s="226"/>
      <c r="M30" s="226"/>
      <c r="N30" s="226"/>
      <c r="O30" s="228"/>
      <c r="P30" s="226"/>
      <c r="Q30" s="226">
        <v>1</v>
      </c>
      <c r="R30" s="226">
        <v>2</v>
      </c>
      <c r="S30" s="226">
        <v>3</v>
      </c>
      <c r="T30" s="226">
        <v>4</v>
      </c>
      <c r="U30" s="226"/>
      <c r="V30" s="226">
        <v>5</v>
      </c>
      <c r="W30" s="226">
        <v>6</v>
      </c>
      <c r="X30" s="226">
        <v>7</v>
      </c>
      <c r="Y30" s="226">
        <v>8</v>
      </c>
      <c r="Z30" s="226"/>
      <c r="AA30" s="226">
        <v>9</v>
      </c>
      <c r="AB30" s="226">
        <v>10</v>
      </c>
      <c r="AC30" s="226">
        <v>11</v>
      </c>
      <c r="AD30" s="226">
        <v>12</v>
      </c>
      <c r="AE30" s="226"/>
      <c r="AF30" s="226">
        <v>13</v>
      </c>
      <c r="AG30" s="226">
        <v>14</v>
      </c>
      <c r="AH30" s="226">
        <v>15</v>
      </c>
      <c r="AI30" s="226">
        <v>16</v>
      </c>
      <c r="AJ30" s="226"/>
      <c r="AK30" s="226">
        <v>17</v>
      </c>
      <c r="AL30" s="226">
        <v>18</v>
      </c>
      <c r="AM30" s="226">
        <v>19</v>
      </c>
      <c r="AN30" s="226">
        <v>20</v>
      </c>
      <c r="AO30" s="226"/>
      <c r="AP30" s="226">
        <v>21</v>
      </c>
      <c r="AQ30" s="226">
        <v>22</v>
      </c>
      <c r="AR30" s="226">
        <v>23</v>
      </c>
      <c r="AS30" s="226">
        <v>24</v>
      </c>
      <c r="AT30" s="229"/>
      <c r="AV30" s="236">
        <f t="shared" si="0"/>
        <v>0</v>
      </c>
      <c r="AW30" s="236">
        <f t="shared" si="1"/>
        <v>0</v>
      </c>
      <c r="AX30" s="236">
        <f t="shared" si="2"/>
        <v>0</v>
      </c>
      <c r="AY30" s="236"/>
    </row>
    <row r="31" spans="2:51" s="215" customFormat="1" ht="12" customHeight="1" thickBot="1">
      <c r="B31" s="230" t="str">
        <f>IF(C31=J31,"INTRA","INTER")</f>
        <v>INTRA</v>
      </c>
      <c r="C31" s="231" t="s">
        <v>8</v>
      </c>
      <c r="D31" s="231" t="s">
        <v>9</v>
      </c>
      <c r="E31" s="232" t="s">
        <v>276</v>
      </c>
      <c r="F31" s="231">
        <v>40</v>
      </c>
      <c r="G31" s="231">
        <v>12</v>
      </c>
      <c r="H31" s="231">
        <v>24</v>
      </c>
      <c r="I31" s="231" t="s">
        <v>12</v>
      </c>
      <c r="J31" s="230" t="s">
        <v>8</v>
      </c>
      <c r="K31" s="231" t="s">
        <v>44</v>
      </c>
      <c r="L31" s="231"/>
      <c r="M31" s="231">
        <f>COUNTIF(Q31:AS31,"x")</f>
        <v>2</v>
      </c>
      <c r="N31" s="231">
        <f>G31-M31</f>
        <v>10</v>
      </c>
      <c r="O31" s="233"/>
      <c r="P31" s="234"/>
      <c r="Q31" s="231"/>
      <c r="R31" s="231"/>
      <c r="S31" s="231"/>
      <c r="T31" s="231"/>
      <c r="U31" s="234"/>
      <c r="V31" s="231"/>
      <c r="W31" s="231"/>
      <c r="X31" s="231"/>
      <c r="Y31" s="231"/>
      <c r="Z31" s="234"/>
      <c r="AA31" s="231"/>
      <c r="AB31" s="231"/>
      <c r="AC31" s="231"/>
      <c r="AD31" s="231"/>
      <c r="AE31" s="234"/>
      <c r="AF31" s="277" t="s">
        <v>278</v>
      </c>
      <c r="AG31" s="277" t="s">
        <v>278</v>
      </c>
      <c r="AH31" s="277"/>
      <c r="AI31" s="277"/>
      <c r="AJ31" s="321"/>
      <c r="AK31" s="277"/>
      <c r="AL31" s="277"/>
      <c r="AM31" s="277"/>
      <c r="AN31" s="277"/>
      <c r="AO31" s="321"/>
      <c r="AP31" s="277"/>
      <c r="AQ31" s="277"/>
      <c r="AR31" s="277"/>
      <c r="AS31" s="277"/>
      <c r="AT31" s="235"/>
      <c r="AV31" s="236">
        <f t="shared" si="0"/>
        <v>12</v>
      </c>
      <c r="AW31" s="236">
        <f t="shared" si="1"/>
        <v>2</v>
      </c>
      <c r="AX31" s="236">
        <f t="shared" si="2"/>
        <v>10</v>
      </c>
      <c r="AY31" s="301"/>
    </row>
    <row r="32" spans="2:51" s="215" customFormat="1" ht="12" customHeight="1">
      <c r="B32" s="284"/>
      <c r="C32" s="214"/>
      <c r="D32" s="226"/>
      <c r="E32" s="226"/>
      <c r="F32" s="227"/>
      <c r="G32" s="226"/>
      <c r="H32" s="226"/>
      <c r="I32" s="226"/>
      <c r="J32" s="226"/>
      <c r="K32" s="226"/>
      <c r="L32" s="226"/>
      <c r="M32" s="226"/>
      <c r="N32" s="226"/>
      <c r="O32" s="228"/>
      <c r="P32" s="226"/>
      <c r="Q32" s="226">
        <v>1</v>
      </c>
      <c r="R32" s="226">
        <v>2</v>
      </c>
      <c r="S32" s="226">
        <v>3</v>
      </c>
      <c r="T32" s="226">
        <v>4</v>
      </c>
      <c r="U32" s="226"/>
      <c r="V32" s="226">
        <v>5</v>
      </c>
      <c r="W32" s="226">
        <v>6</v>
      </c>
      <c r="X32" s="226">
        <v>7</v>
      </c>
      <c r="Y32" s="226">
        <v>8</v>
      </c>
      <c r="Z32" s="226"/>
      <c r="AA32" s="226">
        <v>9</v>
      </c>
      <c r="AB32" s="226">
        <v>10</v>
      </c>
      <c r="AC32" s="226">
        <v>11</v>
      </c>
      <c r="AD32" s="226">
        <v>12</v>
      </c>
      <c r="AE32" s="226"/>
      <c r="AF32" s="226">
        <v>13</v>
      </c>
      <c r="AG32" s="226">
        <v>14</v>
      </c>
      <c r="AH32" s="226">
        <v>15</v>
      </c>
      <c r="AI32" s="226">
        <v>16</v>
      </c>
      <c r="AJ32" s="226"/>
      <c r="AK32" s="226">
        <v>17</v>
      </c>
      <c r="AL32" s="226">
        <v>18</v>
      </c>
      <c r="AM32" s="226">
        <v>19</v>
      </c>
      <c r="AN32" s="226">
        <v>20</v>
      </c>
      <c r="AO32" s="226"/>
      <c r="AP32" s="226">
        <v>21</v>
      </c>
      <c r="AQ32" s="226">
        <v>22</v>
      </c>
      <c r="AR32" s="226">
        <v>23</v>
      </c>
      <c r="AS32" s="226">
        <v>24</v>
      </c>
      <c r="AT32" s="241"/>
      <c r="AV32" s="236">
        <f t="shared" si="0"/>
        <v>0</v>
      </c>
      <c r="AW32" s="236">
        <f t="shared" si="1"/>
        <v>0</v>
      </c>
      <c r="AX32" s="236">
        <f t="shared" si="2"/>
        <v>0</v>
      </c>
      <c r="AY32" s="301"/>
    </row>
    <row r="33" spans="2:51" s="215" customFormat="1" ht="12" customHeight="1" thickBot="1">
      <c r="B33" s="230" t="str">
        <f>IF(C33=J33,"INTRA","INTER")</f>
        <v>INTRA</v>
      </c>
      <c r="C33" s="231" t="s">
        <v>8</v>
      </c>
      <c r="D33" s="231" t="s">
        <v>9</v>
      </c>
      <c r="E33" s="232" t="s">
        <v>276</v>
      </c>
      <c r="F33" s="231">
        <v>39</v>
      </c>
      <c r="G33" s="231">
        <v>1</v>
      </c>
      <c r="H33" s="231">
        <v>24</v>
      </c>
      <c r="I33" s="231" t="s">
        <v>12</v>
      </c>
      <c r="J33" s="230" t="s">
        <v>8</v>
      </c>
      <c r="K33" s="231" t="s">
        <v>59</v>
      </c>
      <c r="L33" s="231"/>
      <c r="M33" s="231">
        <f>COUNTIF(Q33:AS33,"x")</f>
        <v>0</v>
      </c>
      <c r="N33" s="231">
        <f>G33-M33</f>
        <v>1</v>
      </c>
      <c r="O33" s="233"/>
      <c r="P33" s="234"/>
      <c r="Q33" s="231" t="s">
        <v>398</v>
      </c>
      <c r="R33" s="231" t="s">
        <v>398</v>
      </c>
      <c r="S33" s="231" t="s">
        <v>398</v>
      </c>
      <c r="T33" s="231" t="s">
        <v>398</v>
      </c>
      <c r="U33" s="234"/>
      <c r="V33" s="231" t="s">
        <v>398</v>
      </c>
      <c r="W33" s="231" t="s">
        <v>398</v>
      </c>
      <c r="X33" s="231" t="s">
        <v>398</v>
      </c>
      <c r="Y33" s="231" t="s">
        <v>398</v>
      </c>
      <c r="Z33" s="234"/>
      <c r="AA33" s="231" t="s">
        <v>398</v>
      </c>
      <c r="AB33" s="231" t="s">
        <v>398</v>
      </c>
      <c r="AC33" s="231" t="s">
        <v>398</v>
      </c>
      <c r="AD33" s="231" t="s">
        <v>398</v>
      </c>
      <c r="AE33" s="234"/>
      <c r="AF33" s="231"/>
      <c r="AG33" s="231"/>
      <c r="AH33" s="231"/>
      <c r="AI33" s="231"/>
      <c r="AJ33" s="234"/>
      <c r="AK33" s="231"/>
      <c r="AL33" s="231"/>
      <c r="AM33" s="231"/>
      <c r="AN33" s="231"/>
      <c r="AO33" s="234"/>
      <c r="AP33" s="231"/>
      <c r="AQ33" s="231"/>
      <c r="AR33" s="231"/>
      <c r="AS33" s="231"/>
      <c r="AT33" s="241"/>
      <c r="AV33" s="236">
        <f t="shared" si="0"/>
        <v>1</v>
      </c>
      <c r="AW33" s="236">
        <f t="shared" si="1"/>
        <v>0</v>
      </c>
      <c r="AX33" s="236">
        <f t="shared" si="2"/>
        <v>1</v>
      </c>
      <c r="AY33" s="301"/>
    </row>
    <row r="34" spans="2:51" ht="12" customHeight="1">
      <c r="B34" s="284"/>
      <c r="C34" s="214"/>
      <c r="D34" s="226"/>
      <c r="E34" s="226"/>
      <c r="F34" s="227"/>
      <c r="G34" s="226"/>
      <c r="H34" s="226"/>
      <c r="I34" s="226"/>
      <c r="J34" s="226"/>
      <c r="K34" s="226"/>
      <c r="L34" s="226"/>
      <c r="M34" s="226"/>
      <c r="N34" s="226"/>
      <c r="O34" s="228"/>
      <c r="P34" s="226"/>
      <c r="Q34" s="226">
        <v>1</v>
      </c>
      <c r="R34" s="226">
        <v>2</v>
      </c>
      <c r="S34" s="226">
        <v>3</v>
      </c>
      <c r="T34" s="226">
        <v>4</v>
      </c>
      <c r="U34" s="226"/>
      <c r="V34" s="226">
        <v>5</v>
      </c>
      <c r="W34" s="226">
        <v>6</v>
      </c>
      <c r="X34" s="226">
        <v>7</v>
      </c>
      <c r="Y34" s="226">
        <v>8</v>
      </c>
      <c r="Z34" s="226"/>
      <c r="AA34" s="226">
        <v>9</v>
      </c>
      <c r="AB34" s="226">
        <v>10</v>
      </c>
      <c r="AC34" s="226">
        <v>11</v>
      </c>
      <c r="AD34" s="226">
        <v>12</v>
      </c>
      <c r="AE34" s="226"/>
      <c r="AF34" s="226">
        <v>13</v>
      </c>
      <c r="AG34" s="226">
        <v>14</v>
      </c>
      <c r="AH34" s="226">
        <v>15</v>
      </c>
      <c r="AI34" s="226">
        <v>16</v>
      </c>
      <c r="AJ34" s="226"/>
      <c r="AK34" s="226">
        <v>17</v>
      </c>
      <c r="AL34" s="226">
        <v>18</v>
      </c>
      <c r="AM34" s="226">
        <v>19</v>
      </c>
      <c r="AN34" s="226">
        <v>20</v>
      </c>
      <c r="AO34" s="226"/>
      <c r="AP34" s="226">
        <v>21</v>
      </c>
      <c r="AQ34" s="226">
        <v>22</v>
      </c>
      <c r="AR34" s="226">
        <v>23</v>
      </c>
      <c r="AS34" s="226">
        <v>24</v>
      </c>
      <c r="AT34" s="229"/>
      <c r="AV34" s="236">
        <f t="shared" si="0"/>
        <v>0</v>
      </c>
      <c r="AW34" s="236">
        <f t="shared" si="1"/>
        <v>0</v>
      </c>
      <c r="AX34" s="236">
        <f t="shared" si="2"/>
        <v>0</v>
      </c>
    </row>
    <row r="35" spans="2:51" ht="12" customHeight="1" thickBot="1">
      <c r="B35" s="230" t="str">
        <f>IF(C35=J35,"INTRA","INTER")</f>
        <v>INTRA</v>
      </c>
      <c r="C35" s="231" t="s">
        <v>8</v>
      </c>
      <c r="D35" s="231" t="s">
        <v>9</v>
      </c>
      <c r="E35" s="232" t="s">
        <v>276</v>
      </c>
      <c r="F35" s="231">
        <v>39</v>
      </c>
      <c r="G35" s="231">
        <v>1</v>
      </c>
      <c r="H35" s="231">
        <v>24</v>
      </c>
      <c r="I35" s="231" t="s">
        <v>12</v>
      </c>
      <c r="J35" s="230" t="s">
        <v>8</v>
      </c>
      <c r="K35" s="231" t="s">
        <v>24</v>
      </c>
      <c r="L35" s="231"/>
      <c r="M35" s="231">
        <f>COUNTIF(Q35:AS35,"x")</f>
        <v>1</v>
      </c>
      <c r="N35" s="231">
        <f>G35-M35</f>
        <v>0</v>
      </c>
      <c r="O35" s="233"/>
      <c r="P35" s="234"/>
      <c r="Q35" s="231"/>
      <c r="R35" s="231"/>
      <c r="S35" s="231"/>
      <c r="T35" s="231"/>
      <c r="U35" s="234"/>
      <c r="V35" s="231"/>
      <c r="W35" s="231"/>
      <c r="X35" s="231"/>
      <c r="Y35" s="231"/>
      <c r="Z35" s="234"/>
      <c r="AA35" s="231"/>
      <c r="AB35" s="231"/>
      <c r="AC35" s="231"/>
      <c r="AD35" s="231"/>
      <c r="AE35" s="234"/>
      <c r="AF35" s="231" t="s">
        <v>277</v>
      </c>
      <c r="AG35" s="231"/>
      <c r="AH35" s="231"/>
      <c r="AI35" s="231"/>
      <c r="AJ35" s="234"/>
      <c r="AK35" s="231"/>
      <c r="AL35" s="231"/>
      <c r="AM35" s="231"/>
      <c r="AN35" s="231"/>
      <c r="AO35" s="234"/>
      <c r="AP35" s="231"/>
      <c r="AQ35" s="231"/>
      <c r="AR35" s="231"/>
      <c r="AS35" s="231"/>
      <c r="AT35" s="235"/>
      <c r="AV35" s="236">
        <f t="shared" si="0"/>
        <v>1</v>
      </c>
      <c r="AW35" s="236">
        <f t="shared" si="1"/>
        <v>1</v>
      </c>
      <c r="AX35" s="236">
        <f t="shared" si="2"/>
        <v>0</v>
      </c>
      <c r="AY35" s="301">
        <f t="shared" si="3"/>
        <v>1</v>
      </c>
    </row>
    <row r="36" spans="2:51" ht="12" customHeight="1">
      <c r="B36" s="284"/>
      <c r="C36" s="214"/>
      <c r="D36" s="226"/>
      <c r="E36" s="226"/>
      <c r="F36" s="227"/>
      <c r="G36" s="226"/>
      <c r="H36" s="226"/>
      <c r="I36" s="226"/>
      <c r="J36" s="226"/>
      <c r="K36" s="226"/>
      <c r="L36" s="226"/>
      <c r="M36" s="226"/>
      <c r="N36" s="226"/>
      <c r="O36" s="228"/>
      <c r="P36" s="226"/>
      <c r="Q36" s="226">
        <v>1</v>
      </c>
      <c r="R36" s="226">
        <v>2</v>
      </c>
      <c r="S36" s="226">
        <v>3</v>
      </c>
      <c r="T36" s="226">
        <v>4</v>
      </c>
      <c r="U36" s="226"/>
      <c r="V36" s="226">
        <v>5</v>
      </c>
      <c r="W36" s="226">
        <v>6</v>
      </c>
      <c r="X36" s="226">
        <v>7</v>
      </c>
      <c r="Y36" s="226">
        <v>8</v>
      </c>
      <c r="Z36" s="226"/>
      <c r="AA36" s="226">
        <v>9</v>
      </c>
      <c r="AB36" s="226">
        <v>10</v>
      </c>
      <c r="AC36" s="226">
        <v>11</v>
      </c>
      <c r="AD36" s="226">
        <v>12</v>
      </c>
      <c r="AE36" s="226"/>
      <c r="AF36" s="226">
        <v>13</v>
      </c>
      <c r="AG36" s="226">
        <v>14</v>
      </c>
      <c r="AH36" s="226">
        <v>15</v>
      </c>
      <c r="AI36" s="226">
        <v>16</v>
      </c>
      <c r="AJ36" s="226"/>
      <c r="AK36" s="226">
        <v>17</v>
      </c>
      <c r="AL36" s="226">
        <v>18</v>
      </c>
      <c r="AM36" s="226">
        <v>19</v>
      </c>
      <c r="AN36" s="226">
        <v>20</v>
      </c>
      <c r="AO36" s="226"/>
      <c r="AP36" s="226">
        <v>21</v>
      </c>
      <c r="AQ36" s="226">
        <v>22</v>
      </c>
      <c r="AR36" s="226">
        <v>23</v>
      </c>
      <c r="AS36" s="226">
        <v>24</v>
      </c>
      <c r="AT36" s="229"/>
      <c r="AV36" s="236">
        <f t="shared" si="0"/>
        <v>0</v>
      </c>
      <c r="AW36" s="236">
        <f t="shared" si="1"/>
        <v>0</v>
      </c>
      <c r="AX36" s="236">
        <f t="shared" si="2"/>
        <v>0</v>
      </c>
    </row>
    <row r="37" spans="2:51" ht="12" customHeight="1" thickBot="1">
      <c r="B37" s="230" t="str">
        <f>IF(C37=J37,"INTRA","INTER")</f>
        <v>INTRA</v>
      </c>
      <c r="C37" s="231" t="s">
        <v>8</v>
      </c>
      <c r="D37" s="231" t="s">
        <v>9</v>
      </c>
      <c r="E37" s="232" t="s">
        <v>276</v>
      </c>
      <c r="F37" s="231">
        <v>35</v>
      </c>
      <c r="G37" s="231">
        <v>24</v>
      </c>
      <c r="H37" s="231">
        <v>24</v>
      </c>
      <c r="I37" s="231" t="s">
        <v>12</v>
      </c>
      <c r="J37" s="230" t="s">
        <v>8</v>
      </c>
      <c r="K37" s="231" t="s">
        <v>25</v>
      </c>
      <c r="L37" s="231"/>
      <c r="M37" s="231">
        <f>COUNTIF(Q37:AS37,"x")</f>
        <v>4</v>
      </c>
      <c r="N37" s="231">
        <f>G37-M37</f>
        <v>20</v>
      </c>
      <c r="O37" s="233"/>
      <c r="P37" s="234"/>
      <c r="Q37" s="231" t="s">
        <v>384</v>
      </c>
      <c r="R37" s="231" t="s">
        <v>384</v>
      </c>
      <c r="S37" s="231" t="s">
        <v>384</v>
      </c>
      <c r="T37" s="231" t="s">
        <v>384</v>
      </c>
      <c r="U37" s="234"/>
      <c r="V37" s="231" t="s">
        <v>384</v>
      </c>
      <c r="W37" s="231" t="s">
        <v>384</v>
      </c>
      <c r="X37" s="231" t="s">
        <v>384</v>
      </c>
      <c r="Y37" s="231" t="s">
        <v>384</v>
      </c>
      <c r="Z37" s="234"/>
      <c r="AA37" s="231" t="s">
        <v>384</v>
      </c>
      <c r="AB37" s="231" t="s">
        <v>384</v>
      </c>
      <c r="AC37" s="231" t="s">
        <v>384</v>
      </c>
      <c r="AD37" s="231" t="s">
        <v>384</v>
      </c>
      <c r="AE37" s="234"/>
      <c r="AF37" s="231" t="s">
        <v>384</v>
      </c>
      <c r="AG37" s="231" t="s">
        <v>384</v>
      </c>
      <c r="AH37" s="231" t="s">
        <v>384</v>
      </c>
      <c r="AI37" s="231" t="s">
        <v>277</v>
      </c>
      <c r="AJ37" s="234"/>
      <c r="AK37" s="231" t="s">
        <v>277</v>
      </c>
      <c r="AL37" s="231" t="s">
        <v>277</v>
      </c>
      <c r="AM37" s="231" t="s">
        <v>384</v>
      </c>
      <c r="AN37" s="231" t="s">
        <v>384</v>
      </c>
      <c r="AO37" s="234"/>
      <c r="AP37" s="231" t="s">
        <v>384</v>
      </c>
      <c r="AQ37" s="231" t="s">
        <v>384</v>
      </c>
      <c r="AR37" s="231" t="s">
        <v>384</v>
      </c>
      <c r="AS37" s="231" t="s">
        <v>277</v>
      </c>
      <c r="AT37" s="235"/>
      <c r="AV37" s="236">
        <f t="shared" si="0"/>
        <v>24</v>
      </c>
      <c r="AW37" s="236">
        <f t="shared" si="1"/>
        <v>4</v>
      </c>
      <c r="AX37" s="236">
        <f t="shared" si="2"/>
        <v>20</v>
      </c>
      <c r="AY37" s="301">
        <f t="shared" si="3"/>
        <v>0.16666666666666666</v>
      </c>
    </row>
    <row r="38" spans="2:51" ht="12" customHeight="1">
      <c r="B38" s="284"/>
      <c r="C38" s="214"/>
      <c r="D38" s="226"/>
      <c r="E38" s="226"/>
      <c r="F38" s="227"/>
      <c r="G38" s="226"/>
      <c r="H38" s="226"/>
      <c r="I38" s="226"/>
      <c r="J38" s="226"/>
      <c r="K38" s="226"/>
      <c r="L38" s="226"/>
      <c r="M38" s="226"/>
      <c r="N38" s="226"/>
      <c r="O38" s="228"/>
      <c r="P38" s="226"/>
      <c r="Q38" s="226">
        <v>1</v>
      </c>
      <c r="R38" s="226">
        <v>2</v>
      </c>
      <c r="S38" s="226">
        <v>3</v>
      </c>
      <c r="T38" s="226">
        <v>4</v>
      </c>
      <c r="U38" s="226"/>
      <c r="V38" s="226">
        <v>5</v>
      </c>
      <c r="W38" s="226">
        <v>6</v>
      </c>
      <c r="X38" s="226">
        <v>7</v>
      </c>
      <c r="Y38" s="226">
        <v>8</v>
      </c>
      <c r="Z38" s="226"/>
      <c r="AA38" s="226">
        <v>9</v>
      </c>
      <c r="AB38" s="226">
        <v>10</v>
      </c>
      <c r="AC38" s="226">
        <v>11</v>
      </c>
      <c r="AD38" s="226">
        <v>12</v>
      </c>
      <c r="AE38" s="226"/>
      <c r="AF38" s="226">
        <v>13</v>
      </c>
      <c r="AG38" s="226">
        <v>14</v>
      </c>
      <c r="AH38" s="226">
        <v>15</v>
      </c>
      <c r="AI38" s="226">
        <v>16</v>
      </c>
      <c r="AJ38" s="226"/>
      <c r="AK38" s="226">
        <v>17</v>
      </c>
      <c r="AL38" s="226">
        <v>18</v>
      </c>
      <c r="AM38" s="226">
        <v>19</v>
      </c>
      <c r="AN38" s="226">
        <v>20</v>
      </c>
      <c r="AO38" s="226"/>
      <c r="AP38" s="226">
        <v>21</v>
      </c>
      <c r="AQ38" s="226">
        <v>22</v>
      </c>
      <c r="AR38" s="226">
        <v>23</v>
      </c>
      <c r="AS38" s="226">
        <v>24</v>
      </c>
      <c r="AT38" s="229"/>
      <c r="AV38" s="236">
        <f t="shared" si="0"/>
        <v>0</v>
      </c>
      <c r="AW38" s="236">
        <f t="shared" si="1"/>
        <v>0</v>
      </c>
      <c r="AX38" s="236">
        <f t="shared" si="2"/>
        <v>0</v>
      </c>
    </row>
    <row r="39" spans="2:51" ht="12" customHeight="1" thickBot="1">
      <c r="B39" s="230" t="str">
        <f>IF(C39=J39,"INTRA","INTER")</f>
        <v>INTRA</v>
      </c>
      <c r="C39" s="231" t="s">
        <v>8</v>
      </c>
      <c r="D39" s="231" t="s">
        <v>9</v>
      </c>
      <c r="E39" s="232" t="s">
        <v>276</v>
      </c>
      <c r="F39" s="231">
        <v>34</v>
      </c>
      <c r="G39" s="231">
        <v>1</v>
      </c>
      <c r="H39" s="231">
        <v>24</v>
      </c>
      <c r="I39" s="231" t="s">
        <v>12</v>
      </c>
      <c r="J39" s="230" t="s">
        <v>8</v>
      </c>
      <c r="K39" s="231" t="s">
        <v>26</v>
      </c>
      <c r="L39" s="231"/>
      <c r="M39" s="231">
        <f>COUNTIF(Q39:AS39,"x")</f>
        <v>12</v>
      </c>
      <c r="N39" s="231">
        <f>G39-M39</f>
        <v>-11</v>
      </c>
      <c r="O39" s="233"/>
      <c r="P39" s="234"/>
      <c r="Q39" s="277" t="s">
        <v>278</v>
      </c>
      <c r="R39" s="277" t="s">
        <v>278</v>
      </c>
      <c r="S39" s="277" t="s">
        <v>278</v>
      </c>
      <c r="T39" s="277" t="s">
        <v>278</v>
      </c>
      <c r="U39" s="321"/>
      <c r="V39" s="277" t="s">
        <v>278</v>
      </c>
      <c r="W39" s="277" t="s">
        <v>278</v>
      </c>
      <c r="X39" s="277" t="s">
        <v>278</v>
      </c>
      <c r="Y39" s="277" t="s">
        <v>278</v>
      </c>
      <c r="Z39" s="321"/>
      <c r="AA39" s="277" t="s">
        <v>278</v>
      </c>
      <c r="AB39" s="277" t="s">
        <v>278</v>
      </c>
      <c r="AC39" s="277" t="s">
        <v>278</v>
      </c>
      <c r="AD39" s="231"/>
      <c r="AE39" s="234"/>
      <c r="AF39" s="231" t="s">
        <v>277</v>
      </c>
      <c r="AG39" s="231"/>
      <c r="AH39" s="231"/>
      <c r="AI39" s="231"/>
      <c r="AJ39" s="234"/>
      <c r="AK39" s="231"/>
      <c r="AL39" s="231"/>
      <c r="AM39" s="231"/>
      <c r="AN39" s="231"/>
      <c r="AO39" s="234"/>
      <c r="AP39" s="231"/>
      <c r="AQ39" s="231"/>
      <c r="AR39" s="231"/>
      <c r="AS39" s="231"/>
      <c r="AT39" s="235"/>
      <c r="AV39" s="236">
        <f t="shared" si="0"/>
        <v>1</v>
      </c>
      <c r="AW39" s="236">
        <f t="shared" si="1"/>
        <v>12</v>
      </c>
      <c r="AX39" s="236">
        <f t="shared" si="2"/>
        <v>-11</v>
      </c>
      <c r="AY39" s="301">
        <f t="shared" si="3"/>
        <v>12</v>
      </c>
    </row>
    <row r="40" spans="2:51" ht="12" customHeight="1">
      <c r="B40" s="284"/>
      <c r="C40" s="214"/>
      <c r="D40" s="226"/>
      <c r="E40" s="226"/>
      <c r="F40" s="227"/>
      <c r="G40" s="226"/>
      <c r="H40" s="226"/>
      <c r="I40" s="226"/>
      <c r="J40" s="226"/>
      <c r="K40" s="226"/>
      <c r="L40" s="226"/>
      <c r="M40" s="226"/>
      <c r="N40" s="226"/>
      <c r="O40" s="228"/>
      <c r="P40" s="226"/>
      <c r="Q40" s="226">
        <v>1</v>
      </c>
      <c r="R40" s="226">
        <v>2</v>
      </c>
      <c r="S40" s="226">
        <v>3</v>
      </c>
      <c r="T40" s="226">
        <v>4</v>
      </c>
      <c r="U40" s="226"/>
      <c r="V40" s="226">
        <v>5</v>
      </c>
      <c r="W40" s="226">
        <v>6</v>
      </c>
      <c r="X40" s="226">
        <v>7</v>
      </c>
      <c r="Y40" s="226">
        <v>8</v>
      </c>
      <c r="Z40" s="226"/>
      <c r="AA40" s="226">
        <v>9</v>
      </c>
      <c r="AB40" s="226">
        <v>10</v>
      </c>
      <c r="AC40" s="226">
        <v>11</v>
      </c>
      <c r="AD40" s="226">
        <v>12</v>
      </c>
      <c r="AE40" s="226"/>
      <c r="AF40" s="226">
        <v>13</v>
      </c>
      <c r="AG40" s="226">
        <v>14</v>
      </c>
      <c r="AH40" s="226">
        <v>15</v>
      </c>
      <c r="AI40" s="226">
        <v>16</v>
      </c>
      <c r="AJ40" s="226"/>
      <c r="AK40" s="226">
        <v>17</v>
      </c>
      <c r="AL40" s="226">
        <v>18</v>
      </c>
      <c r="AM40" s="226">
        <v>19</v>
      </c>
      <c r="AN40" s="226">
        <v>20</v>
      </c>
      <c r="AO40" s="226"/>
      <c r="AP40" s="226">
        <v>21</v>
      </c>
      <c r="AQ40" s="226">
        <v>22</v>
      </c>
      <c r="AR40" s="226">
        <v>23</v>
      </c>
      <c r="AS40" s="226">
        <v>24</v>
      </c>
      <c r="AT40" s="229"/>
      <c r="AV40" s="236">
        <f t="shared" si="0"/>
        <v>0</v>
      </c>
      <c r="AW40" s="236">
        <f t="shared" si="1"/>
        <v>0</v>
      </c>
      <c r="AX40" s="236">
        <f t="shared" si="2"/>
        <v>0</v>
      </c>
    </row>
    <row r="41" spans="2:51" ht="12" customHeight="1" thickBot="1">
      <c r="B41" s="230" t="str">
        <f>IF(C41=J41,"INTRA","INTER")</f>
        <v>INTRA</v>
      </c>
      <c r="C41" s="231" t="s">
        <v>8</v>
      </c>
      <c r="D41" s="231" t="s">
        <v>9</v>
      </c>
      <c r="E41" s="232" t="s">
        <v>276</v>
      </c>
      <c r="F41" s="231">
        <v>33</v>
      </c>
      <c r="G41" s="231">
        <v>1</v>
      </c>
      <c r="H41" s="231">
        <v>24</v>
      </c>
      <c r="I41" s="231" t="s">
        <v>12</v>
      </c>
      <c r="J41" s="230" t="s">
        <v>8</v>
      </c>
      <c r="K41" s="231" t="s">
        <v>27</v>
      </c>
      <c r="L41" s="231"/>
      <c r="M41" s="231">
        <f>COUNTIF(Q41:AS41,"x")</f>
        <v>1</v>
      </c>
      <c r="N41" s="231">
        <f>G41-M41</f>
        <v>0</v>
      </c>
      <c r="O41" s="233"/>
      <c r="P41" s="234"/>
      <c r="Q41" s="231"/>
      <c r="R41" s="231"/>
      <c r="S41" s="231"/>
      <c r="T41" s="231"/>
      <c r="U41" s="234"/>
      <c r="V41" s="231"/>
      <c r="W41" s="231"/>
      <c r="X41" s="231"/>
      <c r="Y41" s="231"/>
      <c r="Z41" s="234"/>
      <c r="AA41" s="231"/>
      <c r="AB41" s="231"/>
      <c r="AC41" s="231"/>
      <c r="AD41" s="231"/>
      <c r="AE41" s="234"/>
      <c r="AF41" s="231" t="s">
        <v>277</v>
      </c>
      <c r="AG41" s="231"/>
      <c r="AH41" s="231"/>
      <c r="AI41" s="231"/>
      <c r="AJ41" s="234"/>
      <c r="AK41" s="231"/>
      <c r="AL41" s="231"/>
      <c r="AM41" s="231"/>
      <c r="AN41" s="231"/>
      <c r="AO41" s="234"/>
      <c r="AP41" s="231"/>
      <c r="AQ41" s="231"/>
      <c r="AR41" s="231"/>
      <c r="AS41" s="231"/>
      <c r="AT41" s="235"/>
      <c r="AV41" s="236">
        <f t="shared" si="0"/>
        <v>1</v>
      </c>
      <c r="AW41" s="236">
        <f t="shared" si="1"/>
        <v>1</v>
      </c>
      <c r="AX41" s="236">
        <f t="shared" si="2"/>
        <v>0</v>
      </c>
      <c r="AY41" s="301">
        <f t="shared" si="3"/>
        <v>1</v>
      </c>
    </row>
    <row r="42" spans="2:51" ht="12" customHeight="1">
      <c r="B42" s="284"/>
      <c r="C42" s="214"/>
      <c r="D42" s="226"/>
      <c r="E42" s="226"/>
      <c r="F42" s="227"/>
      <c r="G42" s="226"/>
      <c r="H42" s="226"/>
      <c r="I42" s="226"/>
      <c r="J42" s="226"/>
      <c r="K42" s="226"/>
      <c r="L42" s="226"/>
      <c r="M42" s="226"/>
      <c r="N42" s="226"/>
      <c r="O42" s="228"/>
      <c r="P42" s="226"/>
      <c r="Q42" s="226">
        <v>1</v>
      </c>
      <c r="R42" s="226">
        <v>2</v>
      </c>
      <c r="S42" s="226">
        <v>3</v>
      </c>
      <c r="T42" s="226">
        <v>4</v>
      </c>
      <c r="U42" s="226"/>
      <c r="V42" s="226">
        <v>5</v>
      </c>
      <c r="W42" s="226">
        <v>6</v>
      </c>
      <c r="X42" s="226">
        <v>7</v>
      </c>
      <c r="Y42" s="226">
        <v>8</v>
      </c>
      <c r="Z42" s="226"/>
      <c r="AA42" s="226">
        <v>9</v>
      </c>
      <c r="AB42" s="226">
        <v>10</v>
      </c>
      <c r="AC42" s="226">
        <v>11</v>
      </c>
      <c r="AD42" s="226">
        <v>12</v>
      </c>
      <c r="AE42" s="226"/>
      <c r="AF42" s="226">
        <v>13</v>
      </c>
      <c r="AG42" s="226">
        <v>14</v>
      </c>
      <c r="AH42" s="226">
        <v>15</v>
      </c>
      <c r="AI42" s="226">
        <v>16</v>
      </c>
      <c r="AJ42" s="226"/>
      <c r="AK42" s="226">
        <v>17</v>
      </c>
      <c r="AL42" s="226">
        <v>18</v>
      </c>
      <c r="AM42" s="226">
        <v>19</v>
      </c>
      <c r="AN42" s="226">
        <v>20</v>
      </c>
      <c r="AO42" s="226"/>
      <c r="AP42" s="226">
        <v>21</v>
      </c>
      <c r="AQ42" s="226">
        <v>22</v>
      </c>
      <c r="AR42" s="226">
        <v>23</v>
      </c>
      <c r="AS42" s="226">
        <v>24</v>
      </c>
      <c r="AT42" s="229"/>
      <c r="AV42" s="236">
        <f t="shared" si="0"/>
        <v>0</v>
      </c>
      <c r="AW42" s="236">
        <f t="shared" si="1"/>
        <v>0</v>
      </c>
      <c r="AX42" s="236">
        <f t="shared" si="2"/>
        <v>0</v>
      </c>
    </row>
    <row r="43" spans="2:51" ht="12" customHeight="1" thickBot="1">
      <c r="B43" s="230" t="str">
        <f>IF(C43=J43,"INTRA","INTER")</f>
        <v>INTRA</v>
      </c>
      <c r="C43" s="231" t="s">
        <v>8</v>
      </c>
      <c r="D43" s="231" t="s">
        <v>9</v>
      </c>
      <c r="E43" s="232" t="s">
        <v>276</v>
      </c>
      <c r="F43" s="231">
        <v>32</v>
      </c>
      <c r="G43" s="231">
        <v>1</v>
      </c>
      <c r="H43" s="231">
        <v>24</v>
      </c>
      <c r="I43" s="231" t="s">
        <v>12</v>
      </c>
      <c r="J43" s="230" t="s">
        <v>8</v>
      </c>
      <c r="K43" s="231" t="s">
        <v>28</v>
      </c>
      <c r="L43" s="231"/>
      <c r="M43" s="231">
        <f>COUNTIF(Q43:AS43,"x")</f>
        <v>1</v>
      </c>
      <c r="N43" s="231">
        <f>G43-M43</f>
        <v>0</v>
      </c>
      <c r="O43" s="233"/>
      <c r="P43" s="234"/>
      <c r="Q43" s="231"/>
      <c r="R43" s="231"/>
      <c r="S43" s="231"/>
      <c r="T43" s="231"/>
      <c r="U43" s="234"/>
      <c r="V43" s="231"/>
      <c r="W43" s="231"/>
      <c r="X43" s="231"/>
      <c r="Y43" s="231"/>
      <c r="Z43" s="234"/>
      <c r="AA43" s="231"/>
      <c r="AB43" s="231"/>
      <c r="AC43" s="231"/>
      <c r="AD43" s="231"/>
      <c r="AE43" s="234"/>
      <c r="AF43" s="231" t="s">
        <v>277</v>
      </c>
      <c r="AG43" s="231"/>
      <c r="AH43" s="231"/>
      <c r="AI43" s="231"/>
      <c r="AJ43" s="234"/>
      <c r="AK43" s="231"/>
      <c r="AL43" s="231"/>
      <c r="AM43" s="231"/>
      <c r="AN43" s="231"/>
      <c r="AO43" s="234"/>
      <c r="AP43" s="231"/>
      <c r="AQ43" s="231"/>
      <c r="AR43" s="231"/>
      <c r="AS43" s="231"/>
      <c r="AT43" s="235"/>
      <c r="AV43" s="236">
        <f t="shared" si="0"/>
        <v>1</v>
      </c>
      <c r="AW43" s="236">
        <f t="shared" si="1"/>
        <v>1</v>
      </c>
      <c r="AX43" s="236">
        <f t="shared" si="2"/>
        <v>0</v>
      </c>
      <c r="AY43" s="301">
        <f t="shared" si="3"/>
        <v>1</v>
      </c>
    </row>
    <row r="44" spans="2:51" ht="12" customHeight="1">
      <c r="B44" s="284"/>
      <c r="C44" s="214"/>
      <c r="D44" s="226"/>
      <c r="E44" s="226"/>
      <c r="F44" s="227"/>
      <c r="G44" s="226"/>
      <c r="H44" s="226"/>
      <c r="I44" s="226"/>
      <c r="J44" s="226"/>
      <c r="K44" s="226"/>
      <c r="L44" s="226"/>
      <c r="M44" s="226"/>
      <c r="N44" s="226"/>
      <c r="O44" s="228"/>
      <c r="P44" s="226"/>
      <c r="Q44" s="226">
        <v>1</v>
      </c>
      <c r="R44" s="226">
        <v>2</v>
      </c>
      <c r="S44" s="226">
        <v>3</v>
      </c>
      <c r="T44" s="226">
        <v>4</v>
      </c>
      <c r="U44" s="226"/>
      <c r="V44" s="226">
        <v>5</v>
      </c>
      <c r="W44" s="226">
        <v>6</v>
      </c>
      <c r="X44" s="226">
        <v>7</v>
      </c>
      <c r="Y44" s="226">
        <v>8</v>
      </c>
      <c r="Z44" s="226"/>
      <c r="AA44" s="226">
        <v>9</v>
      </c>
      <c r="AB44" s="226">
        <v>10</v>
      </c>
      <c r="AC44" s="226">
        <v>11</v>
      </c>
      <c r="AD44" s="226">
        <v>12</v>
      </c>
      <c r="AE44" s="226"/>
      <c r="AF44" s="226">
        <v>13</v>
      </c>
      <c r="AG44" s="226">
        <v>14</v>
      </c>
      <c r="AH44" s="226">
        <v>15</v>
      </c>
      <c r="AI44" s="226">
        <v>16</v>
      </c>
      <c r="AJ44" s="226"/>
      <c r="AK44" s="226">
        <v>17</v>
      </c>
      <c r="AL44" s="226">
        <v>18</v>
      </c>
      <c r="AM44" s="226">
        <v>19</v>
      </c>
      <c r="AN44" s="226">
        <v>20</v>
      </c>
      <c r="AO44" s="226"/>
      <c r="AP44" s="226">
        <v>21</v>
      </c>
      <c r="AQ44" s="226">
        <v>22</v>
      </c>
      <c r="AR44" s="226">
        <v>23</v>
      </c>
      <c r="AS44" s="226">
        <v>24</v>
      </c>
      <c r="AT44" s="229"/>
      <c r="AV44" s="236">
        <f t="shared" si="0"/>
        <v>0</v>
      </c>
      <c r="AW44" s="236">
        <f t="shared" si="1"/>
        <v>0</v>
      </c>
      <c r="AX44" s="236">
        <f t="shared" si="2"/>
        <v>0</v>
      </c>
    </row>
    <row r="45" spans="2:51" ht="12" customHeight="1" thickBot="1">
      <c r="B45" s="230" t="str">
        <f>IF(C45=J45,"INTRA","INTER")</f>
        <v>INTRA</v>
      </c>
      <c r="C45" s="231" t="s">
        <v>8</v>
      </c>
      <c r="D45" s="231" t="s">
        <v>9</v>
      </c>
      <c r="E45" s="232" t="s">
        <v>276</v>
      </c>
      <c r="F45" s="231">
        <v>31</v>
      </c>
      <c r="G45" s="231">
        <v>12</v>
      </c>
      <c r="H45" s="231">
        <v>24</v>
      </c>
      <c r="I45" s="231" t="s">
        <v>12</v>
      </c>
      <c r="J45" s="230" t="s">
        <v>8</v>
      </c>
      <c r="K45" s="231" t="s">
        <v>29</v>
      </c>
      <c r="L45" s="231"/>
      <c r="M45" s="231">
        <f>COUNTIF(Q45:AS45,"x")</f>
        <v>7</v>
      </c>
      <c r="N45" s="231">
        <f>G45-M45</f>
        <v>5</v>
      </c>
      <c r="O45" s="233"/>
      <c r="P45" s="234"/>
      <c r="Q45" s="231"/>
      <c r="R45" s="231"/>
      <c r="S45" s="231"/>
      <c r="T45" s="231"/>
      <c r="U45" s="234"/>
      <c r="V45" s="231"/>
      <c r="W45" s="231"/>
      <c r="X45" s="231"/>
      <c r="Y45" s="231"/>
      <c r="Z45" s="234"/>
      <c r="AA45" s="231"/>
      <c r="AB45" s="231"/>
      <c r="AC45" s="231"/>
      <c r="AD45" s="231"/>
      <c r="AE45" s="234"/>
      <c r="AF45" s="231" t="s">
        <v>277</v>
      </c>
      <c r="AG45" s="231" t="s">
        <v>277</v>
      </c>
      <c r="AH45" s="231" t="s">
        <v>277</v>
      </c>
      <c r="AI45" s="231" t="s">
        <v>277</v>
      </c>
      <c r="AJ45" s="234"/>
      <c r="AK45" s="231" t="s">
        <v>277</v>
      </c>
      <c r="AL45" s="231" t="s">
        <v>277</v>
      </c>
      <c r="AM45" s="231" t="s">
        <v>384</v>
      </c>
      <c r="AN45" s="231" t="s">
        <v>384</v>
      </c>
      <c r="AO45" s="234"/>
      <c r="AP45" s="231" t="s">
        <v>384</v>
      </c>
      <c r="AQ45" s="231" t="s">
        <v>384</v>
      </c>
      <c r="AR45" s="231" t="s">
        <v>384</v>
      </c>
      <c r="AS45" s="231" t="s">
        <v>277</v>
      </c>
      <c r="AT45" s="235"/>
      <c r="AV45" s="236">
        <f t="shared" si="0"/>
        <v>12</v>
      </c>
      <c r="AW45" s="236">
        <f t="shared" si="1"/>
        <v>7</v>
      </c>
      <c r="AX45" s="236">
        <f t="shared" si="2"/>
        <v>5</v>
      </c>
      <c r="AY45" s="301">
        <f t="shared" si="3"/>
        <v>0.58333333333333337</v>
      </c>
    </row>
    <row r="46" spans="2:51" ht="12.75" customHeight="1">
      <c r="B46" s="284"/>
      <c r="C46" s="283"/>
      <c r="D46" s="238"/>
      <c r="E46" s="238"/>
      <c r="F46" s="239"/>
      <c r="G46" s="238"/>
      <c r="H46" s="238"/>
      <c r="I46" s="238"/>
      <c r="J46" s="238"/>
      <c r="K46" s="238"/>
      <c r="L46" s="238"/>
      <c r="M46" s="238"/>
      <c r="N46" s="238"/>
      <c r="O46" s="171"/>
      <c r="P46" s="169"/>
      <c r="Q46" s="226">
        <v>1</v>
      </c>
      <c r="R46" s="226">
        <v>2</v>
      </c>
      <c r="S46" s="226">
        <v>3</v>
      </c>
      <c r="T46" s="226">
        <v>4</v>
      </c>
      <c r="U46" s="226"/>
      <c r="V46" s="226">
        <v>5</v>
      </c>
      <c r="W46" s="226">
        <v>6</v>
      </c>
      <c r="X46" s="226">
        <v>7</v>
      </c>
      <c r="Y46" s="226">
        <v>8</v>
      </c>
      <c r="Z46" s="226"/>
      <c r="AA46" s="226">
        <v>9</v>
      </c>
      <c r="AB46" s="226">
        <v>10</v>
      </c>
      <c r="AC46" s="226">
        <v>11</v>
      </c>
      <c r="AD46" s="226">
        <v>12</v>
      </c>
      <c r="AE46" s="226"/>
      <c r="AF46" s="226">
        <v>13</v>
      </c>
      <c r="AG46" s="226">
        <v>14</v>
      </c>
      <c r="AH46" s="226">
        <v>15</v>
      </c>
      <c r="AI46" s="226">
        <v>16</v>
      </c>
      <c r="AJ46" s="226"/>
      <c r="AK46" s="226">
        <v>17</v>
      </c>
      <c r="AL46" s="226">
        <v>18</v>
      </c>
      <c r="AM46" s="226">
        <v>19</v>
      </c>
      <c r="AN46" s="226">
        <v>20</v>
      </c>
      <c r="AO46" s="226"/>
      <c r="AP46" s="226">
        <v>21</v>
      </c>
      <c r="AQ46" s="226">
        <v>22</v>
      </c>
      <c r="AR46" s="226">
        <v>23</v>
      </c>
      <c r="AS46" s="226">
        <v>24</v>
      </c>
      <c r="AT46" s="229"/>
      <c r="AV46" s="236">
        <f t="shared" si="0"/>
        <v>0</v>
      </c>
      <c r="AW46" s="236">
        <f t="shared" si="1"/>
        <v>0</v>
      </c>
      <c r="AX46" s="236">
        <f t="shared" si="2"/>
        <v>0</v>
      </c>
    </row>
    <row r="47" spans="2:51" ht="12" customHeight="1" thickBot="1">
      <c r="B47" s="230" t="str">
        <f>IF(C47=J47,"INTRA","INTER")</f>
        <v>INTRA</v>
      </c>
      <c r="C47" s="231" t="s">
        <v>8</v>
      </c>
      <c r="D47" s="231" t="s">
        <v>9</v>
      </c>
      <c r="E47" s="232" t="s">
        <v>276</v>
      </c>
      <c r="F47" s="231">
        <v>30</v>
      </c>
      <c r="G47" s="231">
        <v>12</v>
      </c>
      <c r="H47" s="231">
        <v>24</v>
      </c>
      <c r="I47" s="231" t="s">
        <v>12</v>
      </c>
      <c r="J47" s="230" t="s">
        <v>8</v>
      </c>
      <c r="K47" s="231" t="s">
        <v>30</v>
      </c>
      <c r="L47" s="231"/>
      <c r="M47" s="231">
        <f>COUNTIF(Q47:AS47,"x")</f>
        <v>12</v>
      </c>
      <c r="N47" s="231">
        <f>G47-M47</f>
        <v>0</v>
      </c>
      <c r="O47" s="233"/>
      <c r="P47" s="234"/>
      <c r="Q47" s="231" t="s">
        <v>277</v>
      </c>
      <c r="R47" s="231" t="s">
        <v>277</v>
      </c>
      <c r="S47" s="231" t="s">
        <v>277</v>
      </c>
      <c r="T47" s="231" t="s">
        <v>277</v>
      </c>
      <c r="U47" s="234"/>
      <c r="V47" s="231" t="s">
        <v>277</v>
      </c>
      <c r="W47" s="231" t="s">
        <v>277</v>
      </c>
      <c r="X47" s="231" t="s">
        <v>277</v>
      </c>
      <c r="Y47" s="231" t="s">
        <v>277</v>
      </c>
      <c r="Z47" s="234"/>
      <c r="AA47" s="231" t="s">
        <v>277</v>
      </c>
      <c r="AB47" s="231" t="s">
        <v>277</v>
      </c>
      <c r="AC47" s="231" t="s">
        <v>277</v>
      </c>
      <c r="AD47" s="231" t="s">
        <v>277</v>
      </c>
      <c r="AE47" s="234"/>
      <c r="AF47" s="231"/>
      <c r="AG47" s="231"/>
      <c r="AH47" s="231"/>
      <c r="AI47" s="231"/>
      <c r="AJ47" s="234"/>
      <c r="AK47" s="231"/>
      <c r="AL47" s="231"/>
      <c r="AM47" s="231"/>
      <c r="AN47" s="231"/>
      <c r="AO47" s="234"/>
      <c r="AP47" s="231"/>
      <c r="AQ47" s="231"/>
      <c r="AR47" s="231"/>
      <c r="AS47" s="231"/>
      <c r="AT47" s="235"/>
      <c r="AV47" s="236">
        <f t="shared" si="0"/>
        <v>12</v>
      </c>
      <c r="AW47" s="236">
        <f t="shared" si="1"/>
        <v>12</v>
      </c>
      <c r="AX47" s="236">
        <f t="shared" si="2"/>
        <v>0</v>
      </c>
      <c r="AY47" s="301">
        <f t="shared" si="3"/>
        <v>1</v>
      </c>
    </row>
    <row r="48" spans="2:51" ht="12" customHeight="1">
      <c r="B48" s="284"/>
      <c r="C48" s="214"/>
      <c r="D48" s="226"/>
      <c r="E48" s="226"/>
      <c r="F48" s="227"/>
      <c r="G48" s="226"/>
      <c r="H48" s="226"/>
      <c r="I48" s="226"/>
      <c r="J48" s="226"/>
      <c r="K48" s="226"/>
      <c r="L48" s="226"/>
      <c r="M48" s="226"/>
      <c r="N48" s="226"/>
      <c r="O48" s="228"/>
      <c r="P48" s="226"/>
      <c r="Q48" s="226">
        <v>1</v>
      </c>
      <c r="R48" s="226">
        <v>2</v>
      </c>
      <c r="S48" s="226">
        <v>3</v>
      </c>
      <c r="T48" s="226">
        <v>4</v>
      </c>
      <c r="U48" s="226"/>
      <c r="V48" s="226">
        <v>5</v>
      </c>
      <c r="W48" s="226">
        <v>6</v>
      </c>
      <c r="X48" s="226">
        <v>7</v>
      </c>
      <c r="Y48" s="226">
        <v>8</v>
      </c>
      <c r="Z48" s="226"/>
      <c r="AA48" s="226">
        <v>9</v>
      </c>
      <c r="AB48" s="226">
        <v>10</v>
      </c>
      <c r="AC48" s="226">
        <v>11</v>
      </c>
      <c r="AD48" s="226">
        <v>12</v>
      </c>
      <c r="AE48" s="226"/>
      <c r="AF48" s="226">
        <v>13</v>
      </c>
      <c r="AG48" s="226">
        <v>14</v>
      </c>
      <c r="AH48" s="226">
        <v>15</v>
      </c>
      <c r="AI48" s="226">
        <v>16</v>
      </c>
      <c r="AJ48" s="226"/>
      <c r="AK48" s="226">
        <v>17</v>
      </c>
      <c r="AL48" s="226">
        <v>18</v>
      </c>
      <c r="AM48" s="226">
        <v>19</v>
      </c>
      <c r="AN48" s="226">
        <v>20</v>
      </c>
      <c r="AO48" s="226"/>
      <c r="AP48" s="226">
        <v>21</v>
      </c>
      <c r="AQ48" s="226">
        <v>22</v>
      </c>
      <c r="AR48" s="226">
        <v>23</v>
      </c>
      <c r="AS48" s="226">
        <v>24</v>
      </c>
      <c r="AT48" s="229"/>
      <c r="AV48" s="236">
        <f t="shared" si="0"/>
        <v>0</v>
      </c>
      <c r="AW48" s="236">
        <f t="shared" si="1"/>
        <v>0</v>
      </c>
      <c r="AX48" s="236">
        <f t="shared" si="2"/>
        <v>0</v>
      </c>
    </row>
    <row r="49" spans="2:51" ht="12" customHeight="1" thickBot="1">
      <c r="B49" s="230" t="str">
        <f>IF(C49=J49,"INTRA","INTER")</f>
        <v>INTRA</v>
      </c>
      <c r="C49" s="231" t="s">
        <v>8</v>
      </c>
      <c r="D49" s="231" t="s">
        <v>9</v>
      </c>
      <c r="E49" s="232" t="s">
        <v>276</v>
      </c>
      <c r="F49" s="231">
        <v>29</v>
      </c>
      <c r="G49" s="231">
        <v>8</v>
      </c>
      <c r="H49" s="231">
        <v>24</v>
      </c>
      <c r="I49" s="231" t="s">
        <v>12</v>
      </c>
      <c r="J49" s="230" t="s">
        <v>8</v>
      </c>
      <c r="K49" s="231" t="s">
        <v>31</v>
      </c>
      <c r="L49" s="231"/>
      <c r="M49" s="231">
        <f>COUNTIF(Q49:AS49,"x")</f>
        <v>5</v>
      </c>
      <c r="N49" s="231">
        <f>G49-M49</f>
        <v>3</v>
      </c>
      <c r="O49" s="233"/>
      <c r="P49" s="234"/>
      <c r="Q49" s="231"/>
      <c r="R49" s="231"/>
      <c r="S49" s="231"/>
      <c r="T49" s="231"/>
      <c r="U49" s="234"/>
      <c r="V49" s="231"/>
      <c r="W49" s="231"/>
      <c r="X49" s="231"/>
      <c r="Y49" s="231"/>
      <c r="Z49" s="234"/>
      <c r="AA49" s="231"/>
      <c r="AB49" s="231"/>
      <c r="AC49" s="231"/>
      <c r="AD49" s="231"/>
      <c r="AE49" s="234"/>
      <c r="AF49" s="231" t="s">
        <v>277</v>
      </c>
      <c r="AG49" s="231" t="s">
        <v>384</v>
      </c>
      <c r="AH49" s="231" t="s">
        <v>384</v>
      </c>
      <c r="AI49" s="231" t="s">
        <v>384</v>
      </c>
      <c r="AJ49" s="234"/>
      <c r="AK49" s="231" t="s">
        <v>277</v>
      </c>
      <c r="AL49" s="231" t="s">
        <v>277</v>
      </c>
      <c r="AM49" s="231" t="s">
        <v>277</v>
      </c>
      <c r="AN49" s="231" t="s">
        <v>277</v>
      </c>
      <c r="AO49" s="234"/>
      <c r="AP49" s="231"/>
      <c r="AQ49" s="231"/>
      <c r="AR49" s="231"/>
      <c r="AS49" s="231"/>
      <c r="AT49" s="235"/>
      <c r="AV49" s="236">
        <f t="shared" si="0"/>
        <v>8</v>
      </c>
      <c r="AW49" s="236">
        <f t="shared" si="1"/>
        <v>5</v>
      </c>
      <c r="AX49" s="236">
        <f t="shared" si="2"/>
        <v>3</v>
      </c>
      <c r="AY49" s="301">
        <f t="shared" si="3"/>
        <v>0.625</v>
      </c>
    </row>
    <row r="50" spans="2:51" ht="12" customHeight="1">
      <c r="B50" s="284"/>
      <c r="C50" s="214"/>
      <c r="D50" s="226"/>
      <c r="E50" s="226"/>
      <c r="F50" s="227"/>
      <c r="G50" s="226"/>
      <c r="H50" s="226"/>
      <c r="I50" s="226"/>
      <c r="J50" s="226"/>
      <c r="K50" s="226"/>
      <c r="L50" s="226"/>
      <c r="M50" s="226"/>
      <c r="N50" s="226"/>
      <c r="O50" s="228"/>
      <c r="P50" s="226"/>
      <c r="Q50" s="226">
        <v>1</v>
      </c>
      <c r="R50" s="226">
        <v>2</v>
      </c>
      <c r="S50" s="226">
        <v>3</v>
      </c>
      <c r="T50" s="226">
        <v>4</v>
      </c>
      <c r="U50" s="226"/>
      <c r="V50" s="226">
        <v>5</v>
      </c>
      <c r="W50" s="226">
        <v>6</v>
      </c>
      <c r="X50" s="226">
        <v>7</v>
      </c>
      <c r="Y50" s="226">
        <v>8</v>
      </c>
      <c r="Z50" s="226"/>
      <c r="AA50" s="226">
        <v>9</v>
      </c>
      <c r="AB50" s="226">
        <v>10</v>
      </c>
      <c r="AC50" s="226">
        <v>11</v>
      </c>
      <c r="AD50" s="226">
        <v>12</v>
      </c>
      <c r="AE50" s="226"/>
      <c r="AF50" s="226">
        <v>13</v>
      </c>
      <c r="AG50" s="226">
        <v>14</v>
      </c>
      <c r="AH50" s="226">
        <v>15</v>
      </c>
      <c r="AI50" s="226">
        <v>16</v>
      </c>
      <c r="AJ50" s="226"/>
      <c r="AK50" s="226">
        <v>17</v>
      </c>
      <c r="AL50" s="226">
        <v>18</v>
      </c>
      <c r="AM50" s="226">
        <v>19</v>
      </c>
      <c r="AN50" s="226">
        <v>20</v>
      </c>
      <c r="AO50" s="226"/>
      <c r="AP50" s="226">
        <v>21</v>
      </c>
      <c r="AQ50" s="226">
        <v>22</v>
      </c>
      <c r="AR50" s="226">
        <v>23</v>
      </c>
      <c r="AS50" s="226">
        <v>24</v>
      </c>
      <c r="AT50" s="229"/>
      <c r="AV50" s="236">
        <f t="shared" si="0"/>
        <v>0</v>
      </c>
      <c r="AW50" s="236">
        <f t="shared" si="1"/>
        <v>0</v>
      </c>
      <c r="AX50" s="236">
        <f t="shared" si="2"/>
        <v>0</v>
      </c>
    </row>
    <row r="51" spans="2:51" ht="12" customHeight="1" thickBot="1">
      <c r="B51" s="230" t="str">
        <f>IF(C51=J51,"INTRA","INTER")</f>
        <v>INTRA</v>
      </c>
      <c r="C51" s="231" t="s">
        <v>8</v>
      </c>
      <c r="D51" s="231" t="s">
        <v>9</v>
      </c>
      <c r="E51" s="232" t="s">
        <v>276</v>
      </c>
      <c r="F51" s="231">
        <v>28</v>
      </c>
      <c r="G51" s="231">
        <v>7</v>
      </c>
      <c r="H51" s="231">
        <v>24</v>
      </c>
      <c r="I51" s="231" t="s">
        <v>12</v>
      </c>
      <c r="J51" s="230" t="s">
        <v>8</v>
      </c>
      <c r="K51" s="231" t="s">
        <v>32</v>
      </c>
      <c r="L51" s="231"/>
      <c r="M51" s="231">
        <f>COUNTIF(Q51:AS51,"x")</f>
        <v>3</v>
      </c>
      <c r="N51" s="231">
        <f>G51-M51</f>
        <v>4</v>
      </c>
      <c r="O51" s="233"/>
      <c r="P51" s="234"/>
      <c r="Q51" s="231"/>
      <c r="R51" s="231"/>
      <c r="S51" s="231"/>
      <c r="T51" s="231"/>
      <c r="U51" s="234"/>
      <c r="V51" s="231"/>
      <c r="W51" s="231"/>
      <c r="X51" s="231"/>
      <c r="Y51" s="231"/>
      <c r="Z51" s="234"/>
      <c r="AA51" s="231"/>
      <c r="AB51" s="231"/>
      <c r="AC51" s="231"/>
      <c r="AD51" s="231"/>
      <c r="AE51" s="234"/>
      <c r="AF51" s="231" t="s">
        <v>277</v>
      </c>
      <c r="AG51" s="231" t="s">
        <v>277</v>
      </c>
      <c r="AH51" s="231" t="s">
        <v>277</v>
      </c>
      <c r="AI51" s="231" t="s">
        <v>384</v>
      </c>
      <c r="AJ51" s="234"/>
      <c r="AK51" s="231" t="s">
        <v>384</v>
      </c>
      <c r="AL51" s="231" t="s">
        <v>384</v>
      </c>
      <c r="AM51" s="231" t="s">
        <v>384</v>
      </c>
      <c r="AN51" s="231"/>
      <c r="AO51" s="234"/>
      <c r="AP51" s="231"/>
      <c r="AQ51" s="231"/>
      <c r="AR51" s="231"/>
      <c r="AS51" s="231"/>
      <c r="AT51" s="235"/>
      <c r="AV51" s="236">
        <f t="shared" si="0"/>
        <v>7</v>
      </c>
      <c r="AW51" s="236">
        <f t="shared" si="1"/>
        <v>3</v>
      </c>
      <c r="AX51" s="236">
        <f t="shared" si="2"/>
        <v>4</v>
      </c>
      <c r="AY51" s="301">
        <f t="shared" si="3"/>
        <v>0.42857142857142855</v>
      </c>
    </row>
    <row r="52" spans="2:51" ht="12" customHeight="1">
      <c r="B52" s="284"/>
      <c r="C52" s="214"/>
      <c r="D52" s="226"/>
      <c r="E52" s="226"/>
      <c r="F52" s="227"/>
      <c r="G52" s="226"/>
      <c r="H52" s="226"/>
      <c r="I52" s="226"/>
      <c r="J52" s="226"/>
      <c r="K52" s="226"/>
      <c r="L52" s="226"/>
      <c r="M52" s="226"/>
      <c r="N52" s="226"/>
      <c r="O52" s="228"/>
      <c r="P52" s="226"/>
      <c r="Q52" s="226">
        <v>1</v>
      </c>
      <c r="R52" s="226">
        <v>2</v>
      </c>
      <c r="S52" s="226">
        <v>3</v>
      </c>
      <c r="T52" s="226">
        <v>4</v>
      </c>
      <c r="U52" s="226"/>
      <c r="V52" s="226">
        <v>5</v>
      </c>
      <c r="W52" s="226">
        <v>6</v>
      </c>
      <c r="X52" s="226">
        <v>7</v>
      </c>
      <c r="Y52" s="226">
        <v>8</v>
      </c>
      <c r="Z52" s="226"/>
      <c r="AA52" s="226">
        <v>9</v>
      </c>
      <c r="AB52" s="226">
        <v>10</v>
      </c>
      <c r="AC52" s="226">
        <v>11</v>
      </c>
      <c r="AD52" s="226">
        <v>12</v>
      </c>
      <c r="AE52" s="226"/>
      <c r="AF52" s="226">
        <v>13</v>
      </c>
      <c r="AG52" s="226">
        <v>14</v>
      </c>
      <c r="AH52" s="226">
        <v>15</v>
      </c>
      <c r="AI52" s="226">
        <v>16</v>
      </c>
      <c r="AJ52" s="226"/>
      <c r="AK52" s="226">
        <v>17</v>
      </c>
      <c r="AL52" s="226">
        <v>18</v>
      </c>
      <c r="AM52" s="226">
        <v>19</v>
      </c>
      <c r="AN52" s="226">
        <v>20</v>
      </c>
      <c r="AO52" s="226"/>
      <c r="AP52" s="226">
        <v>21</v>
      </c>
      <c r="AQ52" s="226">
        <v>22</v>
      </c>
      <c r="AR52" s="226">
        <v>23</v>
      </c>
      <c r="AS52" s="226">
        <v>24</v>
      </c>
      <c r="AT52" s="229"/>
      <c r="AV52" s="236">
        <f t="shared" si="0"/>
        <v>0</v>
      </c>
      <c r="AW52" s="236">
        <f t="shared" si="1"/>
        <v>0</v>
      </c>
      <c r="AX52" s="236">
        <f t="shared" si="2"/>
        <v>0</v>
      </c>
    </row>
    <row r="53" spans="2:51" ht="12" customHeight="1" thickBot="1">
      <c r="B53" s="230" t="str">
        <f>IF(C53=J53,"INTRA","INTER")</f>
        <v>INTRA</v>
      </c>
      <c r="C53" s="231" t="s">
        <v>8</v>
      </c>
      <c r="D53" s="231" t="s">
        <v>9</v>
      </c>
      <c r="E53" s="232" t="s">
        <v>276</v>
      </c>
      <c r="F53" s="231">
        <v>27</v>
      </c>
      <c r="G53" s="231">
        <v>4</v>
      </c>
      <c r="H53" s="231">
        <v>24</v>
      </c>
      <c r="I53" s="231" t="s">
        <v>12</v>
      </c>
      <c r="J53" s="230" t="s">
        <v>8</v>
      </c>
      <c r="K53" s="231" t="s">
        <v>33</v>
      </c>
      <c r="L53" s="231"/>
      <c r="M53" s="231">
        <f>COUNTIF(Q53:AS53,"x")</f>
        <v>1</v>
      </c>
      <c r="N53" s="231">
        <f>G53-M53</f>
        <v>3</v>
      </c>
      <c r="O53" s="233"/>
      <c r="P53" s="234"/>
      <c r="Q53" s="231"/>
      <c r="R53" s="231"/>
      <c r="S53" s="231"/>
      <c r="T53" s="231"/>
      <c r="U53" s="234"/>
      <c r="V53" s="231"/>
      <c r="W53" s="231"/>
      <c r="X53" s="231"/>
      <c r="Y53" s="231"/>
      <c r="Z53" s="234"/>
      <c r="AA53" s="231"/>
      <c r="AB53" s="231"/>
      <c r="AC53" s="231"/>
      <c r="AD53" s="231"/>
      <c r="AE53" s="234"/>
      <c r="AF53" s="231" t="s">
        <v>277</v>
      </c>
      <c r="AG53" s="231" t="s">
        <v>384</v>
      </c>
      <c r="AH53" s="231" t="s">
        <v>384</v>
      </c>
      <c r="AI53" s="231" t="s">
        <v>384</v>
      </c>
      <c r="AJ53" s="234"/>
      <c r="AK53" s="231"/>
      <c r="AL53" s="231"/>
      <c r="AM53" s="231"/>
      <c r="AN53" s="231"/>
      <c r="AO53" s="234"/>
      <c r="AP53" s="231"/>
      <c r="AQ53" s="231"/>
      <c r="AR53" s="231"/>
      <c r="AS53" s="231"/>
      <c r="AT53" s="235"/>
      <c r="AV53" s="236">
        <f t="shared" si="0"/>
        <v>4</v>
      </c>
      <c r="AW53" s="236">
        <f t="shared" si="1"/>
        <v>1</v>
      </c>
      <c r="AX53" s="236">
        <f t="shared" si="2"/>
        <v>3</v>
      </c>
      <c r="AY53" s="301">
        <f t="shared" si="3"/>
        <v>0.25</v>
      </c>
    </row>
    <row r="54" spans="2:51" ht="12" customHeight="1">
      <c r="B54" s="284"/>
      <c r="C54" s="214"/>
      <c r="D54" s="226"/>
      <c r="E54" s="226"/>
      <c r="F54" s="227"/>
      <c r="G54" s="226"/>
      <c r="H54" s="226"/>
      <c r="I54" s="226"/>
      <c r="J54" s="226"/>
      <c r="K54" s="226"/>
      <c r="L54" s="226"/>
      <c r="M54" s="226"/>
      <c r="N54" s="226"/>
      <c r="O54" s="228"/>
      <c r="P54" s="226"/>
      <c r="Q54" s="226">
        <v>1</v>
      </c>
      <c r="R54" s="226">
        <v>2</v>
      </c>
      <c r="S54" s="226">
        <v>3</v>
      </c>
      <c r="T54" s="226">
        <v>4</v>
      </c>
      <c r="U54" s="226"/>
      <c r="V54" s="226">
        <v>5</v>
      </c>
      <c r="W54" s="226">
        <v>6</v>
      </c>
      <c r="X54" s="226">
        <v>7</v>
      </c>
      <c r="Y54" s="226">
        <v>8</v>
      </c>
      <c r="Z54" s="226"/>
      <c r="AA54" s="226">
        <v>9</v>
      </c>
      <c r="AB54" s="226">
        <v>10</v>
      </c>
      <c r="AC54" s="226">
        <v>11</v>
      </c>
      <c r="AD54" s="226">
        <v>12</v>
      </c>
      <c r="AE54" s="226"/>
      <c r="AF54" s="226">
        <v>13</v>
      </c>
      <c r="AG54" s="226">
        <v>14</v>
      </c>
      <c r="AH54" s="226">
        <v>15</v>
      </c>
      <c r="AI54" s="226">
        <v>16</v>
      </c>
      <c r="AJ54" s="226"/>
      <c r="AK54" s="226">
        <v>17</v>
      </c>
      <c r="AL54" s="226">
        <v>18</v>
      </c>
      <c r="AM54" s="226">
        <v>19</v>
      </c>
      <c r="AN54" s="226">
        <v>20</v>
      </c>
      <c r="AO54" s="226"/>
      <c r="AP54" s="226">
        <v>21</v>
      </c>
      <c r="AQ54" s="226">
        <v>22</v>
      </c>
      <c r="AR54" s="226">
        <v>23</v>
      </c>
      <c r="AS54" s="226">
        <v>24</v>
      </c>
      <c r="AT54" s="229"/>
      <c r="AV54" s="236">
        <f t="shared" si="0"/>
        <v>0</v>
      </c>
      <c r="AW54" s="236">
        <f t="shared" si="1"/>
        <v>0</v>
      </c>
      <c r="AX54" s="236">
        <f t="shared" si="2"/>
        <v>0</v>
      </c>
    </row>
    <row r="55" spans="2:51" ht="12" customHeight="1" thickBot="1">
      <c r="B55" s="230" t="str">
        <f>IF(C55=J55,"INTRA","INTER")</f>
        <v>INTRA</v>
      </c>
      <c r="C55" s="231" t="s">
        <v>8</v>
      </c>
      <c r="D55" s="231" t="s">
        <v>9</v>
      </c>
      <c r="E55" s="232" t="s">
        <v>276</v>
      </c>
      <c r="F55" s="231">
        <v>26</v>
      </c>
      <c r="G55" s="231">
        <v>24</v>
      </c>
      <c r="H55" s="231">
        <v>24</v>
      </c>
      <c r="I55" s="231" t="s">
        <v>12</v>
      </c>
      <c r="J55" s="230" t="s">
        <v>8</v>
      </c>
      <c r="K55" s="231" t="s">
        <v>16</v>
      </c>
      <c r="L55" s="231"/>
      <c r="M55" s="231">
        <f>COUNTIF(Q55:AS55,"x")</f>
        <v>12</v>
      </c>
      <c r="N55" s="231">
        <f>G55-M55</f>
        <v>12</v>
      </c>
      <c r="O55" s="233"/>
      <c r="P55" s="234"/>
      <c r="Q55" s="231" t="s">
        <v>277</v>
      </c>
      <c r="R55" s="231" t="s">
        <v>277</v>
      </c>
      <c r="S55" s="231" t="s">
        <v>277</v>
      </c>
      <c r="T55" s="231" t="s">
        <v>277</v>
      </c>
      <c r="U55" s="234"/>
      <c r="V55" s="231" t="s">
        <v>277</v>
      </c>
      <c r="W55" s="231" t="s">
        <v>277</v>
      </c>
      <c r="X55" s="231" t="s">
        <v>277</v>
      </c>
      <c r="Y55" s="231" t="s">
        <v>277</v>
      </c>
      <c r="Z55" s="234"/>
      <c r="AA55" s="231" t="s">
        <v>277</v>
      </c>
      <c r="AB55" s="231" t="s">
        <v>277</v>
      </c>
      <c r="AC55" s="231" t="s">
        <v>277</v>
      </c>
      <c r="AD55" s="231" t="s">
        <v>277</v>
      </c>
      <c r="AE55" s="234"/>
      <c r="AF55" s="231" t="s">
        <v>384</v>
      </c>
      <c r="AG55" s="231" t="s">
        <v>384</v>
      </c>
      <c r="AH55" s="231" t="s">
        <v>384</v>
      </c>
      <c r="AI55" s="231" t="s">
        <v>384</v>
      </c>
      <c r="AJ55" s="234"/>
      <c r="AK55" s="231" t="s">
        <v>384</v>
      </c>
      <c r="AL55" s="231" t="s">
        <v>384</v>
      </c>
      <c r="AM55" s="231" t="s">
        <v>384</v>
      </c>
      <c r="AN55" s="231" t="s">
        <v>384</v>
      </c>
      <c r="AO55" s="234"/>
      <c r="AP55" s="231" t="s">
        <v>384</v>
      </c>
      <c r="AQ55" s="231" t="s">
        <v>384</v>
      </c>
      <c r="AR55" s="231" t="s">
        <v>384</v>
      </c>
      <c r="AS55" s="231" t="s">
        <v>384</v>
      </c>
      <c r="AT55" s="235"/>
      <c r="AV55" s="236">
        <f t="shared" si="0"/>
        <v>24</v>
      </c>
      <c r="AW55" s="236">
        <f t="shared" si="1"/>
        <v>12</v>
      </c>
      <c r="AX55" s="236">
        <f t="shared" si="2"/>
        <v>12</v>
      </c>
      <c r="AY55" s="301">
        <f t="shared" si="3"/>
        <v>0.5</v>
      </c>
    </row>
    <row r="56" spans="2:51" ht="12" customHeight="1">
      <c r="B56" s="284"/>
      <c r="C56" s="214"/>
      <c r="D56" s="226"/>
      <c r="E56" s="226"/>
      <c r="F56" s="227"/>
      <c r="G56" s="226"/>
      <c r="H56" s="226"/>
      <c r="I56" s="226"/>
      <c r="J56" s="226"/>
      <c r="K56" s="226"/>
      <c r="L56" s="226"/>
      <c r="M56" s="226"/>
      <c r="N56" s="226"/>
      <c r="O56" s="159"/>
      <c r="P56" s="157"/>
      <c r="Q56" s="226">
        <v>1</v>
      </c>
      <c r="R56" s="226">
        <v>2</v>
      </c>
      <c r="S56" s="226">
        <v>3</v>
      </c>
      <c r="T56" s="226">
        <v>4</v>
      </c>
      <c r="U56" s="157"/>
      <c r="V56" s="226">
        <v>5</v>
      </c>
      <c r="W56" s="226">
        <v>6</v>
      </c>
      <c r="X56" s="226">
        <v>7</v>
      </c>
      <c r="Y56" s="226">
        <v>8</v>
      </c>
      <c r="Z56" s="157"/>
      <c r="AA56" s="226">
        <v>9</v>
      </c>
      <c r="AB56" s="226">
        <v>10</v>
      </c>
      <c r="AC56" s="226">
        <v>11</v>
      </c>
      <c r="AD56" s="226">
        <v>12</v>
      </c>
      <c r="AE56" s="157"/>
      <c r="AF56" s="226">
        <v>13</v>
      </c>
      <c r="AG56" s="226">
        <v>14</v>
      </c>
      <c r="AH56" s="226">
        <v>15</v>
      </c>
      <c r="AI56" s="226">
        <v>16</v>
      </c>
      <c r="AJ56" s="157"/>
      <c r="AK56" s="226">
        <v>17</v>
      </c>
      <c r="AL56" s="226">
        <v>18</v>
      </c>
      <c r="AM56" s="226">
        <v>19</v>
      </c>
      <c r="AN56" s="226">
        <v>20</v>
      </c>
      <c r="AO56" s="157"/>
      <c r="AP56" s="226">
        <v>21</v>
      </c>
      <c r="AQ56" s="226">
        <v>22</v>
      </c>
      <c r="AR56" s="226">
        <v>23</v>
      </c>
      <c r="AS56" s="226">
        <v>24</v>
      </c>
      <c r="AT56" s="160"/>
      <c r="AV56" s="236">
        <f t="shared" si="0"/>
        <v>0</v>
      </c>
      <c r="AW56" s="236">
        <f t="shared" si="1"/>
        <v>0</v>
      </c>
      <c r="AX56" s="236">
        <f t="shared" si="2"/>
        <v>0</v>
      </c>
    </row>
    <row r="57" spans="2:51" ht="12" customHeight="1" thickBot="1">
      <c r="B57" s="230" t="str">
        <f>IF(C57=J57,"INTRA","INTER")</f>
        <v>INTRA</v>
      </c>
      <c r="C57" s="231" t="s">
        <v>8</v>
      </c>
      <c r="D57" s="231" t="s">
        <v>9</v>
      </c>
      <c r="E57" s="232" t="s">
        <v>276</v>
      </c>
      <c r="F57" s="231">
        <v>25</v>
      </c>
      <c r="G57" s="231">
        <v>24</v>
      </c>
      <c r="H57" s="231">
        <v>24</v>
      </c>
      <c r="I57" s="231" t="s">
        <v>12</v>
      </c>
      <c r="J57" s="230" t="s">
        <v>8</v>
      </c>
      <c r="K57" s="231" t="s">
        <v>346</v>
      </c>
      <c r="L57" s="231"/>
      <c r="M57" s="231">
        <f>COUNTIF(Q57:AS57,"x")</f>
        <v>1</v>
      </c>
      <c r="N57" s="231">
        <f>G57-M57</f>
        <v>23</v>
      </c>
      <c r="O57" s="233"/>
      <c r="P57" s="234"/>
      <c r="Q57" s="231" t="s">
        <v>277</v>
      </c>
      <c r="R57" s="231" t="s">
        <v>384</v>
      </c>
      <c r="S57" s="231" t="s">
        <v>384</v>
      </c>
      <c r="T57" s="231" t="s">
        <v>384</v>
      </c>
      <c r="U57" s="234"/>
      <c r="V57" s="231" t="s">
        <v>384</v>
      </c>
      <c r="W57" s="231" t="s">
        <v>384</v>
      </c>
      <c r="X57" s="231" t="s">
        <v>384</v>
      </c>
      <c r="Y57" s="231" t="s">
        <v>384</v>
      </c>
      <c r="Z57" s="234"/>
      <c r="AA57" s="231" t="s">
        <v>384</v>
      </c>
      <c r="AB57" s="231" t="s">
        <v>384</v>
      </c>
      <c r="AC57" s="231" t="s">
        <v>384</v>
      </c>
      <c r="AD57" s="231" t="s">
        <v>384</v>
      </c>
      <c r="AE57" s="234"/>
      <c r="AF57" s="231" t="s">
        <v>384</v>
      </c>
      <c r="AG57" s="231" t="s">
        <v>384</v>
      </c>
      <c r="AH57" s="231" t="s">
        <v>384</v>
      </c>
      <c r="AI57" s="231" t="s">
        <v>384</v>
      </c>
      <c r="AJ57" s="234"/>
      <c r="AK57" s="231" t="s">
        <v>384</v>
      </c>
      <c r="AL57" s="231" t="s">
        <v>384</v>
      </c>
      <c r="AM57" s="231" t="s">
        <v>384</v>
      </c>
      <c r="AN57" s="231" t="s">
        <v>384</v>
      </c>
      <c r="AO57" s="234"/>
      <c r="AP57" s="231" t="s">
        <v>384</v>
      </c>
      <c r="AQ57" s="231" t="s">
        <v>384</v>
      </c>
      <c r="AR57" s="231" t="s">
        <v>384</v>
      </c>
      <c r="AS57" s="231" t="s">
        <v>384</v>
      </c>
      <c r="AT57" s="235"/>
      <c r="AV57" s="236">
        <f t="shared" si="0"/>
        <v>24</v>
      </c>
      <c r="AW57" s="236">
        <f t="shared" si="1"/>
        <v>1</v>
      </c>
      <c r="AX57" s="236">
        <f t="shared" si="2"/>
        <v>23</v>
      </c>
      <c r="AY57" s="301">
        <f t="shared" si="3"/>
        <v>4.1666666666666664E-2</v>
      </c>
    </row>
    <row r="58" spans="2:51" ht="12" customHeight="1">
      <c r="B58" s="284"/>
      <c r="C58" s="214"/>
      <c r="D58" s="226"/>
      <c r="E58" s="226"/>
      <c r="F58" s="227"/>
      <c r="G58" s="226"/>
      <c r="H58" s="226"/>
      <c r="I58" s="226"/>
      <c r="J58" s="226"/>
      <c r="K58" s="226"/>
      <c r="L58" s="226"/>
      <c r="M58" s="226"/>
      <c r="N58" s="226"/>
      <c r="O58" s="228"/>
      <c r="P58" s="226"/>
      <c r="Q58" s="226">
        <v>1</v>
      </c>
      <c r="R58" s="226">
        <v>2</v>
      </c>
      <c r="S58" s="226">
        <v>3</v>
      </c>
      <c r="T58" s="226">
        <v>4</v>
      </c>
      <c r="U58" s="226"/>
      <c r="V58" s="226">
        <v>5</v>
      </c>
      <c r="W58" s="226">
        <v>6</v>
      </c>
      <c r="X58" s="226">
        <v>7</v>
      </c>
      <c r="Y58" s="226">
        <v>8</v>
      </c>
      <c r="Z58" s="226"/>
      <c r="AA58" s="226">
        <v>9</v>
      </c>
      <c r="AB58" s="226">
        <v>10</v>
      </c>
      <c r="AC58" s="226">
        <v>11</v>
      </c>
      <c r="AD58" s="226">
        <v>12</v>
      </c>
      <c r="AE58" s="226"/>
      <c r="AF58" s="226">
        <v>13</v>
      </c>
      <c r="AG58" s="226">
        <v>14</v>
      </c>
      <c r="AH58" s="226">
        <v>15</v>
      </c>
      <c r="AI58" s="226">
        <v>16</v>
      </c>
      <c r="AJ58" s="226"/>
      <c r="AK58" s="226">
        <v>17</v>
      </c>
      <c r="AL58" s="226">
        <v>18</v>
      </c>
      <c r="AM58" s="226">
        <v>19</v>
      </c>
      <c r="AN58" s="226">
        <v>20</v>
      </c>
      <c r="AO58" s="226"/>
      <c r="AP58" s="226">
        <v>21</v>
      </c>
      <c r="AQ58" s="226">
        <v>22</v>
      </c>
      <c r="AR58" s="226">
        <v>23</v>
      </c>
      <c r="AS58" s="226">
        <v>24</v>
      </c>
      <c r="AT58" s="229"/>
      <c r="AV58" s="236">
        <f t="shared" si="0"/>
        <v>0</v>
      </c>
      <c r="AW58" s="236">
        <f t="shared" si="1"/>
        <v>0</v>
      </c>
      <c r="AX58" s="236">
        <f t="shared" si="2"/>
        <v>0</v>
      </c>
    </row>
    <row r="59" spans="2:51" ht="12" customHeight="1" thickBot="1">
      <c r="B59" s="230" t="str">
        <f>IF(C59=J59,"INTRA","INTER")</f>
        <v>INTRA</v>
      </c>
      <c r="C59" s="231" t="s">
        <v>8</v>
      </c>
      <c r="D59" s="231" t="s">
        <v>9</v>
      </c>
      <c r="E59" s="232" t="s">
        <v>276</v>
      </c>
      <c r="F59" s="231">
        <v>24</v>
      </c>
      <c r="G59" s="231">
        <v>24</v>
      </c>
      <c r="H59" s="231">
        <v>24</v>
      </c>
      <c r="I59" s="231" t="s">
        <v>12</v>
      </c>
      <c r="J59" s="230" t="s">
        <v>8</v>
      </c>
      <c r="K59" s="231" t="s">
        <v>346</v>
      </c>
      <c r="L59" s="231"/>
      <c r="M59" s="231">
        <f>COUNTIF(Q59:AS59,"x")</f>
        <v>3</v>
      </c>
      <c r="N59" s="231">
        <f>G59-M59</f>
        <v>21</v>
      </c>
      <c r="O59" s="233"/>
      <c r="P59" s="234"/>
      <c r="Q59" s="231" t="s">
        <v>277</v>
      </c>
      <c r="R59" s="231" t="s">
        <v>277</v>
      </c>
      <c r="S59" s="231" t="s">
        <v>277</v>
      </c>
      <c r="T59" s="231" t="s">
        <v>384</v>
      </c>
      <c r="U59" s="234"/>
      <c r="V59" s="231" t="s">
        <v>384</v>
      </c>
      <c r="W59" s="231" t="s">
        <v>384</v>
      </c>
      <c r="X59" s="231" t="s">
        <v>384</v>
      </c>
      <c r="Y59" s="231" t="s">
        <v>384</v>
      </c>
      <c r="Z59" s="234"/>
      <c r="AA59" s="231" t="s">
        <v>384</v>
      </c>
      <c r="AB59" s="231" t="s">
        <v>384</v>
      </c>
      <c r="AC59" s="231" t="s">
        <v>384</v>
      </c>
      <c r="AD59" s="231" t="s">
        <v>384</v>
      </c>
      <c r="AE59" s="234"/>
      <c r="AF59" s="231" t="s">
        <v>384</v>
      </c>
      <c r="AG59" s="231" t="s">
        <v>384</v>
      </c>
      <c r="AH59" s="231" t="s">
        <v>384</v>
      </c>
      <c r="AI59" s="231" t="s">
        <v>384</v>
      </c>
      <c r="AJ59" s="234"/>
      <c r="AK59" s="231" t="s">
        <v>384</v>
      </c>
      <c r="AL59" s="231" t="s">
        <v>384</v>
      </c>
      <c r="AM59" s="231" t="s">
        <v>384</v>
      </c>
      <c r="AN59" s="231" t="s">
        <v>384</v>
      </c>
      <c r="AO59" s="234"/>
      <c r="AP59" s="231" t="s">
        <v>384</v>
      </c>
      <c r="AQ59" s="231" t="s">
        <v>384</v>
      </c>
      <c r="AR59" s="231" t="s">
        <v>384</v>
      </c>
      <c r="AS59" s="231" t="s">
        <v>384</v>
      </c>
      <c r="AT59" s="235"/>
      <c r="AV59" s="236">
        <f t="shared" si="0"/>
        <v>24</v>
      </c>
      <c r="AW59" s="236">
        <f t="shared" si="1"/>
        <v>3</v>
      </c>
      <c r="AX59" s="236">
        <f t="shared" si="2"/>
        <v>21</v>
      </c>
      <c r="AY59" s="301">
        <f t="shared" si="3"/>
        <v>0.125</v>
      </c>
    </row>
    <row r="60" spans="2:51" ht="12" customHeight="1">
      <c r="B60" s="284"/>
      <c r="C60" s="214"/>
      <c r="D60" s="226"/>
      <c r="E60" s="226"/>
      <c r="F60" s="227"/>
      <c r="G60" s="226"/>
      <c r="H60" s="226"/>
      <c r="I60" s="226"/>
      <c r="J60" s="226"/>
      <c r="K60" s="226"/>
      <c r="L60" s="226"/>
      <c r="M60" s="226"/>
      <c r="N60" s="226"/>
      <c r="O60" s="228"/>
      <c r="P60" s="226"/>
      <c r="Q60" s="226">
        <v>1</v>
      </c>
      <c r="R60" s="226">
        <v>2</v>
      </c>
      <c r="S60" s="226">
        <v>3</v>
      </c>
      <c r="T60" s="226">
        <v>4</v>
      </c>
      <c r="U60" s="226"/>
      <c r="V60" s="226">
        <v>5</v>
      </c>
      <c r="W60" s="226">
        <v>6</v>
      </c>
      <c r="X60" s="226">
        <v>7</v>
      </c>
      <c r="Y60" s="226">
        <v>8</v>
      </c>
      <c r="Z60" s="226"/>
      <c r="AA60" s="226">
        <v>9</v>
      </c>
      <c r="AB60" s="226">
        <v>10</v>
      </c>
      <c r="AC60" s="226">
        <v>11</v>
      </c>
      <c r="AD60" s="226">
        <v>12</v>
      </c>
      <c r="AE60" s="226"/>
      <c r="AF60" s="226">
        <v>13</v>
      </c>
      <c r="AG60" s="226">
        <v>14</v>
      </c>
      <c r="AH60" s="226">
        <v>15</v>
      </c>
      <c r="AI60" s="226">
        <v>16</v>
      </c>
      <c r="AJ60" s="226"/>
      <c r="AK60" s="226">
        <v>17</v>
      </c>
      <c r="AL60" s="226">
        <v>18</v>
      </c>
      <c r="AM60" s="226">
        <v>19</v>
      </c>
      <c r="AN60" s="226">
        <v>20</v>
      </c>
      <c r="AO60" s="226"/>
      <c r="AP60" s="226">
        <v>21</v>
      </c>
      <c r="AQ60" s="226">
        <v>22</v>
      </c>
      <c r="AR60" s="226">
        <v>23</v>
      </c>
      <c r="AS60" s="226">
        <v>24</v>
      </c>
      <c r="AT60" s="229"/>
      <c r="AV60" s="236">
        <f t="shared" si="0"/>
        <v>0</v>
      </c>
      <c r="AW60" s="236">
        <f t="shared" si="1"/>
        <v>0</v>
      </c>
      <c r="AX60" s="236">
        <f t="shared" si="2"/>
        <v>0</v>
      </c>
    </row>
    <row r="61" spans="2:51" ht="12" customHeight="1" thickBot="1">
      <c r="B61" s="230" t="str">
        <f>IF(C61=J61,"INTRA","INTER")</f>
        <v>INTRA</v>
      </c>
      <c r="C61" s="231" t="s">
        <v>8</v>
      </c>
      <c r="D61" s="231" t="s">
        <v>9</v>
      </c>
      <c r="E61" s="232" t="s">
        <v>276</v>
      </c>
      <c r="F61" s="231">
        <v>23</v>
      </c>
      <c r="G61" s="231">
        <v>8</v>
      </c>
      <c r="H61" s="231">
        <v>24</v>
      </c>
      <c r="I61" s="231" t="s">
        <v>12</v>
      </c>
      <c r="J61" s="230" t="s">
        <v>8</v>
      </c>
      <c r="K61" s="231" t="s">
        <v>35</v>
      </c>
      <c r="L61" s="231"/>
      <c r="M61" s="231">
        <f>COUNTIF(Q61:AS61,"x")</f>
        <v>4</v>
      </c>
      <c r="N61" s="231">
        <f>G61-M61</f>
        <v>4</v>
      </c>
      <c r="O61" s="233"/>
      <c r="P61" s="234"/>
      <c r="Q61" s="231"/>
      <c r="R61" s="231"/>
      <c r="S61" s="231"/>
      <c r="T61" s="231"/>
      <c r="U61" s="234"/>
      <c r="V61" s="231"/>
      <c r="W61" s="231"/>
      <c r="X61" s="231"/>
      <c r="Y61" s="231"/>
      <c r="Z61" s="234"/>
      <c r="AA61" s="231"/>
      <c r="AB61" s="231"/>
      <c r="AC61" s="231"/>
      <c r="AD61" s="231"/>
      <c r="AE61" s="234"/>
      <c r="AF61" s="231" t="s">
        <v>277</v>
      </c>
      <c r="AG61" s="231" t="s">
        <v>277</v>
      </c>
      <c r="AH61" s="231" t="s">
        <v>277</v>
      </c>
      <c r="AI61" s="231" t="s">
        <v>277</v>
      </c>
      <c r="AJ61" s="234"/>
      <c r="AK61" s="231" t="s">
        <v>384</v>
      </c>
      <c r="AL61" s="231" t="s">
        <v>384</v>
      </c>
      <c r="AM61" s="231" t="s">
        <v>384</v>
      </c>
      <c r="AN61" s="231" t="s">
        <v>384</v>
      </c>
      <c r="AO61" s="234"/>
      <c r="AP61" s="231"/>
      <c r="AQ61" s="231"/>
      <c r="AR61" s="231"/>
      <c r="AS61" s="231"/>
      <c r="AT61" s="235"/>
      <c r="AV61" s="236">
        <f t="shared" si="0"/>
        <v>8</v>
      </c>
      <c r="AW61" s="236">
        <f t="shared" si="1"/>
        <v>4</v>
      </c>
      <c r="AX61" s="236">
        <f t="shared" si="2"/>
        <v>4</v>
      </c>
      <c r="AY61" s="301">
        <f t="shared" si="3"/>
        <v>0.5</v>
      </c>
    </row>
    <row r="62" spans="2:51" ht="12" customHeight="1">
      <c r="B62" s="284"/>
      <c r="C62" s="214"/>
      <c r="D62" s="226"/>
      <c r="E62" s="226"/>
      <c r="F62" s="227"/>
      <c r="G62" s="226"/>
      <c r="H62" s="226"/>
      <c r="I62" s="226"/>
      <c r="J62" s="226"/>
      <c r="K62" s="226"/>
      <c r="L62" s="226"/>
      <c r="M62" s="226"/>
      <c r="N62" s="226"/>
      <c r="O62" s="228"/>
      <c r="P62" s="226"/>
      <c r="Q62" s="226">
        <v>1</v>
      </c>
      <c r="R62" s="226">
        <v>2</v>
      </c>
      <c r="S62" s="226">
        <v>3</v>
      </c>
      <c r="T62" s="226">
        <v>4</v>
      </c>
      <c r="U62" s="226"/>
      <c r="V62" s="226">
        <v>5</v>
      </c>
      <c r="W62" s="226">
        <v>6</v>
      </c>
      <c r="X62" s="226">
        <v>7</v>
      </c>
      <c r="Y62" s="226">
        <v>8</v>
      </c>
      <c r="Z62" s="226"/>
      <c r="AA62" s="226">
        <v>9</v>
      </c>
      <c r="AB62" s="226">
        <v>10</v>
      </c>
      <c r="AC62" s="226">
        <v>11</v>
      </c>
      <c r="AD62" s="226">
        <v>12</v>
      </c>
      <c r="AE62" s="226"/>
      <c r="AF62" s="226">
        <v>13</v>
      </c>
      <c r="AG62" s="226">
        <v>14</v>
      </c>
      <c r="AH62" s="226">
        <v>15</v>
      </c>
      <c r="AI62" s="226">
        <v>16</v>
      </c>
      <c r="AJ62" s="226"/>
      <c r="AK62" s="226">
        <v>17</v>
      </c>
      <c r="AL62" s="226">
        <v>18</v>
      </c>
      <c r="AM62" s="226">
        <v>19</v>
      </c>
      <c r="AN62" s="226">
        <v>20</v>
      </c>
      <c r="AO62" s="226"/>
      <c r="AP62" s="226">
        <v>21</v>
      </c>
      <c r="AQ62" s="226">
        <v>22</v>
      </c>
      <c r="AR62" s="226">
        <v>23</v>
      </c>
      <c r="AS62" s="226">
        <v>24</v>
      </c>
      <c r="AT62" s="229"/>
      <c r="AV62" s="236">
        <f t="shared" si="0"/>
        <v>0</v>
      </c>
      <c r="AW62" s="236">
        <f t="shared" si="1"/>
        <v>0</v>
      </c>
      <c r="AX62" s="236">
        <f t="shared" si="2"/>
        <v>0</v>
      </c>
    </row>
    <row r="63" spans="2:51" ht="12" customHeight="1" thickBot="1">
      <c r="B63" s="230" t="str">
        <f>IF(C63=J63,"INTRA","INTER")</f>
        <v>INTRA</v>
      </c>
      <c r="C63" s="231" t="s">
        <v>8</v>
      </c>
      <c r="D63" s="231" t="s">
        <v>9</v>
      </c>
      <c r="E63" s="232" t="s">
        <v>276</v>
      </c>
      <c r="F63" s="231">
        <v>22</v>
      </c>
      <c r="G63" s="231">
        <v>3</v>
      </c>
      <c r="H63" s="231">
        <v>24</v>
      </c>
      <c r="I63" s="231" t="s">
        <v>12</v>
      </c>
      <c r="J63" s="230" t="s">
        <v>8</v>
      </c>
      <c r="K63" s="231" t="s">
        <v>347</v>
      </c>
      <c r="L63" s="231"/>
      <c r="M63" s="231">
        <f>COUNTIF(Q63:AS63,"x")</f>
        <v>2</v>
      </c>
      <c r="N63" s="231">
        <f>G63-M63</f>
        <v>1</v>
      </c>
      <c r="O63" s="233"/>
      <c r="P63" s="234"/>
      <c r="Q63" s="231"/>
      <c r="R63" s="231"/>
      <c r="S63" s="231"/>
      <c r="T63" s="231"/>
      <c r="U63" s="234"/>
      <c r="V63" s="231"/>
      <c r="W63" s="231"/>
      <c r="X63" s="231"/>
      <c r="Y63" s="231"/>
      <c r="Z63" s="234"/>
      <c r="AA63" s="231"/>
      <c r="AB63" s="231"/>
      <c r="AC63" s="231"/>
      <c r="AD63" s="231"/>
      <c r="AE63" s="234"/>
      <c r="AF63" s="231" t="s">
        <v>384</v>
      </c>
      <c r="AG63" s="231" t="s">
        <v>277</v>
      </c>
      <c r="AH63" s="231" t="s">
        <v>277</v>
      </c>
      <c r="AI63" s="231"/>
      <c r="AJ63" s="234"/>
      <c r="AK63" s="231"/>
      <c r="AL63" s="231"/>
      <c r="AM63" s="231"/>
      <c r="AN63" s="231"/>
      <c r="AO63" s="234"/>
      <c r="AP63" s="231"/>
      <c r="AQ63" s="231"/>
      <c r="AR63" s="231"/>
      <c r="AS63" s="231"/>
      <c r="AT63" s="235"/>
      <c r="AV63" s="236">
        <f t="shared" si="0"/>
        <v>3</v>
      </c>
      <c r="AW63" s="236">
        <f t="shared" si="1"/>
        <v>2</v>
      </c>
      <c r="AX63" s="236">
        <f t="shared" si="2"/>
        <v>1</v>
      </c>
      <c r="AY63" s="301">
        <f t="shared" si="3"/>
        <v>0.66666666666666663</v>
      </c>
    </row>
    <row r="64" spans="2:51" ht="12" customHeight="1">
      <c r="B64" s="284"/>
      <c r="C64" s="214"/>
      <c r="D64" s="226"/>
      <c r="E64" s="226"/>
      <c r="F64" s="227"/>
      <c r="G64" s="226"/>
      <c r="H64" s="226"/>
      <c r="I64" s="226"/>
      <c r="J64" s="226"/>
      <c r="K64" s="226"/>
      <c r="L64" s="226"/>
      <c r="M64" s="226"/>
      <c r="N64" s="226"/>
      <c r="O64" s="228"/>
      <c r="P64" s="226"/>
      <c r="Q64" s="226">
        <v>1</v>
      </c>
      <c r="R64" s="226">
        <v>2</v>
      </c>
      <c r="S64" s="226">
        <v>3</v>
      </c>
      <c r="T64" s="226">
        <v>4</v>
      </c>
      <c r="U64" s="226"/>
      <c r="V64" s="226">
        <v>5</v>
      </c>
      <c r="W64" s="226">
        <v>6</v>
      </c>
      <c r="X64" s="226">
        <v>7</v>
      </c>
      <c r="Y64" s="226">
        <v>8</v>
      </c>
      <c r="Z64" s="226"/>
      <c r="AA64" s="226">
        <v>9</v>
      </c>
      <c r="AB64" s="226">
        <v>10</v>
      </c>
      <c r="AC64" s="226">
        <v>11</v>
      </c>
      <c r="AD64" s="226">
        <v>12</v>
      </c>
      <c r="AE64" s="226"/>
      <c r="AF64" s="226">
        <v>13</v>
      </c>
      <c r="AG64" s="226">
        <v>14</v>
      </c>
      <c r="AH64" s="226">
        <v>15</v>
      </c>
      <c r="AI64" s="226">
        <v>16</v>
      </c>
      <c r="AJ64" s="226"/>
      <c r="AK64" s="226">
        <v>17</v>
      </c>
      <c r="AL64" s="226">
        <v>18</v>
      </c>
      <c r="AM64" s="226">
        <v>19</v>
      </c>
      <c r="AN64" s="226">
        <v>20</v>
      </c>
      <c r="AO64" s="226"/>
      <c r="AP64" s="226">
        <v>21</v>
      </c>
      <c r="AQ64" s="226">
        <v>22</v>
      </c>
      <c r="AR64" s="226">
        <v>23</v>
      </c>
      <c r="AS64" s="226">
        <v>24</v>
      </c>
      <c r="AT64" s="229"/>
      <c r="AV64" s="236">
        <f t="shared" si="0"/>
        <v>0</v>
      </c>
      <c r="AW64" s="236">
        <f t="shared" si="1"/>
        <v>0</v>
      </c>
      <c r="AX64" s="236">
        <f t="shared" si="2"/>
        <v>0</v>
      </c>
    </row>
    <row r="65" spans="2:51" ht="12" customHeight="1" thickBot="1">
      <c r="B65" s="230" t="str">
        <f t="shared" ref="B65:B127" si="5">IF(C65=J65,"INTRA","INTER")</f>
        <v>INTRA</v>
      </c>
      <c r="C65" s="231" t="s">
        <v>8</v>
      </c>
      <c r="D65" s="231" t="s">
        <v>9</v>
      </c>
      <c r="E65" s="232" t="s">
        <v>276</v>
      </c>
      <c r="F65" s="231">
        <v>21</v>
      </c>
      <c r="G65" s="231">
        <v>1</v>
      </c>
      <c r="H65" s="231">
        <v>24</v>
      </c>
      <c r="I65" s="231" t="s">
        <v>12</v>
      </c>
      <c r="J65" s="230" t="s">
        <v>8</v>
      </c>
      <c r="K65" s="231" t="s">
        <v>39</v>
      </c>
      <c r="L65" s="231"/>
      <c r="M65" s="231">
        <f>COUNTIF(Q65:AS65,"x")</f>
        <v>1</v>
      </c>
      <c r="N65" s="231">
        <f>G65-M65</f>
        <v>0</v>
      </c>
      <c r="O65" s="233"/>
      <c r="P65" s="234"/>
      <c r="Q65" s="231"/>
      <c r="R65" s="231"/>
      <c r="S65" s="231"/>
      <c r="T65" s="231"/>
      <c r="U65" s="234"/>
      <c r="V65" s="231"/>
      <c r="W65" s="231"/>
      <c r="X65" s="231"/>
      <c r="Y65" s="231"/>
      <c r="Z65" s="234"/>
      <c r="AA65" s="231"/>
      <c r="AB65" s="231"/>
      <c r="AC65" s="231"/>
      <c r="AD65" s="231"/>
      <c r="AE65" s="234"/>
      <c r="AF65" s="231" t="s">
        <v>277</v>
      </c>
      <c r="AG65" s="231"/>
      <c r="AH65" s="231"/>
      <c r="AI65" s="231"/>
      <c r="AJ65" s="234"/>
      <c r="AK65" s="231"/>
      <c r="AL65" s="231"/>
      <c r="AM65" s="231"/>
      <c r="AN65" s="231"/>
      <c r="AO65" s="234"/>
      <c r="AP65" s="231"/>
      <c r="AQ65" s="231"/>
      <c r="AR65" s="231"/>
      <c r="AS65" s="231"/>
      <c r="AT65" s="235"/>
      <c r="AV65" s="236">
        <f t="shared" si="0"/>
        <v>1</v>
      </c>
      <c r="AW65" s="236">
        <f t="shared" si="1"/>
        <v>1</v>
      </c>
      <c r="AX65" s="236">
        <f t="shared" si="2"/>
        <v>0</v>
      </c>
      <c r="AY65" s="301">
        <f>AW65/AV65</f>
        <v>1</v>
      </c>
    </row>
    <row r="66" spans="2:51" ht="12" customHeight="1">
      <c r="B66" s="284"/>
      <c r="C66" s="214"/>
      <c r="D66" s="226"/>
      <c r="E66" s="226"/>
      <c r="F66" s="227"/>
      <c r="G66" s="226"/>
      <c r="H66" s="226"/>
      <c r="I66" s="226"/>
      <c r="J66" s="226"/>
      <c r="K66" s="226"/>
      <c r="L66" s="226"/>
      <c r="M66" s="226"/>
      <c r="N66" s="226"/>
      <c r="O66" s="228"/>
      <c r="P66" s="226"/>
      <c r="Q66" s="226">
        <v>1</v>
      </c>
      <c r="R66" s="226">
        <v>2</v>
      </c>
      <c r="S66" s="226">
        <v>3</v>
      </c>
      <c r="T66" s="226">
        <v>4</v>
      </c>
      <c r="U66" s="226"/>
      <c r="V66" s="226">
        <v>5</v>
      </c>
      <c r="W66" s="226">
        <v>6</v>
      </c>
      <c r="X66" s="226">
        <v>7</v>
      </c>
      <c r="Y66" s="226">
        <v>8</v>
      </c>
      <c r="Z66" s="226"/>
      <c r="AA66" s="226">
        <v>9</v>
      </c>
      <c r="AB66" s="226">
        <v>10</v>
      </c>
      <c r="AC66" s="226">
        <v>11</v>
      </c>
      <c r="AD66" s="226">
        <v>12</v>
      </c>
      <c r="AE66" s="226"/>
      <c r="AF66" s="226">
        <v>13</v>
      </c>
      <c r="AG66" s="226">
        <v>14</v>
      </c>
      <c r="AH66" s="226">
        <v>15</v>
      </c>
      <c r="AI66" s="226">
        <v>16</v>
      </c>
      <c r="AJ66" s="226"/>
      <c r="AK66" s="226">
        <v>17</v>
      </c>
      <c r="AL66" s="226">
        <v>18</v>
      </c>
      <c r="AM66" s="226">
        <v>19</v>
      </c>
      <c r="AN66" s="226">
        <v>20</v>
      </c>
      <c r="AO66" s="226"/>
      <c r="AP66" s="226">
        <v>21</v>
      </c>
      <c r="AQ66" s="226">
        <v>22</v>
      </c>
      <c r="AR66" s="226">
        <v>23</v>
      </c>
      <c r="AS66" s="226">
        <v>24</v>
      </c>
      <c r="AT66" s="229"/>
      <c r="AV66" s="236">
        <f t="shared" si="0"/>
        <v>0</v>
      </c>
      <c r="AW66" s="236">
        <f t="shared" si="1"/>
        <v>0</v>
      </c>
      <c r="AX66" s="236">
        <f t="shared" si="2"/>
        <v>0</v>
      </c>
    </row>
    <row r="67" spans="2:51" ht="12" customHeight="1" thickBot="1">
      <c r="B67" s="230" t="str">
        <f t="shared" si="5"/>
        <v>INTRA</v>
      </c>
      <c r="C67" s="231" t="s">
        <v>8</v>
      </c>
      <c r="D67" s="231" t="s">
        <v>9</v>
      </c>
      <c r="E67" s="232" t="s">
        <v>276</v>
      </c>
      <c r="F67" s="231">
        <v>20</v>
      </c>
      <c r="G67" s="231">
        <v>12</v>
      </c>
      <c r="H67" s="231">
        <v>12</v>
      </c>
      <c r="I67" s="231" t="s">
        <v>12</v>
      </c>
      <c r="J67" s="231" t="s">
        <v>8</v>
      </c>
      <c r="K67" s="231" t="s">
        <v>348</v>
      </c>
      <c r="L67" s="231"/>
      <c r="M67" s="231">
        <f>COUNTIF(Q68:AD68,"x")</f>
        <v>4</v>
      </c>
      <c r="N67" s="231">
        <f>G67-M67</f>
        <v>8</v>
      </c>
      <c r="O67" s="233"/>
      <c r="P67" s="234"/>
      <c r="Q67" s="281"/>
      <c r="R67" s="281"/>
      <c r="S67" s="281"/>
      <c r="T67" s="281"/>
      <c r="U67" s="169"/>
      <c r="V67" s="281"/>
      <c r="W67" s="281"/>
      <c r="X67" s="281"/>
      <c r="Y67" s="281"/>
      <c r="Z67" s="169"/>
      <c r="AA67" s="281"/>
      <c r="AB67" s="281"/>
      <c r="AC67" s="281"/>
      <c r="AD67" s="281"/>
      <c r="AE67" s="169"/>
      <c r="AF67" s="281"/>
      <c r="AG67" s="281"/>
      <c r="AH67" s="281"/>
      <c r="AI67" s="281"/>
      <c r="AJ67" s="169"/>
      <c r="AK67" s="281"/>
      <c r="AL67" s="281"/>
      <c r="AM67" s="281"/>
      <c r="AN67" s="281"/>
      <c r="AO67" s="169"/>
      <c r="AP67" s="281"/>
      <c r="AQ67" s="281"/>
      <c r="AR67" s="281"/>
      <c r="AS67" s="281"/>
      <c r="AT67" s="241"/>
      <c r="AV67" s="236">
        <f t="shared" si="0"/>
        <v>12</v>
      </c>
      <c r="AW67" s="236">
        <f t="shared" si="1"/>
        <v>4</v>
      </c>
      <c r="AX67" s="236">
        <f t="shared" si="2"/>
        <v>8</v>
      </c>
    </row>
    <row r="68" spans="2:51" ht="12" customHeight="1" thickBot="1">
      <c r="B68" s="230" t="str">
        <f t="shared" si="5"/>
        <v>INTRA</v>
      </c>
      <c r="C68" s="231" t="s">
        <v>8</v>
      </c>
      <c r="D68" s="231" t="s">
        <v>9</v>
      </c>
      <c r="E68" s="232" t="s">
        <v>276</v>
      </c>
      <c r="F68" s="231">
        <v>20</v>
      </c>
      <c r="G68" s="231">
        <v>12</v>
      </c>
      <c r="H68" s="231">
        <v>12</v>
      </c>
      <c r="I68" s="231" t="s">
        <v>12</v>
      </c>
      <c r="J68" s="231" t="s">
        <v>8</v>
      </c>
      <c r="K68" s="231" t="s">
        <v>348</v>
      </c>
      <c r="L68" s="231">
        <v>1</v>
      </c>
      <c r="M68" s="231">
        <f>COUNTIF(AF68:AS68,"x")</f>
        <v>7</v>
      </c>
      <c r="N68" s="231">
        <f>G68-M68</f>
        <v>5</v>
      </c>
      <c r="O68" s="233"/>
      <c r="P68" s="243"/>
      <c r="Q68" s="246" t="s">
        <v>277</v>
      </c>
      <c r="R68" s="246" t="s">
        <v>277</v>
      </c>
      <c r="S68" s="246" t="s">
        <v>277</v>
      </c>
      <c r="T68" s="246" t="s">
        <v>277</v>
      </c>
      <c r="U68" s="234"/>
      <c r="V68" s="231" t="s">
        <v>384</v>
      </c>
      <c r="W68" s="231" t="s">
        <v>384</v>
      </c>
      <c r="X68" s="231" t="s">
        <v>384</v>
      </c>
      <c r="Y68" s="231" t="s">
        <v>384</v>
      </c>
      <c r="Z68" s="234"/>
      <c r="AA68" s="231" t="s">
        <v>384</v>
      </c>
      <c r="AB68" s="231" t="s">
        <v>384</v>
      </c>
      <c r="AC68" s="231" t="s">
        <v>384</v>
      </c>
      <c r="AD68" s="231" t="s">
        <v>384</v>
      </c>
      <c r="AE68" s="234"/>
      <c r="AF68" s="231" t="s">
        <v>277</v>
      </c>
      <c r="AG68" s="231" t="s">
        <v>277</v>
      </c>
      <c r="AH68" s="231" t="s">
        <v>277</v>
      </c>
      <c r="AI68" s="231" t="s">
        <v>277</v>
      </c>
      <c r="AJ68" s="234"/>
      <c r="AK68" s="231" t="s">
        <v>277</v>
      </c>
      <c r="AL68" s="231" t="s">
        <v>277</v>
      </c>
      <c r="AM68" s="231" t="s">
        <v>277</v>
      </c>
      <c r="AN68" s="231" t="s">
        <v>384</v>
      </c>
      <c r="AO68" s="234"/>
      <c r="AP68" s="231" t="s">
        <v>384</v>
      </c>
      <c r="AQ68" s="231" t="s">
        <v>384</v>
      </c>
      <c r="AR68" s="231" t="s">
        <v>384</v>
      </c>
      <c r="AS68" s="231" t="s">
        <v>384</v>
      </c>
      <c r="AT68" s="235"/>
      <c r="AV68" s="236">
        <f t="shared" si="0"/>
        <v>12</v>
      </c>
      <c r="AW68" s="236">
        <f t="shared" si="1"/>
        <v>7</v>
      </c>
      <c r="AX68" s="236">
        <f t="shared" si="2"/>
        <v>5</v>
      </c>
      <c r="AY68" s="301">
        <f>AW68/AV68</f>
        <v>0.58333333333333337</v>
      </c>
    </row>
    <row r="69" spans="2:51" ht="12" customHeight="1">
      <c r="B69" s="285"/>
      <c r="C69" s="214"/>
      <c r="D69" s="226"/>
      <c r="E69" s="226"/>
      <c r="F69" s="227"/>
      <c r="G69" s="226"/>
      <c r="H69" s="226"/>
      <c r="I69" s="226"/>
      <c r="J69" s="226"/>
      <c r="K69" s="226"/>
      <c r="L69" s="226"/>
      <c r="M69" s="226"/>
      <c r="N69" s="226"/>
      <c r="O69" s="228"/>
      <c r="P69" s="226"/>
      <c r="Q69" s="226">
        <v>1</v>
      </c>
      <c r="R69" s="226">
        <v>2</v>
      </c>
      <c r="S69" s="226">
        <v>3</v>
      </c>
      <c r="T69" s="226">
        <v>4</v>
      </c>
      <c r="U69" s="226"/>
      <c r="V69" s="226">
        <v>5</v>
      </c>
      <c r="W69" s="226">
        <v>6</v>
      </c>
      <c r="X69" s="226">
        <v>7</v>
      </c>
      <c r="Y69" s="226">
        <v>8</v>
      </c>
      <c r="Z69" s="226"/>
      <c r="AA69" s="226">
        <v>9</v>
      </c>
      <c r="AB69" s="226">
        <v>10</v>
      </c>
      <c r="AC69" s="226">
        <v>11</v>
      </c>
      <c r="AD69" s="226">
        <v>12</v>
      </c>
      <c r="AE69" s="226"/>
      <c r="AF69" s="226">
        <v>13</v>
      </c>
      <c r="AG69" s="226">
        <v>14</v>
      </c>
      <c r="AH69" s="226">
        <v>15</v>
      </c>
      <c r="AI69" s="226">
        <v>16</v>
      </c>
      <c r="AJ69" s="226"/>
      <c r="AK69" s="226">
        <v>17</v>
      </c>
      <c r="AL69" s="226">
        <v>18</v>
      </c>
      <c r="AM69" s="226">
        <v>19</v>
      </c>
      <c r="AN69" s="226">
        <v>20</v>
      </c>
      <c r="AO69" s="226"/>
      <c r="AP69" s="226">
        <v>21</v>
      </c>
      <c r="AQ69" s="226">
        <v>22</v>
      </c>
      <c r="AR69" s="226">
        <v>23</v>
      </c>
      <c r="AS69" s="226">
        <v>24</v>
      </c>
      <c r="AT69" s="229"/>
      <c r="AV69" s="236">
        <f t="shared" si="0"/>
        <v>0</v>
      </c>
      <c r="AW69" s="236">
        <f t="shared" si="1"/>
        <v>0</v>
      </c>
      <c r="AX69" s="236">
        <f t="shared" si="2"/>
        <v>0</v>
      </c>
    </row>
    <row r="70" spans="2:51" ht="12" customHeight="1" thickBot="1">
      <c r="B70" s="230" t="str">
        <f t="shared" si="5"/>
        <v>INTRA</v>
      </c>
      <c r="C70" s="231" t="s">
        <v>8</v>
      </c>
      <c r="D70" s="231" t="s">
        <v>9</v>
      </c>
      <c r="E70" s="232" t="s">
        <v>276</v>
      </c>
      <c r="F70" s="231">
        <v>19</v>
      </c>
      <c r="G70" s="231">
        <v>24</v>
      </c>
      <c r="H70" s="231">
        <v>24</v>
      </c>
      <c r="I70" s="231" t="s">
        <v>12</v>
      </c>
      <c r="J70" s="230" t="s">
        <v>8</v>
      </c>
      <c r="K70" s="231" t="s">
        <v>30</v>
      </c>
      <c r="L70" s="231"/>
      <c r="M70" s="231">
        <f>COUNTIF(Q70:AS70,"x")</f>
        <v>23</v>
      </c>
      <c r="N70" s="231">
        <f>G70-M70</f>
        <v>1</v>
      </c>
      <c r="O70" s="233"/>
      <c r="P70" s="234"/>
      <c r="Q70" s="244" t="s">
        <v>277</v>
      </c>
      <c r="R70" s="244" t="s">
        <v>277</v>
      </c>
      <c r="S70" s="244" t="s">
        <v>277</v>
      </c>
      <c r="T70" s="244" t="s">
        <v>277</v>
      </c>
      <c r="U70" s="234"/>
      <c r="V70" s="244" t="s">
        <v>277</v>
      </c>
      <c r="W70" s="244" t="s">
        <v>277</v>
      </c>
      <c r="X70" s="244" t="s">
        <v>277</v>
      </c>
      <c r="Y70" s="244" t="s">
        <v>277</v>
      </c>
      <c r="Z70" s="234"/>
      <c r="AA70" s="244" t="s">
        <v>277</v>
      </c>
      <c r="AB70" s="244" t="s">
        <v>277</v>
      </c>
      <c r="AC70" s="244" t="s">
        <v>277</v>
      </c>
      <c r="AD70" s="244" t="s">
        <v>277</v>
      </c>
      <c r="AE70" s="234"/>
      <c r="AF70" s="244" t="s">
        <v>277</v>
      </c>
      <c r="AG70" s="244" t="s">
        <v>277</v>
      </c>
      <c r="AH70" s="244" t="s">
        <v>277</v>
      </c>
      <c r="AI70" s="244" t="s">
        <v>277</v>
      </c>
      <c r="AJ70" s="234"/>
      <c r="AK70" s="244" t="s">
        <v>277</v>
      </c>
      <c r="AL70" s="244" t="s">
        <v>277</v>
      </c>
      <c r="AM70" s="244" t="s">
        <v>277</v>
      </c>
      <c r="AN70" s="244" t="s">
        <v>277</v>
      </c>
      <c r="AO70" s="234"/>
      <c r="AP70" s="244" t="s">
        <v>277</v>
      </c>
      <c r="AQ70" s="244" t="s">
        <v>277</v>
      </c>
      <c r="AR70" s="244" t="s">
        <v>277</v>
      </c>
      <c r="AS70" s="244" t="s">
        <v>384</v>
      </c>
      <c r="AT70" s="235"/>
      <c r="AV70" s="236">
        <f t="shared" si="0"/>
        <v>24</v>
      </c>
      <c r="AW70" s="236">
        <f t="shared" si="1"/>
        <v>23</v>
      </c>
      <c r="AX70" s="236">
        <f t="shared" si="2"/>
        <v>1</v>
      </c>
      <c r="AY70" s="301">
        <f>AW70/AV70</f>
        <v>0.95833333333333337</v>
      </c>
    </row>
    <row r="71" spans="2:51" ht="12" customHeight="1">
      <c r="B71" s="285"/>
      <c r="C71" s="214"/>
      <c r="D71" s="226"/>
      <c r="E71" s="226"/>
      <c r="F71" s="227"/>
      <c r="G71" s="226"/>
      <c r="H71" s="226"/>
      <c r="I71" s="226"/>
      <c r="J71" s="226"/>
      <c r="K71" s="226"/>
      <c r="L71" s="226"/>
      <c r="M71" s="226"/>
      <c r="N71" s="226"/>
      <c r="O71" s="228"/>
      <c r="P71" s="226"/>
      <c r="Q71" s="238">
        <v>1</v>
      </c>
      <c r="R71" s="238">
        <v>2</v>
      </c>
      <c r="S71" s="238">
        <v>3</v>
      </c>
      <c r="T71" s="238">
        <v>4</v>
      </c>
      <c r="U71" s="226"/>
      <c r="V71" s="238">
        <v>5</v>
      </c>
      <c r="W71" s="238">
        <v>6</v>
      </c>
      <c r="X71" s="238">
        <v>7</v>
      </c>
      <c r="Y71" s="238">
        <v>8</v>
      </c>
      <c r="Z71" s="226"/>
      <c r="AA71" s="238">
        <v>9</v>
      </c>
      <c r="AB71" s="238">
        <v>10</v>
      </c>
      <c r="AC71" s="238">
        <v>11</v>
      </c>
      <c r="AD71" s="238">
        <v>12</v>
      </c>
      <c r="AE71" s="226"/>
      <c r="AF71" s="238">
        <v>13</v>
      </c>
      <c r="AG71" s="238">
        <v>14</v>
      </c>
      <c r="AH71" s="238">
        <v>15</v>
      </c>
      <c r="AI71" s="238">
        <v>16</v>
      </c>
      <c r="AJ71" s="226"/>
      <c r="AK71" s="238">
        <v>17</v>
      </c>
      <c r="AL71" s="238">
        <v>18</v>
      </c>
      <c r="AM71" s="238">
        <v>19</v>
      </c>
      <c r="AN71" s="238">
        <v>20</v>
      </c>
      <c r="AO71" s="226"/>
      <c r="AP71" s="238">
        <v>21</v>
      </c>
      <c r="AQ71" s="238">
        <v>22</v>
      </c>
      <c r="AR71" s="238">
        <v>23</v>
      </c>
      <c r="AS71" s="238">
        <v>24</v>
      </c>
      <c r="AT71" s="229"/>
      <c r="AV71" s="236">
        <f t="shared" si="0"/>
        <v>0</v>
      </c>
      <c r="AW71" s="236">
        <f t="shared" si="1"/>
        <v>0</v>
      </c>
      <c r="AX71" s="236">
        <f t="shared" si="2"/>
        <v>0</v>
      </c>
    </row>
    <row r="72" spans="2:51" ht="12" customHeight="1" thickBot="1">
      <c r="B72" s="230" t="str">
        <f t="shared" si="5"/>
        <v>INTRA</v>
      </c>
      <c r="C72" s="231" t="s">
        <v>8</v>
      </c>
      <c r="D72" s="231" t="s">
        <v>9</v>
      </c>
      <c r="E72" s="232" t="s">
        <v>276</v>
      </c>
      <c r="F72" s="231">
        <v>18</v>
      </c>
      <c r="G72" s="231">
        <v>2</v>
      </c>
      <c r="H72" s="231">
        <v>12</v>
      </c>
      <c r="I72" s="231" t="s">
        <v>12</v>
      </c>
      <c r="J72" s="231" t="s">
        <v>8</v>
      </c>
      <c r="K72" s="231" t="s">
        <v>196</v>
      </c>
      <c r="L72" s="231"/>
      <c r="M72" s="231">
        <f>COUNTIF(Q73:AD73,"x")</f>
        <v>1</v>
      </c>
      <c r="N72" s="231">
        <f>G72-M72</f>
        <v>1</v>
      </c>
      <c r="O72" s="233"/>
      <c r="P72" s="234"/>
      <c r="Q72" s="281"/>
      <c r="R72" s="281"/>
      <c r="S72" s="281"/>
      <c r="T72" s="281"/>
      <c r="U72" s="238"/>
      <c r="V72" s="281"/>
      <c r="W72" s="281"/>
      <c r="X72" s="281"/>
      <c r="Y72" s="281"/>
      <c r="Z72" s="238"/>
      <c r="AA72" s="281"/>
      <c r="AB72" s="281"/>
      <c r="AC72" s="281"/>
      <c r="AD72" s="281"/>
      <c r="AE72" s="238"/>
      <c r="AF72" s="281"/>
      <c r="AG72" s="281"/>
      <c r="AH72" s="281"/>
      <c r="AI72" s="281"/>
      <c r="AJ72" s="238"/>
      <c r="AK72" s="281"/>
      <c r="AL72" s="281"/>
      <c r="AM72" s="281"/>
      <c r="AN72" s="281"/>
      <c r="AO72" s="238"/>
      <c r="AP72" s="281"/>
      <c r="AQ72" s="281"/>
      <c r="AR72" s="281"/>
      <c r="AS72" s="281"/>
      <c r="AT72" s="241"/>
      <c r="AV72" s="236">
        <f t="shared" ref="AV72:AV135" si="6">G72</f>
        <v>2</v>
      </c>
      <c r="AW72" s="236">
        <f t="shared" ref="AW72:AW135" si="7">M72</f>
        <v>1</v>
      </c>
      <c r="AX72" s="236">
        <f t="shared" ref="AX72:AX135" si="8">N72</f>
        <v>1</v>
      </c>
    </row>
    <row r="73" spans="2:51" ht="12" customHeight="1" thickBot="1">
      <c r="B73" s="230" t="str">
        <f t="shared" si="5"/>
        <v>INTRA</v>
      </c>
      <c r="C73" s="231" t="s">
        <v>8</v>
      </c>
      <c r="D73" s="231" t="s">
        <v>9</v>
      </c>
      <c r="E73" s="232" t="s">
        <v>276</v>
      </c>
      <c r="F73" s="231">
        <v>18</v>
      </c>
      <c r="G73" s="231">
        <v>2</v>
      </c>
      <c r="H73" s="231">
        <v>12</v>
      </c>
      <c r="I73" s="231" t="s">
        <v>12</v>
      </c>
      <c r="J73" s="231" t="s">
        <v>8</v>
      </c>
      <c r="K73" s="231" t="s">
        <v>41</v>
      </c>
      <c r="L73" s="231"/>
      <c r="M73" s="231">
        <f>COUNTIF(AF73:AS73,"x")</f>
        <v>1</v>
      </c>
      <c r="N73" s="231">
        <f>G73-M73</f>
        <v>1</v>
      </c>
      <c r="O73" s="233"/>
      <c r="P73" s="243"/>
      <c r="Q73" s="231" t="s">
        <v>277</v>
      </c>
      <c r="R73" s="231" t="s">
        <v>384</v>
      </c>
      <c r="S73" s="231"/>
      <c r="T73" s="231"/>
      <c r="U73" s="234"/>
      <c r="V73" s="231"/>
      <c r="W73" s="231"/>
      <c r="X73" s="231"/>
      <c r="Y73" s="231"/>
      <c r="Z73" s="234"/>
      <c r="AA73" s="231"/>
      <c r="AB73" s="231"/>
      <c r="AC73" s="231"/>
      <c r="AD73" s="231"/>
      <c r="AE73" s="234"/>
      <c r="AF73" s="231" t="s">
        <v>277</v>
      </c>
      <c r="AG73" s="231" t="s">
        <v>384</v>
      </c>
      <c r="AH73" s="231"/>
      <c r="AI73" s="231"/>
      <c r="AJ73" s="234"/>
      <c r="AK73" s="231"/>
      <c r="AL73" s="231"/>
      <c r="AM73" s="231"/>
      <c r="AN73" s="231"/>
      <c r="AO73" s="234"/>
      <c r="AP73" s="231"/>
      <c r="AQ73" s="231"/>
      <c r="AR73" s="231"/>
      <c r="AS73" s="231"/>
      <c r="AT73" s="235"/>
      <c r="AV73" s="236">
        <f t="shared" si="6"/>
        <v>2</v>
      </c>
      <c r="AW73" s="236">
        <f t="shared" si="7"/>
        <v>1</v>
      </c>
      <c r="AX73" s="236">
        <f t="shared" si="8"/>
        <v>1</v>
      </c>
      <c r="AY73" s="301">
        <f>AW73/AV73</f>
        <v>0.5</v>
      </c>
    </row>
    <row r="74" spans="2:51" ht="12" customHeight="1">
      <c r="B74" s="156"/>
      <c r="C74" s="214"/>
      <c r="D74" s="226"/>
      <c r="E74" s="227"/>
      <c r="F74" s="226"/>
      <c r="G74" s="226"/>
      <c r="H74" s="226"/>
      <c r="I74" s="226"/>
      <c r="J74" s="226"/>
      <c r="K74" s="226"/>
      <c r="L74" s="226"/>
      <c r="M74" s="226"/>
      <c r="N74" s="226"/>
      <c r="O74" s="226"/>
      <c r="P74" s="226">
        <v>1</v>
      </c>
      <c r="Q74" s="226">
        <v>1</v>
      </c>
      <c r="R74" s="226">
        <v>2</v>
      </c>
      <c r="S74" s="226">
        <v>3</v>
      </c>
      <c r="T74" s="226">
        <v>4</v>
      </c>
      <c r="U74" s="169"/>
      <c r="V74" s="226">
        <v>5</v>
      </c>
      <c r="W74" s="226">
        <v>6</v>
      </c>
      <c r="X74" s="226">
        <v>7</v>
      </c>
      <c r="Y74" s="226">
        <v>8</v>
      </c>
      <c r="Z74" s="169"/>
      <c r="AA74" s="226">
        <v>9</v>
      </c>
      <c r="AB74" s="226">
        <v>10</v>
      </c>
      <c r="AC74" s="226">
        <v>11</v>
      </c>
      <c r="AD74" s="226">
        <v>12</v>
      </c>
      <c r="AE74" s="169"/>
      <c r="AF74" s="226">
        <v>13</v>
      </c>
      <c r="AG74" s="226">
        <v>14</v>
      </c>
      <c r="AH74" s="226">
        <v>15</v>
      </c>
      <c r="AI74" s="226">
        <v>16</v>
      </c>
      <c r="AJ74" s="169"/>
      <c r="AK74" s="226">
        <v>17</v>
      </c>
      <c r="AL74" s="226">
        <v>18</v>
      </c>
      <c r="AM74" s="226">
        <v>19</v>
      </c>
      <c r="AN74" s="226">
        <v>20</v>
      </c>
      <c r="AO74" s="169"/>
      <c r="AP74" s="226">
        <v>21</v>
      </c>
      <c r="AQ74" s="226">
        <v>22</v>
      </c>
      <c r="AR74" s="226">
        <v>23</v>
      </c>
      <c r="AS74" s="226">
        <v>24</v>
      </c>
      <c r="AT74" s="229"/>
      <c r="AV74" s="236">
        <f t="shared" si="6"/>
        <v>0</v>
      </c>
      <c r="AW74" s="236">
        <f t="shared" si="7"/>
        <v>0</v>
      </c>
      <c r="AX74" s="236">
        <f t="shared" si="8"/>
        <v>0</v>
      </c>
    </row>
    <row r="75" spans="2:51" ht="12" customHeight="1" thickBot="1">
      <c r="B75" s="280" t="str">
        <f t="shared" si="5"/>
        <v>INTRA</v>
      </c>
      <c r="C75" s="231" t="s">
        <v>8</v>
      </c>
      <c r="D75" s="231" t="s">
        <v>9</v>
      </c>
      <c r="E75" s="232" t="s">
        <v>276</v>
      </c>
      <c r="F75" s="231">
        <v>17</v>
      </c>
      <c r="G75" s="231">
        <v>24</v>
      </c>
      <c r="H75" s="231">
        <v>24</v>
      </c>
      <c r="I75" s="231" t="s">
        <v>12</v>
      </c>
      <c r="J75" s="230" t="s">
        <v>8</v>
      </c>
      <c r="K75" s="231" t="s">
        <v>42</v>
      </c>
      <c r="L75" s="231"/>
      <c r="M75" s="231">
        <f>COUNTIF(Q75:AS75,"x")</f>
        <v>24</v>
      </c>
      <c r="N75" s="231">
        <f>G75-M75</f>
        <v>0</v>
      </c>
      <c r="O75" s="233"/>
      <c r="P75" s="234"/>
      <c r="Q75" s="244" t="s">
        <v>277</v>
      </c>
      <c r="R75" s="244" t="s">
        <v>277</v>
      </c>
      <c r="S75" s="244" t="s">
        <v>277</v>
      </c>
      <c r="T75" s="244" t="s">
        <v>277</v>
      </c>
      <c r="U75" s="234"/>
      <c r="V75" s="244" t="s">
        <v>277</v>
      </c>
      <c r="W75" s="244" t="s">
        <v>277</v>
      </c>
      <c r="X75" s="244" t="s">
        <v>277</v>
      </c>
      <c r="Y75" s="244" t="s">
        <v>277</v>
      </c>
      <c r="Z75" s="234"/>
      <c r="AA75" s="244" t="s">
        <v>277</v>
      </c>
      <c r="AB75" s="244" t="s">
        <v>277</v>
      </c>
      <c r="AC75" s="244" t="s">
        <v>277</v>
      </c>
      <c r="AD75" s="244" t="s">
        <v>277</v>
      </c>
      <c r="AE75" s="234"/>
      <c r="AF75" s="244" t="s">
        <v>277</v>
      </c>
      <c r="AG75" s="244" t="s">
        <v>277</v>
      </c>
      <c r="AH75" s="244" t="s">
        <v>277</v>
      </c>
      <c r="AI75" s="244" t="s">
        <v>277</v>
      </c>
      <c r="AJ75" s="234"/>
      <c r="AK75" s="244" t="s">
        <v>277</v>
      </c>
      <c r="AL75" s="244" t="s">
        <v>277</v>
      </c>
      <c r="AM75" s="244" t="s">
        <v>277</v>
      </c>
      <c r="AN75" s="244" t="s">
        <v>277</v>
      </c>
      <c r="AO75" s="234"/>
      <c r="AP75" s="244" t="s">
        <v>277</v>
      </c>
      <c r="AQ75" s="244" t="s">
        <v>277</v>
      </c>
      <c r="AR75" s="244" t="s">
        <v>277</v>
      </c>
      <c r="AS75" s="244" t="s">
        <v>277</v>
      </c>
      <c r="AT75" s="235"/>
      <c r="AV75" s="236">
        <f t="shared" si="6"/>
        <v>24</v>
      </c>
      <c r="AW75" s="236">
        <f t="shared" si="7"/>
        <v>24</v>
      </c>
      <c r="AX75" s="236">
        <f t="shared" si="8"/>
        <v>0</v>
      </c>
      <c r="AY75" s="301">
        <f>AW75/AV75</f>
        <v>1</v>
      </c>
    </row>
    <row r="76" spans="2:51" ht="12" customHeight="1">
      <c r="B76" s="225"/>
      <c r="C76" s="214"/>
      <c r="D76" s="226"/>
      <c r="E76" s="226"/>
      <c r="F76" s="227"/>
      <c r="G76" s="226"/>
      <c r="H76" s="226"/>
      <c r="I76" s="226"/>
      <c r="J76" s="226"/>
      <c r="K76" s="226"/>
      <c r="L76" s="226"/>
      <c r="M76" s="226"/>
      <c r="N76" s="226"/>
      <c r="O76" s="228"/>
      <c r="P76" s="226"/>
      <c r="Q76" s="226">
        <v>1</v>
      </c>
      <c r="R76" s="226">
        <v>2</v>
      </c>
      <c r="S76" s="226">
        <v>3</v>
      </c>
      <c r="T76" s="226">
        <v>4</v>
      </c>
      <c r="U76" s="226"/>
      <c r="V76" s="226">
        <v>5</v>
      </c>
      <c r="W76" s="226">
        <v>6</v>
      </c>
      <c r="X76" s="226">
        <v>7</v>
      </c>
      <c r="Y76" s="226">
        <v>8</v>
      </c>
      <c r="Z76" s="226"/>
      <c r="AA76" s="226">
        <v>9</v>
      </c>
      <c r="AB76" s="226">
        <v>10</v>
      </c>
      <c r="AC76" s="226">
        <v>11</v>
      </c>
      <c r="AD76" s="226">
        <v>12</v>
      </c>
      <c r="AE76" s="226"/>
      <c r="AF76" s="226">
        <v>13</v>
      </c>
      <c r="AG76" s="226">
        <v>14</v>
      </c>
      <c r="AH76" s="226">
        <v>15</v>
      </c>
      <c r="AI76" s="226">
        <v>16</v>
      </c>
      <c r="AJ76" s="226"/>
      <c r="AK76" s="226">
        <v>17</v>
      </c>
      <c r="AL76" s="226">
        <v>18</v>
      </c>
      <c r="AM76" s="226">
        <v>19</v>
      </c>
      <c r="AN76" s="226">
        <v>20</v>
      </c>
      <c r="AO76" s="226"/>
      <c r="AP76" s="226">
        <v>21</v>
      </c>
      <c r="AQ76" s="226">
        <v>22</v>
      </c>
      <c r="AR76" s="226">
        <v>23</v>
      </c>
      <c r="AS76" s="226">
        <v>24</v>
      </c>
      <c r="AT76" s="229"/>
      <c r="AV76" s="236">
        <f t="shared" si="6"/>
        <v>0</v>
      </c>
      <c r="AW76" s="236">
        <f t="shared" si="7"/>
        <v>0</v>
      </c>
      <c r="AX76" s="236">
        <f t="shared" si="8"/>
        <v>0</v>
      </c>
    </row>
    <row r="77" spans="2:51" ht="12" customHeight="1" thickBot="1">
      <c r="B77" s="280" t="str">
        <f t="shared" si="5"/>
        <v>INTRA</v>
      </c>
      <c r="C77" s="231" t="s">
        <v>8</v>
      </c>
      <c r="D77" s="231" t="s">
        <v>9</v>
      </c>
      <c r="E77" s="232" t="s">
        <v>276</v>
      </c>
      <c r="F77" s="231">
        <v>16</v>
      </c>
      <c r="G77" s="231">
        <v>24</v>
      </c>
      <c r="H77" s="231">
        <v>24</v>
      </c>
      <c r="I77" s="231" t="s">
        <v>12</v>
      </c>
      <c r="J77" s="230" t="s">
        <v>8</v>
      </c>
      <c r="K77" s="231" t="s">
        <v>43</v>
      </c>
      <c r="L77" s="231"/>
      <c r="M77" s="231">
        <f>COUNTIF(Q77:AS77,"x")</f>
        <v>24</v>
      </c>
      <c r="N77" s="231">
        <f>G77-M77</f>
        <v>0</v>
      </c>
      <c r="O77" s="233"/>
      <c r="P77" s="234"/>
      <c r="Q77" s="244" t="s">
        <v>277</v>
      </c>
      <c r="R77" s="244" t="s">
        <v>277</v>
      </c>
      <c r="S77" s="244" t="s">
        <v>277</v>
      </c>
      <c r="T77" s="244" t="s">
        <v>277</v>
      </c>
      <c r="U77" s="234"/>
      <c r="V77" s="244" t="s">
        <v>277</v>
      </c>
      <c r="W77" s="244" t="s">
        <v>277</v>
      </c>
      <c r="X77" s="244" t="s">
        <v>277</v>
      </c>
      <c r="Y77" s="244" t="s">
        <v>277</v>
      </c>
      <c r="Z77" s="234"/>
      <c r="AA77" s="244" t="s">
        <v>277</v>
      </c>
      <c r="AB77" s="244" t="s">
        <v>277</v>
      </c>
      <c r="AC77" s="244" t="s">
        <v>277</v>
      </c>
      <c r="AD77" s="244" t="s">
        <v>277</v>
      </c>
      <c r="AE77" s="234"/>
      <c r="AF77" s="244" t="s">
        <v>277</v>
      </c>
      <c r="AG77" s="244" t="s">
        <v>277</v>
      </c>
      <c r="AH77" s="244" t="s">
        <v>277</v>
      </c>
      <c r="AI77" s="244" t="s">
        <v>277</v>
      </c>
      <c r="AJ77" s="234"/>
      <c r="AK77" s="244" t="s">
        <v>277</v>
      </c>
      <c r="AL77" s="244" t="s">
        <v>277</v>
      </c>
      <c r="AM77" s="244" t="s">
        <v>277</v>
      </c>
      <c r="AN77" s="244" t="s">
        <v>277</v>
      </c>
      <c r="AO77" s="234"/>
      <c r="AP77" s="244" t="s">
        <v>277</v>
      </c>
      <c r="AQ77" s="244" t="s">
        <v>277</v>
      </c>
      <c r="AR77" s="244" t="s">
        <v>277</v>
      </c>
      <c r="AS77" s="244" t="s">
        <v>277</v>
      </c>
      <c r="AT77" s="235"/>
      <c r="AV77" s="236">
        <f t="shared" si="6"/>
        <v>24</v>
      </c>
      <c r="AW77" s="236">
        <f t="shared" si="7"/>
        <v>24</v>
      </c>
      <c r="AX77" s="236">
        <f t="shared" si="8"/>
        <v>0</v>
      </c>
      <c r="AY77" s="301">
        <f>AW77/AV77</f>
        <v>1</v>
      </c>
    </row>
    <row r="78" spans="2:51" ht="12" customHeight="1">
      <c r="B78" s="225"/>
      <c r="C78" s="214"/>
      <c r="D78" s="226"/>
      <c r="E78" s="226"/>
      <c r="F78" s="227"/>
      <c r="G78" s="226"/>
      <c r="H78" s="226"/>
      <c r="I78" s="226"/>
      <c r="J78" s="226"/>
      <c r="K78" s="226"/>
      <c r="L78" s="226"/>
      <c r="M78" s="226"/>
      <c r="N78" s="226"/>
      <c r="O78" s="228"/>
      <c r="P78" s="226"/>
      <c r="Q78" s="226">
        <v>1</v>
      </c>
      <c r="R78" s="226">
        <v>2</v>
      </c>
      <c r="S78" s="226">
        <v>3</v>
      </c>
      <c r="T78" s="226">
        <v>4</v>
      </c>
      <c r="U78" s="226"/>
      <c r="V78" s="226">
        <v>5</v>
      </c>
      <c r="W78" s="226">
        <v>6</v>
      </c>
      <c r="X78" s="226">
        <v>7</v>
      </c>
      <c r="Y78" s="226">
        <v>8</v>
      </c>
      <c r="Z78" s="226"/>
      <c r="AA78" s="226">
        <v>9</v>
      </c>
      <c r="AB78" s="226">
        <v>10</v>
      </c>
      <c r="AC78" s="226">
        <v>11</v>
      </c>
      <c r="AD78" s="226">
        <v>12</v>
      </c>
      <c r="AE78" s="226"/>
      <c r="AF78" s="226">
        <v>13</v>
      </c>
      <c r="AG78" s="226">
        <v>14</v>
      </c>
      <c r="AH78" s="226">
        <v>15</v>
      </c>
      <c r="AI78" s="226">
        <v>16</v>
      </c>
      <c r="AJ78" s="226"/>
      <c r="AK78" s="226">
        <v>17</v>
      </c>
      <c r="AL78" s="226">
        <v>18</v>
      </c>
      <c r="AM78" s="226">
        <v>19</v>
      </c>
      <c r="AN78" s="226">
        <v>20</v>
      </c>
      <c r="AO78" s="226"/>
      <c r="AP78" s="226">
        <v>21</v>
      </c>
      <c r="AQ78" s="226">
        <v>22</v>
      </c>
      <c r="AR78" s="226">
        <v>23</v>
      </c>
      <c r="AS78" s="226">
        <v>24</v>
      </c>
      <c r="AT78" s="229"/>
      <c r="AV78" s="236">
        <f t="shared" si="6"/>
        <v>0</v>
      </c>
      <c r="AW78" s="236">
        <f t="shared" si="7"/>
        <v>0</v>
      </c>
      <c r="AX78" s="236">
        <f t="shared" si="8"/>
        <v>0</v>
      </c>
    </row>
    <row r="79" spans="2:51" ht="12" customHeight="1" thickBot="1">
      <c r="B79" s="280" t="str">
        <f t="shared" si="5"/>
        <v>INTRA</v>
      </c>
      <c r="C79" s="231" t="s">
        <v>8</v>
      </c>
      <c r="D79" s="231" t="s">
        <v>9</v>
      </c>
      <c r="E79" s="232" t="s">
        <v>276</v>
      </c>
      <c r="F79" s="231">
        <v>15</v>
      </c>
      <c r="G79" s="231">
        <v>24</v>
      </c>
      <c r="H79" s="231">
        <v>24</v>
      </c>
      <c r="I79" s="231" t="s">
        <v>12</v>
      </c>
      <c r="J79" s="230" t="s">
        <v>8</v>
      </c>
      <c r="K79" s="231" t="s">
        <v>44</v>
      </c>
      <c r="L79" s="231"/>
      <c r="M79" s="231">
        <f>COUNTIF(Q79:AS79,"x")</f>
        <v>24</v>
      </c>
      <c r="N79" s="231">
        <f>G79-M79</f>
        <v>0</v>
      </c>
      <c r="O79" s="233"/>
      <c r="P79" s="234"/>
      <c r="Q79" s="244" t="s">
        <v>277</v>
      </c>
      <c r="R79" s="244" t="s">
        <v>277</v>
      </c>
      <c r="S79" s="244" t="s">
        <v>277</v>
      </c>
      <c r="T79" s="244" t="s">
        <v>277</v>
      </c>
      <c r="U79" s="234"/>
      <c r="V79" s="244" t="s">
        <v>277</v>
      </c>
      <c r="W79" s="244" t="s">
        <v>277</v>
      </c>
      <c r="X79" s="244" t="s">
        <v>277</v>
      </c>
      <c r="Y79" s="244" t="s">
        <v>277</v>
      </c>
      <c r="Z79" s="234"/>
      <c r="AA79" s="244" t="s">
        <v>277</v>
      </c>
      <c r="AB79" s="244" t="s">
        <v>277</v>
      </c>
      <c r="AC79" s="244" t="s">
        <v>277</v>
      </c>
      <c r="AD79" s="244" t="s">
        <v>277</v>
      </c>
      <c r="AE79" s="234"/>
      <c r="AF79" s="244" t="s">
        <v>277</v>
      </c>
      <c r="AG79" s="244" t="s">
        <v>277</v>
      </c>
      <c r="AH79" s="244" t="s">
        <v>277</v>
      </c>
      <c r="AI79" s="244" t="s">
        <v>277</v>
      </c>
      <c r="AJ79" s="234"/>
      <c r="AK79" s="244" t="s">
        <v>277</v>
      </c>
      <c r="AL79" s="244" t="s">
        <v>277</v>
      </c>
      <c r="AM79" s="244" t="s">
        <v>277</v>
      </c>
      <c r="AN79" s="244" t="s">
        <v>277</v>
      </c>
      <c r="AO79" s="234"/>
      <c r="AP79" s="244" t="s">
        <v>277</v>
      </c>
      <c r="AQ79" s="244" t="s">
        <v>277</v>
      </c>
      <c r="AR79" s="244" t="s">
        <v>277</v>
      </c>
      <c r="AS79" s="244" t="s">
        <v>277</v>
      </c>
      <c r="AT79" s="235"/>
      <c r="AV79" s="236">
        <f t="shared" si="6"/>
        <v>24</v>
      </c>
      <c r="AW79" s="236">
        <f t="shared" si="7"/>
        <v>24</v>
      </c>
      <c r="AX79" s="236">
        <f t="shared" si="8"/>
        <v>0</v>
      </c>
      <c r="AY79" s="301">
        <f>AW79/AV79</f>
        <v>1</v>
      </c>
    </row>
    <row r="80" spans="2:51" ht="12" customHeight="1">
      <c r="B80" s="225"/>
      <c r="C80" s="214"/>
      <c r="D80" s="226"/>
      <c r="E80" s="226"/>
      <c r="F80" s="227"/>
      <c r="G80" s="226"/>
      <c r="H80" s="226"/>
      <c r="I80" s="226"/>
      <c r="J80" s="226"/>
      <c r="K80" s="226"/>
      <c r="L80" s="226"/>
      <c r="M80" s="226"/>
      <c r="N80" s="226"/>
      <c r="O80" s="228"/>
      <c r="P80" s="226"/>
      <c r="Q80" s="226">
        <v>1</v>
      </c>
      <c r="R80" s="226">
        <v>2</v>
      </c>
      <c r="S80" s="226">
        <v>3</v>
      </c>
      <c r="T80" s="226">
        <v>4</v>
      </c>
      <c r="U80" s="226"/>
      <c r="V80" s="226">
        <v>5</v>
      </c>
      <c r="W80" s="226">
        <v>6</v>
      </c>
      <c r="X80" s="226">
        <v>7</v>
      </c>
      <c r="Y80" s="226">
        <v>8</v>
      </c>
      <c r="Z80" s="226"/>
      <c r="AA80" s="226">
        <v>9</v>
      </c>
      <c r="AB80" s="226">
        <v>10</v>
      </c>
      <c r="AC80" s="226">
        <v>11</v>
      </c>
      <c r="AD80" s="226">
        <v>12</v>
      </c>
      <c r="AE80" s="226"/>
      <c r="AF80" s="226">
        <v>13</v>
      </c>
      <c r="AG80" s="226">
        <v>14</v>
      </c>
      <c r="AH80" s="226">
        <v>15</v>
      </c>
      <c r="AI80" s="226">
        <v>16</v>
      </c>
      <c r="AJ80" s="226"/>
      <c r="AK80" s="226">
        <v>17</v>
      </c>
      <c r="AL80" s="226">
        <v>18</v>
      </c>
      <c r="AM80" s="226">
        <v>19</v>
      </c>
      <c r="AN80" s="226">
        <v>20</v>
      </c>
      <c r="AO80" s="226"/>
      <c r="AP80" s="226">
        <v>21</v>
      </c>
      <c r="AQ80" s="226">
        <v>22</v>
      </c>
      <c r="AR80" s="226">
        <v>23</v>
      </c>
      <c r="AS80" s="226">
        <v>24</v>
      </c>
      <c r="AT80" s="229"/>
      <c r="AV80" s="236">
        <f t="shared" si="6"/>
        <v>0</v>
      </c>
      <c r="AW80" s="236">
        <f t="shared" si="7"/>
        <v>0</v>
      </c>
      <c r="AX80" s="236">
        <f t="shared" si="8"/>
        <v>0</v>
      </c>
    </row>
    <row r="81" spans="2:51" ht="12" customHeight="1" thickBot="1">
      <c r="B81" s="280" t="str">
        <f t="shared" si="5"/>
        <v>INTRA</v>
      </c>
      <c r="C81" s="231" t="s">
        <v>8</v>
      </c>
      <c r="D81" s="231" t="s">
        <v>9</v>
      </c>
      <c r="E81" s="232" t="s">
        <v>276</v>
      </c>
      <c r="F81" s="231">
        <v>14</v>
      </c>
      <c r="G81" s="231">
        <v>24</v>
      </c>
      <c r="H81" s="231">
        <v>24</v>
      </c>
      <c r="I81" s="231" t="s">
        <v>12</v>
      </c>
      <c r="J81" s="230" t="s">
        <v>8</v>
      </c>
      <c r="K81" s="231" t="s">
        <v>46</v>
      </c>
      <c r="L81" s="231"/>
      <c r="M81" s="231">
        <f>COUNTIF(Q81:AS81,"x")</f>
        <v>24</v>
      </c>
      <c r="N81" s="231">
        <f>G81-M81</f>
        <v>0</v>
      </c>
      <c r="O81" s="233"/>
      <c r="P81" s="234"/>
      <c r="Q81" s="244" t="s">
        <v>277</v>
      </c>
      <c r="R81" s="244" t="s">
        <v>277</v>
      </c>
      <c r="S81" s="244" t="s">
        <v>277</v>
      </c>
      <c r="T81" s="244" t="s">
        <v>277</v>
      </c>
      <c r="U81" s="234"/>
      <c r="V81" s="244" t="s">
        <v>277</v>
      </c>
      <c r="W81" s="244" t="s">
        <v>277</v>
      </c>
      <c r="X81" s="244" t="s">
        <v>277</v>
      </c>
      <c r="Y81" s="244" t="s">
        <v>277</v>
      </c>
      <c r="Z81" s="234"/>
      <c r="AA81" s="244" t="s">
        <v>277</v>
      </c>
      <c r="AB81" s="244" t="s">
        <v>277</v>
      </c>
      <c r="AC81" s="244" t="s">
        <v>277</v>
      </c>
      <c r="AD81" s="244" t="s">
        <v>277</v>
      </c>
      <c r="AE81" s="234"/>
      <c r="AF81" s="244" t="s">
        <v>277</v>
      </c>
      <c r="AG81" s="244" t="s">
        <v>277</v>
      </c>
      <c r="AH81" s="244" t="s">
        <v>277</v>
      </c>
      <c r="AI81" s="244" t="s">
        <v>277</v>
      </c>
      <c r="AJ81" s="234"/>
      <c r="AK81" s="244" t="s">
        <v>277</v>
      </c>
      <c r="AL81" s="244" t="s">
        <v>277</v>
      </c>
      <c r="AM81" s="244" t="s">
        <v>277</v>
      </c>
      <c r="AN81" s="244" t="s">
        <v>277</v>
      </c>
      <c r="AO81" s="234"/>
      <c r="AP81" s="244" t="s">
        <v>277</v>
      </c>
      <c r="AQ81" s="244" t="s">
        <v>277</v>
      </c>
      <c r="AR81" s="244" t="s">
        <v>277</v>
      </c>
      <c r="AS81" s="244" t="s">
        <v>277</v>
      </c>
      <c r="AT81" s="235"/>
      <c r="AV81" s="236">
        <f t="shared" si="6"/>
        <v>24</v>
      </c>
      <c r="AW81" s="236">
        <f t="shared" si="7"/>
        <v>24</v>
      </c>
      <c r="AX81" s="236">
        <f t="shared" si="8"/>
        <v>0</v>
      </c>
      <c r="AY81" s="301">
        <f>AW81/AV81</f>
        <v>1</v>
      </c>
    </row>
    <row r="82" spans="2:51" ht="12" customHeight="1">
      <c r="B82" s="225"/>
      <c r="C82" s="214"/>
      <c r="D82" s="226"/>
      <c r="E82" s="226"/>
      <c r="F82" s="227"/>
      <c r="G82" s="226"/>
      <c r="H82" s="226"/>
      <c r="I82" s="226"/>
      <c r="J82" s="226"/>
      <c r="K82" s="226"/>
      <c r="L82" s="226"/>
      <c r="M82" s="226"/>
      <c r="N82" s="226"/>
      <c r="O82" s="228"/>
      <c r="P82" s="226"/>
      <c r="Q82" s="226">
        <v>1</v>
      </c>
      <c r="R82" s="226">
        <v>2</v>
      </c>
      <c r="S82" s="226">
        <v>3</v>
      </c>
      <c r="T82" s="226">
        <v>4</v>
      </c>
      <c r="U82" s="226"/>
      <c r="V82" s="226">
        <v>5</v>
      </c>
      <c r="W82" s="226">
        <v>6</v>
      </c>
      <c r="X82" s="226">
        <v>7</v>
      </c>
      <c r="Y82" s="226">
        <v>8</v>
      </c>
      <c r="Z82" s="226"/>
      <c r="AA82" s="226">
        <v>9</v>
      </c>
      <c r="AB82" s="226">
        <v>10</v>
      </c>
      <c r="AC82" s="226">
        <v>11</v>
      </c>
      <c r="AD82" s="226">
        <v>12</v>
      </c>
      <c r="AE82" s="226"/>
      <c r="AF82" s="226">
        <v>13</v>
      </c>
      <c r="AG82" s="226">
        <v>14</v>
      </c>
      <c r="AH82" s="226">
        <v>15</v>
      </c>
      <c r="AI82" s="226">
        <v>16</v>
      </c>
      <c r="AJ82" s="226"/>
      <c r="AK82" s="226">
        <v>17</v>
      </c>
      <c r="AL82" s="226">
        <v>18</v>
      </c>
      <c r="AM82" s="226">
        <v>19</v>
      </c>
      <c r="AN82" s="226">
        <v>20</v>
      </c>
      <c r="AO82" s="226"/>
      <c r="AP82" s="226">
        <v>21</v>
      </c>
      <c r="AQ82" s="226">
        <v>22</v>
      </c>
      <c r="AR82" s="226">
        <v>23</v>
      </c>
      <c r="AS82" s="226">
        <v>24</v>
      </c>
      <c r="AT82" s="229"/>
      <c r="AV82" s="236">
        <f t="shared" si="6"/>
        <v>0</v>
      </c>
      <c r="AW82" s="236">
        <f t="shared" si="7"/>
        <v>0</v>
      </c>
      <c r="AX82" s="236">
        <f t="shared" si="8"/>
        <v>0</v>
      </c>
    </row>
    <row r="83" spans="2:51" ht="12" customHeight="1" thickBot="1">
      <c r="B83" s="280" t="str">
        <f t="shared" si="5"/>
        <v>INTRA</v>
      </c>
      <c r="C83" s="231" t="s">
        <v>8</v>
      </c>
      <c r="D83" s="231" t="s">
        <v>9</v>
      </c>
      <c r="E83" s="232" t="s">
        <v>276</v>
      </c>
      <c r="F83" s="231">
        <v>13</v>
      </c>
      <c r="G83" s="231">
        <v>24</v>
      </c>
      <c r="H83" s="231">
        <v>24</v>
      </c>
      <c r="I83" s="231" t="s">
        <v>12</v>
      </c>
      <c r="J83" s="230" t="s">
        <v>8</v>
      </c>
      <c r="K83" s="231" t="s">
        <v>45</v>
      </c>
      <c r="L83" s="231"/>
      <c r="M83" s="231">
        <f>COUNTIF(Q83:AS83,"x")</f>
        <v>23</v>
      </c>
      <c r="N83" s="231">
        <f>G83-M83</f>
        <v>1</v>
      </c>
      <c r="O83" s="233"/>
      <c r="P83" s="234"/>
      <c r="Q83" s="244" t="s">
        <v>277</v>
      </c>
      <c r="R83" s="244" t="s">
        <v>277</v>
      </c>
      <c r="S83" s="244" t="s">
        <v>277</v>
      </c>
      <c r="T83" s="244" t="s">
        <v>277</v>
      </c>
      <c r="U83" s="234"/>
      <c r="V83" s="244" t="s">
        <v>277</v>
      </c>
      <c r="W83" s="244" t="s">
        <v>277</v>
      </c>
      <c r="X83" s="244" t="s">
        <v>277</v>
      </c>
      <c r="Y83" s="244" t="s">
        <v>277</v>
      </c>
      <c r="Z83" s="234"/>
      <c r="AA83" s="244" t="s">
        <v>384</v>
      </c>
      <c r="AB83" s="244" t="s">
        <v>277</v>
      </c>
      <c r="AC83" s="244" t="s">
        <v>277</v>
      </c>
      <c r="AD83" s="244" t="s">
        <v>277</v>
      </c>
      <c r="AE83" s="234"/>
      <c r="AF83" s="244" t="s">
        <v>277</v>
      </c>
      <c r="AG83" s="244" t="s">
        <v>277</v>
      </c>
      <c r="AH83" s="244" t="s">
        <v>277</v>
      </c>
      <c r="AI83" s="244" t="s">
        <v>277</v>
      </c>
      <c r="AJ83" s="234"/>
      <c r="AK83" s="244" t="s">
        <v>277</v>
      </c>
      <c r="AL83" s="244" t="s">
        <v>277</v>
      </c>
      <c r="AM83" s="244" t="s">
        <v>277</v>
      </c>
      <c r="AN83" s="244" t="s">
        <v>277</v>
      </c>
      <c r="AO83" s="234"/>
      <c r="AP83" s="244" t="s">
        <v>277</v>
      </c>
      <c r="AQ83" s="244" t="s">
        <v>277</v>
      </c>
      <c r="AR83" s="244" t="s">
        <v>277</v>
      </c>
      <c r="AS83" s="244" t="s">
        <v>277</v>
      </c>
      <c r="AT83" s="235"/>
      <c r="AV83" s="236">
        <f t="shared" si="6"/>
        <v>24</v>
      </c>
      <c r="AW83" s="236">
        <f t="shared" si="7"/>
        <v>23</v>
      </c>
      <c r="AX83" s="236">
        <f t="shared" si="8"/>
        <v>1</v>
      </c>
      <c r="AY83" s="301">
        <f>AW83/AV83</f>
        <v>0.95833333333333337</v>
      </c>
    </row>
    <row r="84" spans="2:51" ht="12" customHeight="1">
      <c r="B84" s="225"/>
      <c r="C84" s="214"/>
      <c r="D84" s="226"/>
      <c r="E84" s="226"/>
      <c r="F84" s="227"/>
      <c r="G84" s="226"/>
      <c r="H84" s="226"/>
      <c r="I84" s="226"/>
      <c r="J84" s="226"/>
      <c r="K84" s="226"/>
      <c r="L84" s="226"/>
      <c r="M84" s="226"/>
      <c r="N84" s="226"/>
      <c r="O84" s="228"/>
      <c r="P84" s="226"/>
      <c r="Q84" s="226">
        <v>1</v>
      </c>
      <c r="R84" s="226">
        <v>2</v>
      </c>
      <c r="S84" s="226">
        <v>3</v>
      </c>
      <c r="T84" s="226">
        <v>4</v>
      </c>
      <c r="U84" s="226"/>
      <c r="V84" s="226">
        <v>5</v>
      </c>
      <c r="W84" s="226">
        <v>6</v>
      </c>
      <c r="X84" s="226">
        <v>7</v>
      </c>
      <c r="Y84" s="226">
        <v>8</v>
      </c>
      <c r="Z84" s="226"/>
      <c r="AA84" s="226">
        <v>9</v>
      </c>
      <c r="AB84" s="226">
        <v>10</v>
      </c>
      <c r="AC84" s="226">
        <v>11</v>
      </c>
      <c r="AD84" s="226">
        <v>12</v>
      </c>
      <c r="AE84" s="226"/>
      <c r="AF84" s="226">
        <v>13</v>
      </c>
      <c r="AG84" s="226">
        <v>14</v>
      </c>
      <c r="AH84" s="226">
        <v>15</v>
      </c>
      <c r="AI84" s="226">
        <v>16</v>
      </c>
      <c r="AJ84" s="226"/>
      <c r="AK84" s="226">
        <v>17</v>
      </c>
      <c r="AL84" s="226">
        <v>18</v>
      </c>
      <c r="AM84" s="226">
        <v>19</v>
      </c>
      <c r="AN84" s="226">
        <v>20</v>
      </c>
      <c r="AO84" s="226"/>
      <c r="AP84" s="226">
        <v>21</v>
      </c>
      <c r="AQ84" s="226">
        <v>22</v>
      </c>
      <c r="AR84" s="226">
        <v>23</v>
      </c>
      <c r="AS84" s="226">
        <v>24</v>
      </c>
      <c r="AT84" s="229"/>
      <c r="AV84" s="236">
        <f t="shared" si="6"/>
        <v>0</v>
      </c>
      <c r="AW84" s="236">
        <f t="shared" si="7"/>
        <v>0</v>
      </c>
      <c r="AX84" s="236">
        <f t="shared" si="8"/>
        <v>0</v>
      </c>
    </row>
    <row r="85" spans="2:51" ht="12" customHeight="1" thickBot="1">
      <c r="B85" s="280" t="str">
        <f t="shared" si="5"/>
        <v>INTRA</v>
      </c>
      <c r="C85" s="231" t="s">
        <v>8</v>
      </c>
      <c r="D85" s="231" t="s">
        <v>9</v>
      </c>
      <c r="E85" s="232" t="s">
        <v>276</v>
      </c>
      <c r="F85" s="231">
        <v>12</v>
      </c>
      <c r="G85" s="231">
        <v>24</v>
      </c>
      <c r="H85" s="231">
        <v>24</v>
      </c>
      <c r="I85" s="231" t="s">
        <v>12</v>
      </c>
      <c r="J85" s="230" t="s">
        <v>8</v>
      </c>
      <c r="K85" s="231" t="s">
        <v>47</v>
      </c>
      <c r="L85" s="231"/>
      <c r="M85" s="231">
        <f>COUNTIF(Q85:AS85,"x")</f>
        <v>24</v>
      </c>
      <c r="N85" s="231">
        <f>G85-M85</f>
        <v>0</v>
      </c>
      <c r="O85" s="233"/>
      <c r="P85" s="234"/>
      <c r="Q85" s="244" t="s">
        <v>277</v>
      </c>
      <c r="R85" s="244" t="s">
        <v>277</v>
      </c>
      <c r="S85" s="244" t="s">
        <v>277</v>
      </c>
      <c r="T85" s="244" t="s">
        <v>277</v>
      </c>
      <c r="U85" s="234"/>
      <c r="V85" s="244" t="s">
        <v>277</v>
      </c>
      <c r="W85" s="244" t="s">
        <v>277</v>
      </c>
      <c r="X85" s="244" t="s">
        <v>277</v>
      </c>
      <c r="Y85" s="244" t="s">
        <v>277</v>
      </c>
      <c r="Z85" s="234"/>
      <c r="AA85" s="244" t="s">
        <v>277</v>
      </c>
      <c r="AB85" s="244" t="s">
        <v>277</v>
      </c>
      <c r="AC85" s="244" t="s">
        <v>277</v>
      </c>
      <c r="AD85" s="244" t="s">
        <v>277</v>
      </c>
      <c r="AE85" s="234"/>
      <c r="AF85" s="244" t="s">
        <v>277</v>
      </c>
      <c r="AG85" s="244" t="s">
        <v>277</v>
      </c>
      <c r="AH85" s="244" t="s">
        <v>277</v>
      </c>
      <c r="AI85" s="244" t="s">
        <v>277</v>
      </c>
      <c r="AJ85" s="234"/>
      <c r="AK85" s="244" t="s">
        <v>277</v>
      </c>
      <c r="AL85" s="244" t="s">
        <v>277</v>
      </c>
      <c r="AM85" s="244" t="s">
        <v>277</v>
      </c>
      <c r="AN85" s="244" t="s">
        <v>277</v>
      </c>
      <c r="AO85" s="234"/>
      <c r="AP85" s="244" t="s">
        <v>277</v>
      </c>
      <c r="AQ85" s="244" t="s">
        <v>277</v>
      </c>
      <c r="AR85" s="244" t="s">
        <v>277</v>
      </c>
      <c r="AS85" s="244" t="s">
        <v>277</v>
      </c>
      <c r="AT85" s="235"/>
      <c r="AV85" s="236">
        <f t="shared" si="6"/>
        <v>24</v>
      </c>
      <c r="AW85" s="236">
        <f t="shared" si="7"/>
        <v>24</v>
      </c>
      <c r="AX85" s="236">
        <f t="shared" si="8"/>
        <v>0</v>
      </c>
      <c r="AY85" s="301">
        <f>AW85/AV85</f>
        <v>1</v>
      </c>
    </row>
    <row r="86" spans="2:51" ht="12" customHeight="1">
      <c r="B86" s="225"/>
      <c r="C86" s="214"/>
      <c r="D86" s="226"/>
      <c r="E86" s="226"/>
      <c r="F86" s="227"/>
      <c r="G86" s="226"/>
      <c r="H86" s="226"/>
      <c r="I86" s="226"/>
      <c r="J86" s="226"/>
      <c r="K86" s="226"/>
      <c r="L86" s="226"/>
      <c r="M86" s="226"/>
      <c r="N86" s="226"/>
      <c r="O86" s="228"/>
      <c r="P86" s="226"/>
      <c r="Q86" s="226">
        <v>1</v>
      </c>
      <c r="R86" s="226">
        <v>2</v>
      </c>
      <c r="S86" s="226">
        <v>3</v>
      </c>
      <c r="T86" s="226">
        <v>4</v>
      </c>
      <c r="U86" s="226"/>
      <c r="V86" s="226">
        <v>5</v>
      </c>
      <c r="W86" s="226">
        <v>6</v>
      </c>
      <c r="X86" s="226">
        <v>7</v>
      </c>
      <c r="Y86" s="226">
        <v>8</v>
      </c>
      <c r="Z86" s="226"/>
      <c r="AA86" s="226">
        <v>9</v>
      </c>
      <c r="AB86" s="226">
        <v>10</v>
      </c>
      <c r="AC86" s="226">
        <v>11</v>
      </c>
      <c r="AD86" s="226">
        <v>12</v>
      </c>
      <c r="AE86" s="226"/>
      <c r="AF86" s="226">
        <v>13</v>
      </c>
      <c r="AG86" s="226">
        <v>14</v>
      </c>
      <c r="AH86" s="226">
        <v>15</v>
      </c>
      <c r="AI86" s="226">
        <v>16</v>
      </c>
      <c r="AJ86" s="226"/>
      <c r="AK86" s="226">
        <v>17</v>
      </c>
      <c r="AL86" s="226">
        <v>18</v>
      </c>
      <c r="AM86" s="226">
        <v>19</v>
      </c>
      <c r="AN86" s="226">
        <v>20</v>
      </c>
      <c r="AO86" s="226"/>
      <c r="AP86" s="226">
        <v>21</v>
      </c>
      <c r="AQ86" s="226">
        <v>22</v>
      </c>
      <c r="AR86" s="226">
        <v>23</v>
      </c>
      <c r="AS86" s="226">
        <v>24</v>
      </c>
      <c r="AT86" s="229"/>
      <c r="AV86" s="236">
        <f t="shared" si="6"/>
        <v>0</v>
      </c>
      <c r="AW86" s="236">
        <f t="shared" si="7"/>
        <v>0</v>
      </c>
      <c r="AX86" s="236">
        <f t="shared" si="8"/>
        <v>0</v>
      </c>
    </row>
    <row r="87" spans="2:51" ht="12" customHeight="1" thickBot="1">
      <c r="B87" s="280" t="str">
        <f t="shared" si="5"/>
        <v>INTRA</v>
      </c>
      <c r="C87" s="231" t="s">
        <v>8</v>
      </c>
      <c r="D87" s="231" t="s">
        <v>9</v>
      </c>
      <c r="E87" s="232" t="s">
        <v>276</v>
      </c>
      <c r="F87" s="231">
        <v>11</v>
      </c>
      <c r="G87" s="231">
        <v>24</v>
      </c>
      <c r="H87" s="231">
        <v>24</v>
      </c>
      <c r="I87" s="231" t="s">
        <v>12</v>
      </c>
      <c r="J87" s="230" t="s">
        <v>8</v>
      </c>
      <c r="K87" s="231" t="s">
        <v>46</v>
      </c>
      <c r="L87" s="231"/>
      <c r="M87" s="231">
        <f>COUNTIF(Q87:AS87,"x")</f>
        <v>24</v>
      </c>
      <c r="N87" s="231">
        <f>G87-M87</f>
        <v>0</v>
      </c>
      <c r="O87" s="233"/>
      <c r="P87" s="234"/>
      <c r="Q87" s="244" t="s">
        <v>277</v>
      </c>
      <c r="R87" s="244" t="s">
        <v>277</v>
      </c>
      <c r="S87" s="244" t="s">
        <v>277</v>
      </c>
      <c r="T87" s="244" t="s">
        <v>277</v>
      </c>
      <c r="U87" s="234"/>
      <c r="V87" s="244" t="s">
        <v>277</v>
      </c>
      <c r="W87" s="244" t="s">
        <v>277</v>
      </c>
      <c r="X87" s="244" t="s">
        <v>277</v>
      </c>
      <c r="Y87" s="244" t="s">
        <v>277</v>
      </c>
      <c r="Z87" s="234"/>
      <c r="AA87" s="244" t="s">
        <v>277</v>
      </c>
      <c r="AB87" s="244" t="s">
        <v>277</v>
      </c>
      <c r="AC87" s="244" t="s">
        <v>277</v>
      </c>
      <c r="AD87" s="244" t="s">
        <v>277</v>
      </c>
      <c r="AE87" s="234"/>
      <c r="AF87" s="244" t="s">
        <v>277</v>
      </c>
      <c r="AG87" s="244" t="s">
        <v>277</v>
      </c>
      <c r="AH87" s="244" t="s">
        <v>277</v>
      </c>
      <c r="AI87" s="244" t="s">
        <v>277</v>
      </c>
      <c r="AJ87" s="234"/>
      <c r="AK87" s="244" t="s">
        <v>277</v>
      </c>
      <c r="AL87" s="244" t="s">
        <v>277</v>
      </c>
      <c r="AM87" s="244" t="s">
        <v>277</v>
      </c>
      <c r="AN87" s="244" t="s">
        <v>277</v>
      </c>
      <c r="AO87" s="234"/>
      <c r="AP87" s="244" t="s">
        <v>277</v>
      </c>
      <c r="AQ87" s="244" t="s">
        <v>277</v>
      </c>
      <c r="AR87" s="244" t="s">
        <v>277</v>
      </c>
      <c r="AS87" s="244" t="s">
        <v>277</v>
      </c>
      <c r="AT87" s="235"/>
      <c r="AV87" s="236">
        <f t="shared" si="6"/>
        <v>24</v>
      </c>
      <c r="AW87" s="236">
        <f t="shared" si="7"/>
        <v>24</v>
      </c>
      <c r="AX87" s="236">
        <f t="shared" si="8"/>
        <v>0</v>
      </c>
      <c r="AY87" s="301">
        <f>AW87/AV87</f>
        <v>1</v>
      </c>
    </row>
    <row r="88" spans="2:51" ht="12" customHeight="1">
      <c r="B88" s="225"/>
      <c r="C88" s="214"/>
      <c r="D88" s="226"/>
      <c r="E88" s="226"/>
      <c r="F88" s="227"/>
      <c r="G88" s="226"/>
      <c r="H88" s="226"/>
      <c r="I88" s="226"/>
      <c r="J88" s="226"/>
      <c r="K88" s="226"/>
      <c r="L88" s="226"/>
      <c r="M88" s="226"/>
      <c r="N88" s="226"/>
      <c r="O88" s="228"/>
      <c r="P88" s="226"/>
      <c r="Q88" s="226">
        <v>1</v>
      </c>
      <c r="R88" s="226">
        <v>2</v>
      </c>
      <c r="S88" s="226">
        <v>3</v>
      </c>
      <c r="T88" s="226">
        <v>4</v>
      </c>
      <c r="U88" s="226"/>
      <c r="V88" s="226">
        <v>5</v>
      </c>
      <c r="W88" s="226">
        <v>6</v>
      </c>
      <c r="X88" s="226">
        <v>7</v>
      </c>
      <c r="Y88" s="226">
        <v>8</v>
      </c>
      <c r="Z88" s="226"/>
      <c r="AA88" s="226">
        <v>9</v>
      </c>
      <c r="AB88" s="226">
        <v>10</v>
      </c>
      <c r="AC88" s="226">
        <v>11</v>
      </c>
      <c r="AD88" s="226">
        <v>12</v>
      </c>
      <c r="AE88" s="226"/>
      <c r="AF88" s="226">
        <v>13</v>
      </c>
      <c r="AG88" s="226">
        <v>14</v>
      </c>
      <c r="AH88" s="226">
        <v>15</v>
      </c>
      <c r="AI88" s="226">
        <v>16</v>
      </c>
      <c r="AJ88" s="226"/>
      <c r="AK88" s="226">
        <v>17</v>
      </c>
      <c r="AL88" s="226">
        <v>18</v>
      </c>
      <c r="AM88" s="226">
        <v>19</v>
      </c>
      <c r="AN88" s="226">
        <v>20</v>
      </c>
      <c r="AO88" s="226"/>
      <c r="AP88" s="226">
        <v>21</v>
      </c>
      <c r="AQ88" s="226">
        <v>22</v>
      </c>
      <c r="AR88" s="226">
        <v>23</v>
      </c>
      <c r="AS88" s="226">
        <v>24</v>
      </c>
      <c r="AT88" s="229"/>
      <c r="AV88" s="236">
        <f t="shared" si="6"/>
        <v>0</v>
      </c>
      <c r="AW88" s="236">
        <f t="shared" si="7"/>
        <v>0</v>
      </c>
      <c r="AX88" s="236">
        <f t="shared" si="8"/>
        <v>0</v>
      </c>
    </row>
    <row r="89" spans="2:51" ht="12" customHeight="1" thickBot="1">
      <c r="B89" s="280" t="str">
        <f t="shared" si="5"/>
        <v>INTRA</v>
      </c>
      <c r="C89" s="231" t="s">
        <v>8</v>
      </c>
      <c r="D89" s="231" t="s">
        <v>9</v>
      </c>
      <c r="E89" s="232" t="s">
        <v>276</v>
      </c>
      <c r="F89" s="231">
        <v>10</v>
      </c>
      <c r="G89" s="231">
        <v>24</v>
      </c>
      <c r="H89" s="231">
        <v>24</v>
      </c>
      <c r="I89" s="231" t="s">
        <v>12</v>
      </c>
      <c r="J89" s="230" t="s">
        <v>8</v>
      </c>
      <c r="K89" s="231" t="s">
        <v>45</v>
      </c>
      <c r="L89" s="231"/>
      <c r="M89" s="231">
        <f>COUNTIF(Q89:AS89,"x")</f>
        <v>24</v>
      </c>
      <c r="N89" s="231">
        <f>G89-M89</f>
        <v>0</v>
      </c>
      <c r="O89" s="233"/>
      <c r="P89" s="234"/>
      <c r="Q89" s="244" t="s">
        <v>277</v>
      </c>
      <c r="R89" s="244" t="s">
        <v>277</v>
      </c>
      <c r="S89" s="244" t="s">
        <v>277</v>
      </c>
      <c r="T89" s="244" t="s">
        <v>277</v>
      </c>
      <c r="U89" s="234"/>
      <c r="V89" s="244" t="s">
        <v>277</v>
      </c>
      <c r="W89" s="244" t="s">
        <v>277</v>
      </c>
      <c r="X89" s="244" t="s">
        <v>277</v>
      </c>
      <c r="Y89" s="244" t="s">
        <v>277</v>
      </c>
      <c r="Z89" s="234"/>
      <c r="AA89" s="244" t="s">
        <v>277</v>
      </c>
      <c r="AB89" s="244" t="s">
        <v>277</v>
      </c>
      <c r="AC89" s="244" t="s">
        <v>277</v>
      </c>
      <c r="AD89" s="244" t="s">
        <v>277</v>
      </c>
      <c r="AE89" s="234"/>
      <c r="AF89" s="244" t="s">
        <v>277</v>
      </c>
      <c r="AG89" s="244" t="s">
        <v>277</v>
      </c>
      <c r="AH89" s="244" t="s">
        <v>277</v>
      </c>
      <c r="AI89" s="244" t="s">
        <v>277</v>
      </c>
      <c r="AJ89" s="234"/>
      <c r="AK89" s="244" t="s">
        <v>277</v>
      </c>
      <c r="AL89" s="244" t="s">
        <v>277</v>
      </c>
      <c r="AM89" s="244" t="s">
        <v>277</v>
      </c>
      <c r="AN89" s="244" t="s">
        <v>277</v>
      </c>
      <c r="AO89" s="234"/>
      <c r="AP89" s="244" t="s">
        <v>277</v>
      </c>
      <c r="AQ89" s="244" t="s">
        <v>277</v>
      </c>
      <c r="AR89" s="244" t="s">
        <v>277</v>
      </c>
      <c r="AS89" s="244" t="s">
        <v>277</v>
      </c>
      <c r="AT89" s="235"/>
      <c r="AV89" s="236">
        <f t="shared" si="6"/>
        <v>24</v>
      </c>
      <c r="AW89" s="236">
        <f t="shared" si="7"/>
        <v>24</v>
      </c>
      <c r="AX89" s="236">
        <f t="shared" si="8"/>
        <v>0</v>
      </c>
      <c r="AY89" s="301">
        <f>AW89/AV89</f>
        <v>1</v>
      </c>
    </row>
    <row r="90" spans="2:51" ht="12" customHeight="1">
      <c r="B90" s="225"/>
      <c r="C90" s="214"/>
      <c r="D90" s="226"/>
      <c r="E90" s="226"/>
      <c r="F90" s="227"/>
      <c r="G90" s="226"/>
      <c r="H90" s="226"/>
      <c r="I90" s="226"/>
      <c r="J90" s="226"/>
      <c r="K90" s="226"/>
      <c r="L90" s="226"/>
      <c r="M90" s="226"/>
      <c r="N90" s="226"/>
      <c r="O90" s="228"/>
      <c r="P90" s="226"/>
      <c r="Q90" s="226">
        <v>1</v>
      </c>
      <c r="R90" s="226">
        <v>2</v>
      </c>
      <c r="S90" s="226">
        <v>3</v>
      </c>
      <c r="T90" s="226">
        <v>4</v>
      </c>
      <c r="U90" s="226"/>
      <c r="V90" s="226">
        <v>5</v>
      </c>
      <c r="W90" s="226">
        <v>6</v>
      </c>
      <c r="X90" s="226">
        <v>7</v>
      </c>
      <c r="Y90" s="226">
        <v>8</v>
      </c>
      <c r="Z90" s="226"/>
      <c r="AA90" s="226">
        <v>9</v>
      </c>
      <c r="AB90" s="226">
        <v>10</v>
      </c>
      <c r="AC90" s="226">
        <v>11</v>
      </c>
      <c r="AD90" s="226">
        <v>12</v>
      </c>
      <c r="AE90" s="226"/>
      <c r="AF90" s="226">
        <v>13</v>
      </c>
      <c r="AG90" s="226">
        <v>14</v>
      </c>
      <c r="AH90" s="226">
        <v>15</v>
      </c>
      <c r="AI90" s="226">
        <v>16</v>
      </c>
      <c r="AJ90" s="226"/>
      <c r="AK90" s="226">
        <v>17</v>
      </c>
      <c r="AL90" s="226">
        <v>18</v>
      </c>
      <c r="AM90" s="226">
        <v>19</v>
      </c>
      <c r="AN90" s="226">
        <v>20</v>
      </c>
      <c r="AO90" s="226"/>
      <c r="AP90" s="226">
        <v>21</v>
      </c>
      <c r="AQ90" s="226">
        <v>22</v>
      </c>
      <c r="AR90" s="226">
        <v>23</v>
      </c>
      <c r="AS90" s="226">
        <v>24</v>
      </c>
      <c r="AT90" s="229"/>
      <c r="AV90" s="236">
        <f t="shared" si="6"/>
        <v>0</v>
      </c>
      <c r="AW90" s="236">
        <f t="shared" si="7"/>
        <v>0</v>
      </c>
      <c r="AX90" s="236">
        <f t="shared" si="8"/>
        <v>0</v>
      </c>
    </row>
    <row r="91" spans="2:51" ht="12" customHeight="1" thickBot="1">
      <c r="B91" s="280" t="str">
        <f t="shared" si="5"/>
        <v>INTRA</v>
      </c>
      <c r="C91" s="231" t="s">
        <v>8</v>
      </c>
      <c r="D91" s="231" t="s">
        <v>9</v>
      </c>
      <c r="E91" s="232" t="s">
        <v>276</v>
      </c>
      <c r="F91" s="231">
        <v>9</v>
      </c>
      <c r="G91" s="231">
        <v>24</v>
      </c>
      <c r="H91" s="231">
        <v>24</v>
      </c>
      <c r="I91" s="231" t="s">
        <v>12</v>
      </c>
      <c r="J91" s="230" t="s">
        <v>8</v>
      </c>
      <c r="K91" s="231" t="s">
        <v>47</v>
      </c>
      <c r="L91" s="231"/>
      <c r="M91" s="231">
        <f>COUNTIF(Q91:AS91,"x")</f>
        <v>24</v>
      </c>
      <c r="N91" s="231">
        <f>G91-M91</f>
        <v>0</v>
      </c>
      <c r="O91" s="233"/>
      <c r="P91" s="234"/>
      <c r="Q91" s="244" t="s">
        <v>277</v>
      </c>
      <c r="R91" s="244" t="s">
        <v>277</v>
      </c>
      <c r="S91" s="244" t="s">
        <v>277</v>
      </c>
      <c r="T91" s="244" t="s">
        <v>277</v>
      </c>
      <c r="U91" s="234"/>
      <c r="V91" s="244" t="s">
        <v>277</v>
      </c>
      <c r="W91" s="244" t="s">
        <v>277</v>
      </c>
      <c r="X91" s="244" t="s">
        <v>277</v>
      </c>
      <c r="Y91" s="244" t="s">
        <v>277</v>
      </c>
      <c r="Z91" s="234"/>
      <c r="AA91" s="244" t="s">
        <v>277</v>
      </c>
      <c r="AB91" s="244" t="s">
        <v>277</v>
      </c>
      <c r="AC91" s="244" t="s">
        <v>277</v>
      </c>
      <c r="AD91" s="244" t="s">
        <v>277</v>
      </c>
      <c r="AE91" s="234"/>
      <c r="AF91" s="244" t="s">
        <v>277</v>
      </c>
      <c r="AG91" s="244" t="s">
        <v>277</v>
      </c>
      <c r="AH91" s="244" t="s">
        <v>277</v>
      </c>
      <c r="AI91" s="244" t="s">
        <v>277</v>
      </c>
      <c r="AJ91" s="234"/>
      <c r="AK91" s="244" t="s">
        <v>277</v>
      </c>
      <c r="AL91" s="244" t="s">
        <v>277</v>
      </c>
      <c r="AM91" s="244" t="s">
        <v>277</v>
      </c>
      <c r="AN91" s="244" t="s">
        <v>277</v>
      </c>
      <c r="AO91" s="234"/>
      <c r="AP91" s="244" t="s">
        <v>277</v>
      </c>
      <c r="AQ91" s="244" t="s">
        <v>277</v>
      </c>
      <c r="AR91" s="244" t="s">
        <v>277</v>
      </c>
      <c r="AS91" s="244" t="s">
        <v>277</v>
      </c>
      <c r="AT91" s="235"/>
      <c r="AV91" s="236">
        <f t="shared" si="6"/>
        <v>24</v>
      </c>
      <c r="AW91" s="236">
        <f t="shared" si="7"/>
        <v>24</v>
      </c>
      <c r="AX91" s="236">
        <f t="shared" si="8"/>
        <v>0</v>
      </c>
      <c r="AY91" s="301">
        <f>AW91/AV91</f>
        <v>1</v>
      </c>
    </row>
    <row r="92" spans="2:51" ht="12" customHeight="1">
      <c r="B92" s="225"/>
      <c r="C92" s="214"/>
      <c r="D92" s="226"/>
      <c r="E92" s="226"/>
      <c r="F92" s="227"/>
      <c r="G92" s="226"/>
      <c r="H92" s="226"/>
      <c r="I92" s="226"/>
      <c r="J92" s="226"/>
      <c r="K92" s="226"/>
      <c r="L92" s="226"/>
      <c r="M92" s="226"/>
      <c r="N92" s="226"/>
      <c r="O92" s="228"/>
      <c r="P92" s="226"/>
      <c r="Q92" s="226">
        <v>1</v>
      </c>
      <c r="R92" s="226">
        <v>2</v>
      </c>
      <c r="S92" s="226">
        <v>3</v>
      </c>
      <c r="T92" s="226">
        <v>4</v>
      </c>
      <c r="U92" s="226"/>
      <c r="V92" s="226">
        <v>5</v>
      </c>
      <c r="W92" s="226">
        <v>6</v>
      </c>
      <c r="X92" s="226">
        <v>7</v>
      </c>
      <c r="Y92" s="226">
        <v>8</v>
      </c>
      <c r="Z92" s="226"/>
      <c r="AA92" s="226">
        <v>9</v>
      </c>
      <c r="AB92" s="226">
        <v>10</v>
      </c>
      <c r="AC92" s="226">
        <v>11</v>
      </c>
      <c r="AD92" s="226">
        <v>12</v>
      </c>
      <c r="AE92" s="226"/>
      <c r="AF92" s="226">
        <v>13</v>
      </c>
      <c r="AG92" s="226">
        <v>14</v>
      </c>
      <c r="AH92" s="226">
        <v>15</v>
      </c>
      <c r="AI92" s="226">
        <v>16</v>
      </c>
      <c r="AJ92" s="226"/>
      <c r="AK92" s="226">
        <v>17</v>
      </c>
      <c r="AL92" s="226">
        <v>18</v>
      </c>
      <c r="AM92" s="226">
        <v>19</v>
      </c>
      <c r="AN92" s="226">
        <v>20</v>
      </c>
      <c r="AO92" s="226"/>
      <c r="AP92" s="226">
        <v>21</v>
      </c>
      <c r="AQ92" s="226">
        <v>22</v>
      </c>
      <c r="AR92" s="226">
        <v>23</v>
      </c>
      <c r="AS92" s="226">
        <v>24</v>
      </c>
      <c r="AT92" s="229"/>
      <c r="AV92" s="236">
        <f t="shared" si="6"/>
        <v>0</v>
      </c>
      <c r="AW92" s="236">
        <f t="shared" si="7"/>
        <v>0</v>
      </c>
      <c r="AX92" s="236">
        <f t="shared" si="8"/>
        <v>0</v>
      </c>
    </row>
    <row r="93" spans="2:51" ht="12" customHeight="1" thickBot="1">
      <c r="B93" s="280" t="str">
        <f t="shared" si="5"/>
        <v>INTRA</v>
      </c>
      <c r="C93" s="231" t="s">
        <v>8</v>
      </c>
      <c r="D93" s="231" t="s">
        <v>9</v>
      </c>
      <c r="E93" s="232" t="s">
        <v>276</v>
      </c>
      <c r="F93" s="231">
        <v>8</v>
      </c>
      <c r="G93" s="231">
        <v>24</v>
      </c>
      <c r="H93" s="231">
        <v>24</v>
      </c>
      <c r="I93" s="231" t="s">
        <v>12</v>
      </c>
      <c r="J93" s="230" t="s">
        <v>8</v>
      </c>
      <c r="K93" s="231" t="s">
        <v>217</v>
      </c>
      <c r="L93" s="231"/>
      <c r="M93" s="231">
        <f>COUNTIF(Q93:AS93,"x")</f>
        <v>11</v>
      </c>
      <c r="N93" s="231">
        <f>G93-M93</f>
        <v>13</v>
      </c>
      <c r="O93" s="233"/>
      <c r="P93" s="234"/>
      <c r="Q93" s="244" t="s">
        <v>277</v>
      </c>
      <c r="R93" s="244" t="s">
        <v>277</v>
      </c>
      <c r="S93" s="231" t="s">
        <v>384</v>
      </c>
      <c r="T93" s="244" t="s">
        <v>277</v>
      </c>
      <c r="U93" s="234"/>
      <c r="V93" s="244" t="s">
        <v>277</v>
      </c>
      <c r="W93" s="244" t="s">
        <v>277</v>
      </c>
      <c r="X93" s="244" t="s">
        <v>277</v>
      </c>
      <c r="Y93" s="244" t="s">
        <v>277</v>
      </c>
      <c r="Z93" s="234"/>
      <c r="AA93" s="244" t="s">
        <v>277</v>
      </c>
      <c r="AB93" s="244" t="s">
        <v>277</v>
      </c>
      <c r="AC93" s="244" t="s">
        <v>277</v>
      </c>
      <c r="AD93" s="244" t="s">
        <v>277</v>
      </c>
      <c r="AE93" s="234"/>
      <c r="AF93" s="231" t="s">
        <v>384</v>
      </c>
      <c r="AG93" s="231" t="s">
        <v>384</v>
      </c>
      <c r="AH93" s="231" t="s">
        <v>384</v>
      </c>
      <c r="AI93" s="231" t="s">
        <v>384</v>
      </c>
      <c r="AJ93" s="234"/>
      <c r="AK93" s="231" t="s">
        <v>384</v>
      </c>
      <c r="AL93" s="231" t="s">
        <v>384</v>
      </c>
      <c r="AM93" s="231" t="s">
        <v>384</v>
      </c>
      <c r="AN93" s="231" t="s">
        <v>384</v>
      </c>
      <c r="AO93" s="234"/>
      <c r="AP93" s="231" t="s">
        <v>384</v>
      </c>
      <c r="AQ93" s="231" t="s">
        <v>384</v>
      </c>
      <c r="AR93" s="231" t="s">
        <v>384</v>
      </c>
      <c r="AS93" s="231" t="s">
        <v>384</v>
      </c>
      <c r="AT93" s="235"/>
      <c r="AV93" s="236">
        <f t="shared" si="6"/>
        <v>24</v>
      </c>
      <c r="AW93" s="236">
        <f t="shared" si="7"/>
        <v>11</v>
      </c>
      <c r="AX93" s="236">
        <f t="shared" si="8"/>
        <v>13</v>
      </c>
      <c r="AY93" s="301">
        <f>AW93/AV93</f>
        <v>0.45833333333333331</v>
      </c>
    </row>
    <row r="94" spans="2:51" ht="12" customHeight="1">
      <c r="B94" s="225"/>
      <c r="C94" s="214"/>
      <c r="D94" s="226"/>
      <c r="E94" s="226"/>
      <c r="F94" s="227"/>
      <c r="G94" s="226"/>
      <c r="H94" s="226"/>
      <c r="I94" s="226"/>
      <c r="J94" s="226"/>
      <c r="K94" s="226"/>
      <c r="L94" s="226"/>
      <c r="M94" s="226"/>
      <c r="N94" s="226"/>
      <c r="O94" s="228"/>
      <c r="P94" s="226"/>
      <c r="Q94" s="226">
        <v>1</v>
      </c>
      <c r="R94" s="226">
        <v>2</v>
      </c>
      <c r="S94" s="226">
        <v>3</v>
      </c>
      <c r="T94" s="226">
        <v>4</v>
      </c>
      <c r="U94" s="226"/>
      <c r="V94" s="226">
        <v>5</v>
      </c>
      <c r="W94" s="226">
        <v>6</v>
      </c>
      <c r="X94" s="226">
        <v>7</v>
      </c>
      <c r="Y94" s="226">
        <v>8</v>
      </c>
      <c r="Z94" s="226"/>
      <c r="AA94" s="226">
        <v>9</v>
      </c>
      <c r="AB94" s="226">
        <v>10</v>
      </c>
      <c r="AC94" s="226">
        <v>11</v>
      </c>
      <c r="AD94" s="226">
        <v>12</v>
      </c>
      <c r="AE94" s="226"/>
      <c r="AF94" s="226">
        <v>13</v>
      </c>
      <c r="AG94" s="226">
        <v>14</v>
      </c>
      <c r="AH94" s="226">
        <v>15</v>
      </c>
      <c r="AI94" s="226">
        <v>16</v>
      </c>
      <c r="AJ94" s="226"/>
      <c r="AK94" s="226">
        <v>17</v>
      </c>
      <c r="AL94" s="226">
        <v>18</v>
      </c>
      <c r="AM94" s="226">
        <v>19</v>
      </c>
      <c r="AN94" s="226">
        <v>20</v>
      </c>
      <c r="AO94" s="226"/>
      <c r="AP94" s="226">
        <v>21</v>
      </c>
      <c r="AQ94" s="226">
        <v>22</v>
      </c>
      <c r="AR94" s="226">
        <v>23</v>
      </c>
      <c r="AS94" s="226">
        <v>24</v>
      </c>
      <c r="AT94" s="229"/>
      <c r="AV94" s="236">
        <f t="shared" si="6"/>
        <v>0</v>
      </c>
      <c r="AW94" s="236">
        <f t="shared" si="7"/>
        <v>0</v>
      </c>
      <c r="AX94" s="236">
        <f t="shared" si="8"/>
        <v>0</v>
      </c>
    </row>
    <row r="95" spans="2:51" ht="12" customHeight="1" thickBot="1">
      <c r="B95" s="280" t="str">
        <f t="shared" si="5"/>
        <v>INTRA</v>
      </c>
      <c r="C95" s="231" t="s">
        <v>8</v>
      </c>
      <c r="D95" s="231" t="s">
        <v>9</v>
      </c>
      <c r="E95" s="232" t="s">
        <v>276</v>
      </c>
      <c r="F95" s="231">
        <v>7</v>
      </c>
      <c r="G95" s="231">
        <v>24</v>
      </c>
      <c r="H95" s="231">
        <v>24</v>
      </c>
      <c r="I95" s="231" t="s">
        <v>12</v>
      </c>
      <c r="J95" s="230" t="s">
        <v>8</v>
      </c>
      <c r="K95" s="231" t="s">
        <v>48</v>
      </c>
      <c r="L95" s="231"/>
      <c r="M95" s="231">
        <f>COUNTIF(Q95:AS95,"x")</f>
        <v>6</v>
      </c>
      <c r="N95" s="231">
        <f>G95-M95</f>
        <v>18</v>
      </c>
      <c r="O95" s="233"/>
      <c r="P95" s="234"/>
      <c r="Q95" s="231" t="s">
        <v>277</v>
      </c>
      <c r="R95" s="231" t="s">
        <v>277</v>
      </c>
      <c r="S95" s="231" t="s">
        <v>277</v>
      </c>
      <c r="T95" s="231" t="s">
        <v>277</v>
      </c>
      <c r="U95" s="234"/>
      <c r="V95" s="231" t="s">
        <v>277</v>
      </c>
      <c r="W95" s="231" t="s">
        <v>277</v>
      </c>
      <c r="X95" s="231" t="s">
        <v>384</v>
      </c>
      <c r="Y95" s="231" t="s">
        <v>384</v>
      </c>
      <c r="Z95" s="234"/>
      <c r="AA95" s="231" t="s">
        <v>384</v>
      </c>
      <c r="AB95" s="231" t="s">
        <v>384</v>
      </c>
      <c r="AC95" s="231" t="s">
        <v>384</v>
      </c>
      <c r="AD95" s="231" t="s">
        <v>384</v>
      </c>
      <c r="AE95" s="234"/>
      <c r="AF95" s="231" t="s">
        <v>384</v>
      </c>
      <c r="AG95" s="231" t="s">
        <v>384</v>
      </c>
      <c r="AH95" s="231" t="s">
        <v>384</v>
      </c>
      <c r="AI95" s="231" t="s">
        <v>384</v>
      </c>
      <c r="AJ95" s="234"/>
      <c r="AK95" s="231" t="s">
        <v>384</v>
      </c>
      <c r="AL95" s="231" t="s">
        <v>384</v>
      </c>
      <c r="AM95" s="231" t="s">
        <v>384</v>
      </c>
      <c r="AN95" s="231" t="s">
        <v>384</v>
      </c>
      <c r="AO95" s="234"/>
      <c r="AP95" s="231" t="s">
        <v>384</v>
      </c>
      <c r="AQ95" s="231" t="s">
        <v>384</v>
      </c>
      <c r="AR95" s="231" t="s">
        <v>384</v>
      </c>
      <c r="AS95" s="231" t="s">
        <v>384</v>
      </c>
      <c r="AT95" s="235"/>
      <c r="AV95" s="236">
        <f t="shared" si="6"/>
        <v>24</v>
      </c>
      <c r="AW95" s="236">
        <f t="shared" si="7"/>
        <v>6</v>
      </c>
      <c r="AX95" s="236">
        <f t="shared" si="8"/>
        <v>18</v>
      </c>
      <c r="AY95" s="301">
        <f>AW95/AV95</f>
        <v>0.25</v>
      </c>
    </row>
    <row r="96" spans="2:51" ht="12" customHeight="1">
      <c r="B96" s="225"/>
      <c r="C96" s="214"/>
      <c r="D96" s="226"/>
      <c r="E96" s="226"/>
      <c r="F96" s="227"/>
      <c r="G96" s="226"/>
      <c r="H96" s="226"/>
      <c r="I96" s="226"/>
      <c r="J96" s="226"/>
      <c r="K96" s="226"/>
      <c r="L96" s="226"/>
      <c r="M96" s="226"/>
      <c r="N96" s="226"/>
      <c r="O96" s="228"/>
      <c r="P96" s="226"/>
      <c r="Q96" s="226">
        <v>1</v>
      </c>
      <c r="R96" s="226">
        <v>2</v>
      </c>
      <c r="S96" s="226">
        <v>3</v>
      </c>
      <c r="T96" s="226">
        <v>4</v>
      </c>
      <c r="U96" s="226"/>
      <c r="V96" s="226">
        <v>5</v>
      </c>
      <c r="W96" s="226">
        <v>6</v>
      </c>
      <c r="X96" s="226">
        <v>7</v>
      </c>
      <c r="Y96" s="226">
        <v>8</v>
      </c>
      <c r="Z96" s="226"/>
      <c r="AA96" s="226">
        <v>9</v>
      </c>
      <c r="AB96" s="226">
        <v>10</v>
      </c>
      <c r="AC96" s="226">
        <v>11</v>
      </c>
      <c r="AD96" s="226">
        <v>12</v>
      </c>
      <c r="AE96" s="226"/>
      <c r="AF96" s="226">
        <v>13</v>
      </c>
      <c r="AG96" s="226">
        <v>14</v>
      </c>
      <c r="AH96" s="226">
        <v>15</v>
      </c>
      <c r="AI96" s="226">
        <v>16</v>
      </c>
      <c r="AJ96" s="226"/>
      <c r="AK96" s="226">
        <v>17</v>
      </c>
      <c r="AL96" s="226">
        <v>18</v>
      </c>
      <c r="AM96" s="226">
        <v>19</v>
      </c>
      <c r="AN96" s="226">
        <v>20</v>
      </c>
      <c r="AO96" s="226"/>
      <c r="AP96" s="226">
        <v>21</v>
      </c>
      <c r="AQ96" s="226">
        <v>22</v>
      </c>
      <c r="AR96" s="226">
        <v>23</v>
      </c>
      <c r="AS96" s="226">
        <v>24</v>
      </c>
      <c r="AT96" s="229"/>
      <c r="AV96" s="236">
        <f t="shared" si="6"/>
        <v>0</v>
      </c>
      <c r="AW96" s="236">
        <f t="shared" si="7"/>
        <v>0</v>
      </c>
      <c r="AX96" s="236">
        <f t="shared" si="8"/>
        <v>0</v>
      </c>
    </row>
    <row r="97" spans="2:51" ht="12" customHeight="1" thickBot="1">
      <c r="B97" s="280" t="str">
        <f t="shared" si="5"/>
        <v>INTRA</v>
      </c>
      <c r="C97" s="231" t="s">
        <v>8</v>
      </c>
      <c r="D97" s="231" t="s">
        <v>9</v>
      </c>
      <c r="E97" s="232" t="s">
        <v>276</v>
      </c>
      <c r="F97" s="231">
        <v>6</v>
      </c>
      <c r="G97" s="231">
        <v>24</v>
      </c>
      <c r="H97" s="231">
        <v>24</v>
      </c>
      <c r="I97" s="231" t="s">
        <v>12</v>
      </c>
      <c r="J97" s="230" t="s">
        <v>8</v>
      </c>
      <c r="K97" s="231" t="s">
        <v>49</v>
      </c>
      <c r="L97" s="231"/>
      <c r="M97" s="231">
        <f>COUNTIF(Q97:AS97,"x")</f>
        <v>19</v>
      </c>
      <c r="N97" s="231">
        <f>G97-M97</f>
        <v>5</v>
      </c>
      <c r="O97" s="233"/>
      <c r="P97" s="234"/>
      <c r="Q97" s="231" t="s">
        <v>277</v>
      </c>
      <c r="R97" s="231" t="s">
        <v>277</v>
      </c>
      <c r="S97" s="231" t="s">
        <v>277</v>
      </c>
      <c r="T97" s="231" t="s">
        <v>384</v>
      </c>
      <c r="U97" s="234"/>
      <c r="V97" s="231" t="s">
        <v>277</v>
      </c>
      <c r="W97" s="231" t="s">
        <v>277</v>
      </c>
      <c r="X97" s="231" t="s">
        <v>384</v>
      </c>
      <c r="Y97" s="231" t="s">
        <v>277</v>
      </c>
      <c r="Z97" s="234"/>
      <c r="AA97" s="231" t="s">
        <v>384</v>
      </c>
      <c r="AB97" s="231" t="s">
        <v>277</v>
      </c>
      <c r="AC97" s="231" t="s">
        <v>277</v>
      </c>
      <c r="AD97" s="231" t="s">
        <v>277</v>
      </c>
      <c r="AE97" s="234"/>
      <c r="AF97" s="231" t="s">
        <v>277</v>
      </c>
      <c r="AG97" s="231" t="s">
        <v>277</v>
      </c>
      <c r="AH97" s="231" t="s">
        <v>277</v>
      </c>
      <c r="AI97" s="231" t="s">
        <v>277</v>
      </c>
      <c r="AJ97" s="234"/>
      <c r="AK97" s="231" t="s">
        <v>277</v>
      </c>
      <c r="AL97" s="231" t="s">
        <v>277</v>
      </c>
      <c r="AM97" s="231" t="s">
        <v>277</v>
      </c>
      <c r="AN97" s="231" t="s">
        <v>384</v>
      </c>
      <c r="AO97" s="234"/>
      <c r="AP97" s="231" t="s">
        <v>384</v>
      </c>
      <c r="AQ97" s="231" t="s">
        <v>277</v>
      </c>
      <c r="AR97" s="231" t="s">
        <v>277</v>
      </c>
      <c r="AS97" s="231" t="s">
        <v>277</v>
      </c>
      <c r="AT97" s="235"/>
      <c r="AV97" s="236">
        <f t="shared" si="6"/>
        <v>24</v>
      </c>
      <c r="AW97" s="236">
        <f t="shared" si="7"/>
        <v>19</v>
      </c>
      <c r="AX97" s="236">
        <f t="shared" si="8"/>
        <v>5</v>
      </c>
      <c r="AY97" s="301">
        <f>AW97/AV97</f>
        <v>0.79166666666666663</v>
      </c>
    </row>
    <row r="98" spans="2:51" ht="12" customHeight="1">
      <c r="B98" s="225"/>
      <c r="C98" s="214"/>
      <c r="D98" s="226"/>
      <c r="E98" s="226"/>
      <c r="F98" s="227"/>
      <c r="G98" s="226"/>
      <c r="H98" s="226"/>
      <c r="I98" s="226"/>
      <c r="J98" s="226"/>
      <c r="K98" s="226"/>
      <c r="L98" s="226"/>
      <c r="M98" s="226"/>
      <c r="N98" s="226"/>
      <c r="O98" s="228"/>
      <c r="P98" s="226"/>
      <c r="Q98" s="226">
        <v>1</v>
      </c>
      <c r="R98" s="226">
        <v>2</v>
      </c>
      <c r="S98" s="226">
        <v>3</v>
      </c>
      <c r="T98" s="226">
        <v>4</v>
      </c>
      <c r="U98" s="226"/>
      <c r="V98" s="226">
        <v>5</v>
      </c>
      <c r="W98" s="226">
        <v>6</v>
      </c>
      <c r="X98" s="226">
        <v>7</v>
      </c>
      <c r="Y98" s="226">
        <v>8</v>
      </c>
      <c r="Z98" s="226"/>
      <c r="AA98" s="226">
        <v>9</v>
      </c>
      <c r="AB98" s="226">
        <v>10</v>
      </c>
      <c r="AC98" s="226">
        <v>11</v>
      </c>
      <c r="AD98" s="226">
        <v>12</v>
      </c>
      <c r="AE98" s="226"/>
      <c r="AF98" s="226">
        <v>13</v>
      </c>
      <c r="AG98" s="226">
        <v>14</v>
      </c>
      <c r="AH98" s="226">
        <v>15</v>
      </c>
      <c r="AI98" s="226">
        <v>16</v>
      </c>
      <c r="AJ98" s="226"/>
      <c r="AK98" s="226">
        <v>17</v>
      </c>
      <c r="AL98" s="226">
        <v>18</v>
      </c>
      <c r="AM98" s="226">
        <v>19</v>
      </c>
      <c r="AN98" s="226">
        <v>20</v>
      </c>
      <c r="AO98" s="226"/>
      <c r="AP98" s="226">
        <v>21</v>
      </c>
      <c r="AQ98" s="226">
        <v>22</v>
      </c>
      <c r="AR98" s="226">
        <v>23</v>
      </c>
      <c r="AS98" s="226">
        <v>24</v>
      </c>
      <c r="AT98" s="229"/>
      <c r="AV98" s="236">
        <f t="shared" si="6"/>
        <v>0</v>
      </c>
      <c r="AW98" s="236">
        <f t="shared" si="7"/>
        <v>0</v>
      </c>
      <c r="AX98" s="236">
        <f t="shared" si="8"/>
        <v>0</v>
      </c>
    </row>
    <row r="99" spans="2:51" ht="12" customHeight="1" thickBot="1">
      <c r="B99" s="280" t="str">
        <f t="shared" si="5"/>
        <v>INTRA</v>
      </c>
      <c r="C99" s="231" t="s">
        <v>8</v>
      </c>
      <c r="D99" s="231" t="s">
        <v>9</v>
      </c>
      <c r="E99" s="232" t="s">
        <v>276</v>
      </c>
      <c r="F99" s="231">
        <v>5</v>
      </c>
      <c r="G99" s="231">
        <v>24</v>
      </c>
      <c r="H99" s="231">
        <v>24</v>
      </c>
      <c r="I99" s="231" t="s">
        <v>12</v>
      </c>
      <c r="J99" s="230" t="s">
        <v>8</v>
      </c>
      <c r="K99" s="231" t="s">
        <v>49</v>
      </c>
      <c r="L99" s="231"/>
      <c r="M99" s="231">
        <f>COUNTIF(Q99:AS99,"x")</f>
        <v>5</v>
      </c>
      <c r="N99" s="231">
        <f>G99-M99</f>
        <v>19</v>
      </c>
      <c r="O99" s="233"/>
      <c r="P99" s="234"/>
      <c r="Q99" s="231" t="s">
        <v>277</v>
      </c>
      <c r="R99" s="231" t="s">
        <v>277</v>
      </c>
      <c r="S99" s="231" t="s">
        <v>277</v>
      </c>
      <c r="T99" s="231" t="s">
        <v>277</v>
      </c>
      <c r="U99" s="234"/>
      <c r="V99" s="231" t="s">
        <v>277</v>
      </c>
      <c r="W99" s="231" t="s">
        <v>384</v>
      </c>
      <c r="X99" s="231" t="s">
        <v>384</v>
      </c>
      <c r="Y99" s="231" t="s">
        <v>384</v>
      </c>
      <c r="Z99" s="234"/>
      <c r="AA99" s="231" t="s">
        <v>384</v>
      </c>
      <c r="AB99" s="231" t="s">
        <v>384</v>
      </c>
      <c r="AC99" s="231" t="s">
        <v>384</v>
      </c>
      <c r="AD99" s="231" t="s">
        <v>384</v>
      </c>
      <c r="AE99" s="234"/>
      <c r="AF99" s="231" t="s">
        <v>384</v>
      </c>
      <c r="AG99" s="231" t="s">
        <v>384</v>
      </c>
      <c r="AH99" s="231" t="s">
        <v>384</v>
      </c>
      <c r="AI99" s="231" t="s">
        <v>384</v>
      </c>
      <c r="AJ99" s="234"/>
      <c r="AK99" s="231" t="s">
        <v>384</v>
      </c>
      <c r="AL99" s="231" t="s">
        <v>384</v>
      </c>
      <c r="AM99" s="231" t="s">
        <v>384</v>
      </c>
      <c r="AN99" s="231" t="s">
        <v>384</v>
      </c>
      <c r="AO99" s="234"/>
      <c r="AP99" s="231" t="s">
        <v>384</v>
      </c>
      <c r="AQ99" s="231" t="s">
        <v>384</v>
      </c>
      <c r="AR99" s="231" t="s">
        <v>384</v>
      </c>
      <c r="AS99" s="231" t="s">
        <v>384</v>
      </c>
      <c r="AT99" s="235"/>
      <c r="AV99" s="236">
        <f t="shared" si="6"/>
        <v>24</v>
      </c>
      <c r="AW99" s="236">
        <f t="shared" si="7"/>
        <v>5</v>
      </c>
      <c r="AX99" s="236">
        <f t="shared" si="8"/>
        <v>19</v>
      </c>
      <c r="AY99" s="301">
        <f>AW99/AV99</f>
        <v>0.20833333333333334</v>
      </c>
    </row>
    <row r="100" spans="2:51" ht="12" customHeight="1">
      <c r="B100" s="225"/>
      <c r="C100" s="214"/>
      <c r="D100" s="226"/>
      <c r="E100" s="226"/>
      <c r="F100" s="227"/>
      <c r="G100" s="226"/>
      <c r="H100" s="226"/>
      <c r="I100" s="226"/>
      <c r="J100" s="226"/>
      <c r="K100" s="226"/>
      <c r="L100" s="226"/>
      <c r="M100" s="226"/>
      <c r="N100" s="226"/>
      <c r="O100" s="228"/>
      <c r="P100" s="226"/>
      <c r="Q100" s="226">
        <v>1</v>
      </c>
      <c r="R100" s="226">
        <v>2</v>
      </c>
      <c r="S100" s="226">
        <v>3</v>
      </c>
      <c r="T100" s="226">
        <v>4</v>
      </c>
      <c r="U100" s="226"/>
      <c r="V100" s="226">
        <v>5</v>
      </c>
      <c r="W100" s="226">
        <v>6</v>
      </c>
      <c r="X100" s="226">
        <v>7</v>
      </c>
      <c r="Y100" s="226">
        <v>8</v>
      </c>
      <c r="Z100" s="226"/>
      <c r="AA100" s="226">
        <v>9</v>
      </c>
      <c r="AB100" s="226">
        <v>10</v>
      </c>
      <c r="AC100" s="226">
        <v>11</v>
      </c>
      <c r="AD100" s="226">
        <v>12</v>
      </c>
      <c r="AE100" s="226"/>
      <c r="AF100" s="226">
        <v>13</v>
      </c>
      <c r="AG100" s="226">
        <v>14</v>
      </c>
      <c r="AH100" s="226">
        <v>15</v>
      </c>
      <c r="AI100" s="226">
        <v>16</v>
      </c>
      <c r="AJ100" s="226"/>
      <c r="AK100" s="226">
        <v>17</v>
      </c>
      <c r="AL100" s="226">
        <v>18</v>
      </c>
      <c r="AM100" s="226">
        <v>19</v>
      </c>
      <c r="AN100" s="226">
        <v>20</v>
      </c>
      <c r="AO100" s="226"/>
      <c r="AP100" s="226">
        <v>21</v>
      </c>
      <c r="AQ100" s="226">
        <v>22</v>
      </c>
      <c r="AR100" s="226">
        <v>23</v>
      </c>
      <c r="AS100" s="226">
        <v>24</v>
      </c>
      <c r="AT100" s="229"/>
      <c r="AV100" s="236">
        <f t="shared" si="6"/>
        <v>0</v>
      </c>
      <c r="AW100" s="236">
        <f t="shared" si="7"/>
        <v>0</v>
      </c>
      <c r="AX100" s="236">
        <f t="shared" si="8"/>
        <v>0</v>
      </c>
    </row>
    <row r="101" spans="2:51" ht="12" customHeight="1" thickBot="1">
      <c r="B101" s="280" t="str">
        <f t="shared" si="5"/>
        <v>INTRA</v>
      </c>
      <c r="C101" s="231" t="s">
        <v>8</v>
      </c>
      <c r="D101" s="231" t="s">
        <v>9</v>
      </c>
      <c r="E101" s="232" t="s">
        <v>276</v>
      </c>
      <c r="F101" s="231">
        <v>4</v>
      </c>
      <c r="G101" s="231">
        <v>24</v>
      </c>
      <c r="H101" s="231">
        <v>24</v>
      </c>
      <c r="I101" s="231" t="s">
        <v>12</v>
      </c>
      <c r="J101" s="230" t="s">
        <v>8</v>
      </c>
      <c r="K101" s="231" t="s">
        <v>50</v>
      </c>
      <c r="L101" s="231"/>
      <c r="M101" s="231">
        <f>COUNTIF(Q101:AS101,"x")</f>
        <v>23</v>
      </c>
      <c r="N101" s="231">
        <f>G101-M101</f>
        <v>1</v>
      </c>
      <c r="O101" s="233"/>
      <c r="P101" s="234"/>
      <c r="Q101" s="244" t="s">
        <v>277</v>
      </c>
      <c r="R101" s="244" t="s">
        <v>277</v>
      </c>
      <c r="S101" s="244" t="s">
        <v>277</v>
      </c>
      <c r="T101" s="244" t="s">
        <v>277</v>
      </c>
      <c r="U101" s="234"/>
      <c r="V101" s="244" t="s">
        <v>277</v>
      </c>
      <c r="W101" s="244" t="s">
        <v>277</v>
      </c>
      <c r="X101" s="244" t="s">
        <v>277</v>
      </c>
      <c r="Y101" s="244" t="s">
        <v>277</v>
      </c>
      <c r="Z101" s="234"/>
      <c r="AA101" s="244" t="s">
        <v>277</v>
      </c>
      <c r="AB101" s="244" t="s">
        <v>277</v>
      </c>
      <c r="AC101" s="244" t="s">
        <v>384</v>
      </c>
      <c r="AD101" s="244" t="s">
        <v>277</v>
      </c>
      <c r="AE101" s="234"/>
      <c r="AF101" s="244" t="s">
        <v>277</v>
      </c>
      <c r="AG101" s="244" t="s">
        <v>277</v>
      </c>
      <c r="AH101" s="244" t="s">
        <v>277</v>
      </c>
      <c r="AI101" s="244" t="s">
        <v>277</v>
      </c>
      <c r="AJ101" s="234"/>
      <c r="AK101" s="244" t="s">
        <v>277</v>
      </c>
      <c r="AL101" s="244" t="s">
        <v>277</v>
      </c>
      <c r="AM101" s="244" t="s">
        <v>277</v>
      </c>
      <c r="AN101" s="244" t="s">
        <v>277</v>
      </c>
      <c r="AO101" s="234"/>
      <c r="AP101" s="244" t="s">
        <v>277</v>
      </c>
      <c r="AQ101" s="244" t="s">
        <v>277</v>
      </c>
      <c r="AR101" s="244" t="s">
        <v>277</v>
      </c>
      <c r="AS101" s="244" t="s">
        <v>277</v>
      </c>
      <c r="AT101" s="235"/>
      <c r="AV101" s="236">
        <f t="shared" si="6"/>
        <v>24</v>
      </c>
      <c r="AW101" s="236">
        <f t="shared" si="7"/>
        <v>23</v>
      </c>
      <c r="AX101" s="236">
        <f t="shared" si="8"/>
        <v>1</v>
      </c>
      <c r="AY101" s="301">
        <f>AW101/AV101</f>
        <v>0.95833333333333337</v>
      </c>
    </row>
    <row r="102" spans="2:51" ht="12" customHeight="1">
      <c r="B102" s="225"/>
      <c r="C102" s="214"/>
      <c r="D102" s="226"/>
      <c r="E102" s="226"/>
      <c r="F102" s="227"/>
      <c r="G102" s="226"/>
      <c r="H102" s="226"/>
      <c r="I102" s="226"/>
      <c r="J102" s="226"/>
      <c r="K102" s="226"/>
      <c r="L102" s="226"/>
      <c r="M102" s="226"/>
      <c r="N102" s="226"/>
      <c r="O102" s="228"/>
      <c r="P102" s="226"/>
      <c r="Q102" s="226">
        <v>1</v>
      </c>
      <c r="R102" s="226">
        <v>2</v>
      </c>
      <c r="S102" s="226">
        <v>3</v>
      </c>
      <c r="T102" s="226">
        <v>4</v>
      </c>
      <c r="U102" s="226"/>
      <c r="V102" s="226">
        <v>5</v>
      </c>
      <c r="W102" s="226">
        <v>6</v>
      </c>
      <c r="X102" s="226">
        <v>7</v>
      </c>
      <c r="Y102" s="226">
        <v>8</v>
      </c>
      <c r="Z102" s="226"/>
      <c r="AA102" s="226">
        <v>9</v>
      </c>
      <c r="AB102" s="226">
        <v>10</v>
      </c>
      <c r="AC102" s="226">
        <v>11</v>
      </c>
      <c r="AD102" s="226">
        <v>12</v>
      </c>
      <c r="AE102" s="226"/>
      <c r="AF102" s="226">
        <v>13</v>
      </c>
      <c r="AG102" s="226">
        <v>14</v>
      </c>
      <c r="AH102" s="226">
        <v>15</v>
      </c>
      <c r="AI102" s="226">
        <v>16</v>
      </c>
      <c r="AJ102" s="226"/>
      <c r="AK102" s="226">
        <v>17</v>
      </c>
      <c r="AL102" s="226">
        <v>18</v>
      </c>
      <c r="AM102" s="226">
        <v>19</v>
      </c>
      <c r="AN102" s="226">
        <v>20</v>
      </c>
      <c r="AO102" s="226"/>
      <c r="AP102" s="226">
        <v>21</v>
      </c>
      <c r="AQ102" s="226">
        <v>22</v>
      </c>
      <c r="AR102" s="226">
        <v>23</v>
      </c>
      <c r="AS102" s="226">
        <v>24</v>
      </c>
      <c r="AT102" s="229"/>
      <c r="AV102" s="236">
        <f t="shared" si="6"/>
        <v>0</v>
      </c>
      <c r="AW102" s="236">
        <f t="shared" si="7"/>
        <v>0</v>
      </c>
      <c r="AX102" s="236">
        <f t="shared" si="8"/>
        <v>0</v>
      </c>
    </row>
    <row r="103" spans="2:51" ht="12" customHeight="1" thickBot="1">
      <c r="B103" s="280" t="str">
        <f t="shared" si="5"/>
        <v>INTRA</v>
      </c>
      <c r="C103" s="231" t="s">
        <v>8</v>
      </c>
      <c r="D103" s="231" t="s">
        <v>9</v>
      </c>
      <c r="E103" s="232" t="s">
        <v>276</v>
      </c>
      <c r="F103" s="231">
        <v>3</v>
      </c>
      <c r="G103" s="231">
        <v>24</v>
      </c>
      <c r="H103" s="231">
        <v>24</v>
      </c>
      <c r="I103" s="231" t="s">
        <v>12</v>
      </c>
      <c r="J103" s="230" t="s">
        <v>8</v>
      </c>
      <c r="K103" s="277" t="s">
        <v>52</v>
      </c>
      <c r="L103" s="231"/>
      <c r="M103" s="231">
        <f>COUNTIF(Q103:AS103,"x")</f>
        <v>24</v>
      </c>
      <c r="N103" s="231">
        <f>G103-M103</f>
        <v>0</v>
      </c>
      <c r="O103" s="233"/>
      <c r="P103" s="234"/>
      <c r="Q103" s="244" t="s">
        <v>277</v>
      </c>
      <c r="R103" s="244" t="s">
        <v>277</v>
      </c>
      <c r="S103" s="244" t="s">
        <v>277</v>
      </c>
      <c r="T103" s="244" t="s">
        <v>277</v>
      </c>
      <c r="U103" s="234"/>
      <c r="V103" s="244" t="s">
        <v>277</v>
      </c>
      <c r="W103" s="244" t="s">
        <v>277</v>
      </c>
      <c r="X103" s="244" t="s">
        <v>277</v>
      </c>
      <c r="Y103" s="244" t="s">
        <v>277</v>
      </c>
      <c r="Z103" s="234"/>
      <c r="AA103" s="244" t="s">
        <v>277</v>
      </c>
      <c r="AB103" s="244" t="s">
        <v>277</v>
      </c>
      <c r="AC103" s="244" t="s">
        <v>277</v>
      </c>
      <c r="AD103" s="244" t="s">
        <v>277</v>
      </c>
      <c r="AE103" s="234"/>
      <c r="AF103" s="244" t="s">
        <v>277</v>
      </c>
      <c r="AG103" s="244" t="s">
        <v>277</v>
      </c>
      <c r="AH103" s="244" t="s">
        <v>277</v>
      </c>
      <c r="AI103" s="244" t="s">
        <v>277</v>
      </c>
      <c r="AJ103" s="234"/>
      <c r="AK103" s="244" t="s">
        <v>277</v>
      </c>
      <c r="AL103" s="244" t="s">
        <v>277</v>
      </c>
      <c r="AM103" s="244" t="s">
        <v>277</v>
      </c>
      <c r="AN103" s="244" t="s">
        <v>277</v>
      </c>
      <c r="AO103" s="234"/>
      <c r="AP103" s="244" t="s">
        <v>277</v>
      </c>
      <c r="AQ103" s="244" t="s">
        <v>277</v>
      </c>
      <c r="AR103" s="244" t="s">
        <v>277</v>
      </c>
      <c r="AS103" s="244" t="s">
        <v>277</v>
      </c>
      <c r="AT103" s="235"/>
      <c r="AV103" s="236">
        <f t="shared" si="6"/>
        <v>24</v>
      </c>
      <c r="AW103" s="236">
        <f t="shared" si="7"/>
        <v>24</v>
      </c>
      <c r="AX103" s="236">
        <f t="shared" si="8"/>
        <v>0</v>
      </c>
      <c r="AY103" s="301">
        <f>AW103/AV103</f>
        <v>1</v>
      </c>
    </row>
    <row r="104" spans="2:51" ht="12" customHeight="1">
      <c r="B104" s="225"/>
      <c r="C104" s="214"/>
      <c r="D104" s="226"/>
      <c r="E104" s="226"/>
      <c r="F104" s="227"/>
      <c r="G104" s="226"/>
      <c r="H104" s="226"/>
      <c r="I104" s="226"/>
      <c r="J104" s="226"/>
      <c r="K104" s="226"/>
      <c r="L104" s="226"/>
      <c r="M104" s="226"/>
      <c r="N104" s="226"/>
      <c r="O104" s="228"/>
      <c r="P104" s="226"/>
      <c r="Q104" s="226">
        <v>1</v>
      </c>
      <c r="R104" s="226">
        <v>2</v>
      </c>
      <c r="S104" s="226">
        <v>3</v>
      </c>
      <c r="T104" s="226">
        <v>4</v>
      </c>
      <c r="U104" s="226"/>
      <c r="V104" s="226">
        <v>5</v>
      </c>
      <c r="W104" s="226">
        <v>6</v>
      </c>
      <c r="X104" s="226">
        <v>7</v>
      </c>
      <c r="Y104" s="226">
        <v>8</v>
      </c>
      <c r="Z104" s="226"/>
      <c r="AA104" s="226">
        <v>9</v>
      </c>
      <c r="AB104" s="226">
        <v>10</v>
      </c>
      <c r="AC104" s="226">
        <v>11</v>
      </c>
      <c r="AD104" s="226">
        <v>12</v>
      </c>
      <c r="AE104" s="226"/>
      <c r="AF104" s="226">
        <v>13</v>
      </c>
      <c r="AG104" s="226">
        <v>14</v>
      </c>
      <c r="AH104" s="226">
        <v>15</v>
      </c>
      <c r="AI104" s="226">
        <v>16</v>
      </c>
      <c r="AJ104" s="226"/>
      <c r="AK104" s="226">
        <v>17</v>
      </c>
      <c r="AL104" s="226">
        <v>18</v>
      </c>
      <c r="AM104" s="226">
        <v>19</v>
      </c>
      <c r="AN104" s="226">
        <v>20</v>
      </c>
      <c r="AO104" s="226"/>
      <c r="AP104" s="226">
        <v>21</v>
      </c>
      <c r="AQ104" s="226">
        <v>22</v>
      </c>
      <c r="AR104" s="226">
        <v>23</v>
      </c>
      <c r="AS104" s="226">
        <v>24</v>
      </c>
      <c r="AT104" s="229"/>
      <c r="AV104" s="236">
        <f t="shared" si="6"/>
        <v>0</v>
      </c>
      <c r="AW104" s="236">
        <f t="shared" si="7"/>
        <v>0</v>
      </c>
      <c r="AX104" s="236">
        <f t="shared" si="8"/>
        <v>0</v>
      </c>
    </row>
    <row r="105" spans="2:51" ht="12" customHeight="1" thickBot="1">
      <c r="B105" s="280" t="str">
        <f t="shared" si="5"/>
        <v>INTRA</v>
      </c>
      <c r="C105" s="231" t="s">
        <v>8</v>
      </c>
      <c r="D105" s="231" t="s">
        <v>9</v>
      </c>
      <c r="E105" s="232" t="s">
        <v>276</v>
      </c>
      <c r="F105" s="231">
        <v>2</v>
      </c>
      <c r="G105" s="231">
        <v>12</v>
      </c>
      <c r="H105" s="231">
        <v>24</v>
      </c>
      <c r="I105" s="231" t="s">
        <v>12</v>
      </c>
      <c r="J105" s="230" t="s">
        <v>8</v>
      </c>
      <c r="K105" s="231" t="s">
        <v>52</v>
      </c>
      <c r="L105" s="231"/>
      <c r="M105" s="231">
        <f>COUNTIF(Q105:AS105,"x")</f>
        <v>12</v>
      </c>
      <c r="N105" s="231">
        <f>G105-M105</f>
        <v>0</v>
      </c>
      <c r="O105" s="233"/>
      <c r="P105" s="234"/>
      <c r="Q105" s="231"/>
      <c r="R105" s="231"/>
      <c r="S105" s="231"/>
      <c r="T105" s="231"/>
      <c r="U105" s="234"/>
      <c r="V105" s="231"/>
      <c r="W105" s="231"/>
      <c r="X105" s="231"/>
      <c r="Y105" s="231"/>
      <c r="Z105" s="234"/>
      <c r="AA105" s="231"/>
      <c r="AB105" s="231"/>
      <c r="AC105" s="231"/>
      <c r="AD105" s="231"/>
      <c r="AE105" s="234"/>
      <c r="AF105" s="244" t="s">
        <v>277</v>
      </c>
      <c r="AG105" s="244" t="s">
        <v>277</v>
      </c>
      <c r="AH105" s="244" t="s">
        <v>277</v>
      </c>
      <c r="AI105" s="244" t="s">
        <v>277</v>
      </c>
      <c r="AJ105" s="234"/>
      <c r="AK105" s="244" t="s">
        <v>277</v>
      </c>
      <c r="AL105" s="244" t="s">
        <v>277</v>
      </c>
      <c r="AM105" s="244" t="s">
        <v>277</v>
      </c>
      <c r="AN105" s="244" t="s">
        <v>277</v>
      </c>
      <c r="AO105" s="234"/>
      <c r="AP105" s="244" t="s">
        <v>277</v>
      </c>
      <c r="AQ105" s="244" t="s">
        <v>277</v>
      </c>
      <c r="AR105" s="244" t="s">
        <v>277</v>
      </c>
      <c r="AS105" s="244" t="s">
        <v>277</v>
      </c>
      <c r="AT105" s="235"/>
      <c r="AV105" s="236">
        <f t="shared" si="6"/>
        <v>12</v>
      </c>
      <c r="AW105" s="236">
        <f t="shared" si="7"/>
        <v>12</v>
      </c>
      <c r="AX105" s="236">
        <f t="shared" si="8"/>
        <v>0</v>
      </c>
      <c r="AY105" s="301">
        <f>AW105/AV105</f>
        <v>1</v>
      </c>
    </row>
    <row r="106" spans="2:51" ht="12" customHeight="1">
      <c r="B106" s="225"/>
      <c r="C106" s="214"/>
      <c r="D106" s="226"/>
      <c r="E106" s="226"/>
      <c r="F106" s="227"/>
      <c r="G106" s="226"/>
      <c r="H106" s="226"/>
      <c r="I106" s="226"/>
      <c r="J106" s="226"/>
      <c r="K106" s="226"/>
      <c r="L106" s="226"/>
      <c r="M106" s="226"/>
      <c r="N106" s="226"/>
      <c r="O106" s="228"/>
      <c r="P106" s="226"/>
      <c r="Q106" s="226">
        <v>1</v>
      </c>
      <c r="R106" s="226">
        <v>2</v>
      </c>
      <c r="S106" s="226">
        <v>3</v>
      </c>
      <c r="T106" s="226">
        <v>4</v>
      </c>
      <c r="U106" s="226"/>
      <c r="V106" s="226">
        <v>5</v>
      </c>
      <c r="W106" s="226">
        <v>6</v>
      </c>
      <c r="X106" s="226">
        <v>7</v>
      </c>
      <c r="Y106" s="226">
        <v>8</v>
      </c>
      <c r="Z106" s="226"/>
      <c r="AA106" s="226">
        <v>9</v>
      </c>
      <c r="AB106" s="226">
        <v>10</v>
      </c>
      <c r="AC106" s="226">
        <v>11</v>
      </c>
      <c r="AD106" s="226">
        <v>12</v>
      </c>
      <c r="AE106" s="226"/>
      <c r="AF106" s="226">
        <v>13</v>
      </c>
      <c r="AG106" s="226">
        <v>14</v>
      </c>
      <c r="AH106" s="226">
        <v>15</v>
      </c>
      <c r="AI106" s="226">
        <v>16</v>
      </c>
      <c r="AJ106" s="226"/>
      <c r="AK106" s="226">
        <v>17</v>
      </c>
      <c r="AL106" s="226">
        <v>18</v>
      </c>
      <c r="AM106" s="226">
        <v>19</v>
      </c>
      <c r="AN106" s="226">
        <v>20</v>
      </c>
      <c r="AO106" s="226"/>
      <c r="AP106" s="226">
        <v>21</v>
      </c>
      <c r="AQ106" s="226">
        <v>22</v>
      </c>
      <c r="AR106" s="226">
        <v>23</v>
      </c>
      <c r="AS106" s="226">
        <v>24</v>
      </c>
      <c r="AT106" s="229"/>
      <c r="AV106" s="236">
        <f t="shared" si="6"/>
        <v>0</v>
      </c>
      <c r="AW106" s="236">
        <f t="shared" si="7"/>
        <v>0</v>
      </c>
      <c r="AX106" s="236">
        <f t="shared" si="8"/>
        <v>0</v>
      </c>
    </row>
    <row r="107" spans="2:51" ht="12" customHeight="1" thickBot="1">
      <c r="B107" s="280" t="str">
        <f t="shared" si="5"/>
        <v>INTRA</v>
      </c>
      <c r="C107" s="231" t="s">
        <v>8</v>
      </c>
      <c r="D107" s="231" t="s">
        <v>9</v>
      </c>
      <c r="E107" s="232" t="s">
        <v>276</v>
      </c>
      <c r="F107" s="231">
        <v>1</v>
      </c>
      <c r="G107" s="231">
        <v>24</v>
      </c>
      <c r="H107" s="231">
        <v>24</v>
      </c>
      <c r="I107" s="231" t="s">
        <v>12</v>
      </c>
      <c r="J107" s="230" t="s">
        <v>8</v>
      </c>
      <c r="K107" s="231" t="s">
        <v>53</v>
      </c>
      <c r="L107" s="231"/>
      <c r="M107" s="231">
        <f>COUNTIF(Q107:AS107,"x")</f>
        <v>0</v>
      </c>
      <c r="N107" s="231">
        <f>G107-M107</f>
        <v>24</v>
      </c>
      <c r="O107" s="233"/>
      <c r="P107" s="234"/>
      <c r="Q107" s="231" t="s">
        <v>384</v>
      </c>
      <c r="R107" s="231" t="s">
        <v>384</v>
      </c>
      <c r="S107" s="231" t="s">
        <v>384</v>
      </c>
      <c r="T107" s="231" t="s">
        <v>384</v>
      </c>
      <c r="U107" s="234"/>
      <c r="V107" s="231" t="s">
        <v>384</v>
      </c>
      <c r="W107" s="231" t="s">
        <v>384</v>
      </c>
      <c r="X107" s="231" t="s">
        <v>384</v>
      </c>
      <c r="Y107" s="231" t="s">
        <v>384</v>
      </c>
      <c r="Z107" s="234"/>
      <c r="AA107" s="231" t="s">
        <v>384</v>
      </c>
      <c r="AB107" s="231" t="s">
        <v>384</v>
      </c>
      <c r="AC107" s="231" t="s">
        <v>384</v>
      </c>
      <c r="AD107" s="231" t="s">
        <v>384</v>
      </c>
      <c r="AE107" s="234"/>
      <c r="AF107" s="231" t="s">
        <v>384</v>
      </c>
      <c r="AG107" s="231" t="s">
        <v>384</v>
      </c>
      <c r="AH107" s="231" t="s">
        <v>384</v>
      </c>
      <c r="AI107" s="231" t="s">
        <v>384</v>
      </c>
      <c r="AJ107" s="234"/>
      <c r="AK107" s="231" t="s">
        <v>384</v>
      </c>
      <c r="AL107" s="231" t="s">
        <v>384</v>
      </c>
      <c r="AM107" s="231" t="s">
        <v>384</v>
      </c>
      <c r="AN107" s="231" t="s">
        <v>384</v>
      </c>
      <c r="AO107" s="234"/>
      <c r="AP107" s="231" t="s">
        <v>384</v>
      </c>
      <c r="AQ107" s="231" t="s">
        <v>384</v>
      </c>
      <c r="AR107" s="231" t="s">
        <v>384</v>
      </c>
      <c r="AS107" s="231" t="s">
        <v>384</v>
      </c>
      <c r="AT107" s="235"/>
      <c r="AV107" s="236">
        <f t="shared" si="6"/>
        <v>24</v>
      </c>
      <c r="AW107" s="236">
        <f t="shared" si="7"/>
        <v>0</v>
      </c>
      <c r="AX107" s="236">
        <f t="shared" si="8"/>
        <v>24</v>
      </c>
      <c r="AY107" s="301">
        <f>AW107/AV107</f>
        <v>0</v>
      </c>
    </row>
    <row r="108" spans="2:51" ht="12.75" customHeight="1">
      <c r="B108" s="225"/>
      <c r="C108" s="283"/>
      <c r="D108" s="169"/>
      <c r="E108" s="169"/>
      <c r="F108" s="170"/>
      <c r="G108" s="169"/>
      <c r="H108" s="169"/>
      <c r="I108" s="169"/>
      <c r="J108" s="169"/>
      <c r="K108" s="169"/>
      <c r="L108" s="169"/>
      <c r="M108" s="169"/>
      <c r="N108" s="169"/>
      <c r="O108" s="171"/>
      <c r="P108" s="169"/>
      <c r="Q108" s="226">
        <v>1</v>
      </c>
      <c r="R108" s="226">
        <v>2</v>
      </c>
      <c r="S108" s="226">
        <v>3</v>
      </c>
      <c r="T108" s="226">
        <v>4</v>
      </c>
      <c r="U108" s="226"/>
      <c r="V108" s="226">
        <v>5</v>
      </c>
      <c r="W108" s="226">
        <v>6</v>
      </c>
      <c r="X108" s="226">
        <v>7</v>
      </c>
      <c r="Y108" s="226">
        <v>8</v>
      </c>
      <c r="Z108" s="226"/>
      <c r="AA108" s="226">
        <v>9</v>
      </c>
      <c r="AB108" s="226">
        <v>10</v>
      </c>
      <c r="AC108" s="226">
        <v>11</v>
      </c>
      <c r="AD108" s="226">
        <v>12</v>
      </c>
      <c r="AE108" s="226"/>
      <c r="AF108" s="226">
        <v>13</v>
      </c>
      <c r="AG108" s="226">
        <v>14</v>
      </c>
      <c r="AH108" s="226">
        <v>15</v>
      </c>
      <c r="AI108" s="226">
        <v>16</v>
      </c>
      <c r="AJ108" s="226"/>
      <c r="AK108" s="226">
        <v>17</v>
      </c>
      <c r="AL108" s="226">
        <v>18</v>
      </c>
      <c r="AM108" s="226">
        <v>19</v>
      </c>
      <c r="AN108" s="226">
        <v>20</v>
      </c>
      <c r="AO108" s="226"/>
      <c r="AP108" s="226">
        <v>21</v>
      </c>
      <c r="AQ108" s="226">
        <v>22</v>
      </c>
      <c r="AR108" s="226">
        <v>23</v>
      </c>
      <c r="AS108" s="226">
        <v>24</v>
      </c>
      <c r="AT108" s="241"/>
      <c r="AV108" s="236">
        <f t="shared" si="6"/>
        <v>0</v>
      </c>
      <c r="AW108" s="236">
        <f t="shared" si="7"/>
        <v>0</v>
      </c>
      <c r="AX108" s="236">
        <f t="shared" si="8"/>
        <v>0</v>
      </c>
    </row>
    <row r="109" spans="2:51" ht="12" customHeight="1" thickBot="1">
      <c r="B109" s="280" t="str">
        <f t="shared" si="5"/>
        <v>INTRA</v>
      </c>
      <c r="C109" s="231" t="s">
        <v>8</v>
      </c>
      <c r="D109" s="231" t="s">
        <v>9</v>
      </c>
      <c r="E109" s="232" t="s">
        <v>276</v>
      </c>
      <c r="F109" s="231"/>
      <c r="G109" s="231">
        <v>12</v>
      </c>
      <c r="H109" s="231">
        <v>24</v>
      </c>
      <c r="I109" s="231" t="s">
        <v>12</v>
      </c>
      <c r="J109" s="230" t="s">
        <v>8</v>
      </c>
      <c r="K109" s="231" t="s">
        <v>53</v>
      </c>
      <c r="L109" s="231"/>
      <c r="M109" s="231">
        <f>COUNTIF(Q109:AS109,"x")</f>
        <v>0</v>
      </c>
      <c r="N109" s="231">
        <f>G109-M109</f>
        <v>12</v>
      </c>
      <c r="O109" s="233"/>
      <c r="P109" s="234"/>
      <c r="Q109" s="231" t="s">
        <v>384</v>
      </c>
      <c r="R109" s="231" t="s">
        <v>384</v>
      </c>
      <c r="S109" s="231" t="s">
        <v>384</v>
      </c>
      <c r="T109" s="231" t="s">
        <v>384</v>
      </c>
      <c r="U109" s="234"/>
      <c r="V109" s="231" t="s">
        <v>384</v>
      </c>
      <c r="W109" s="231" t="s">
        <v>384</v>
      </c>
      <c r="X109" s="231" t="s">
        <v>384</v>
      </c>
      <c r="Y109" s="231" t="s">
        <v>384</v>
      </c>
      <c r="Z109" s="234"/>
      <c r="AA109" s="231" t="s">
        <v>384</v>
      </c>
      <c r="AB109" s="231" t="s">
        <v>384</v>
      </c>
      <c r="AC109" s="231" t="s">
        <v>384</v>
      </c>
      <c r="AD109" s="231" t="s">
        <v>384</v>
      </c>
      <c r="AE109" s="234"/>
      <c r="AF109" s="231"/>
      <c r="AG109" s="231"/>
      <c r="AH109" s="231"/>
      <c r="AI109" s="231"/>
      <c r="AJ109" s="234"/>
      <c r="AK109" s="231"/>
      <c r="AL109" s="231"/>
      <c r="AM109" s="231"/>
      <c r="AN109" s="231"/>
      <c r="AO109" s="234"/>
      <c r="AP109" s="231"/>
      <c r="AQ109" s="231"/>
      <c r="AR109" s="231"/>
      <c r="AS109" s="231"/>
      <c r="AT109" s="235"/>
      <c r="AV109" s="236">
        <f t="shared" si="6"/>
        <v>12</v>
      </c>
      <c r="AW109" s="236">
        <f t="shared" si="7"/>
        <v>0</v>
      </c>
      <c r="AX109" s="236">
        <f t="shared" si="8"/>
        <v>12</v>
      </c>
      <c r="AY109" s="301">
        <f>AW109/AV109</f>
        <v>0</v>
      </c>
    </row>
    <row r="110" spans="2:51" ht="12" customHeight="1">
      <c r="B110" s="225"/>
      <c r="C110" s="214"/>
      <c r="D110" s="226"/>
      <c r="E110" s="226"/>
      <c r="F110" s="227"/>
      <c r="G110" s="226"/>
      <c r="H110" s="226"/>
      <c r="I110" s="226"/>
      <c r="J110" s="226"/>
      <c r="K110" s="226"/>
      <c r="L110" s="226"/>
      <c r="M110" s="226"/>
      <c r="N110" s="226"/>
      <c r="O110" s="228"/>
      <c r="P110" s="226"/>
      <c r="Q110" s="226">
        <v>1</v>
      </c>
      <c r="R110" s="226">
        <v>2</v>
      </c>
      <c r="S110" s="226">
        <v>3</v>
      </c>
      <c r="T110" s="226">
        <v>4</v>
      </c>
      <c r="U110" s="226"/>
      <c r="V110" s="226">
        <v>5</v>
      </c>
      <c r="W110" s="226">
        <v>6</v>
      </c>
      <c r="X110" s="226">
        <v>7</v>
      </c>
      <c r="Y110" s="226">
        <v>8</v>
      </c>
      <c r="Z110" s="226"/>
      <c r="AA110" s="226">
        <v>9</v>
      </c>
      <c r="AB110" s="226">
        <v>10</v>
      </c>
      <c r="AC110" s="226">
        <v>11</v>
      </c>
      <c r="AD110" s="226">
        <v>12</v>
      </c>
      <c r="AE110" s="226"/>
      <c r="AF110" s="226">
        <v>13</v>
      </c>
      <c r="AG110" s="226">
        <v>14</v>
      </c>
      <c r="AH110" s="226">
        <v>15</v>
      </c>
      <c r="AI110" s="226">
        <v>16</v>
      </c>
      <c r="AJ110" s="226"/>
      <c r="AK110" s="226">
        <v>17</v>
      </c>
      <c r="AL110" s="226">
        <v>18</v>
      </c>
      <c r="AM110" s="226">
        <v>19</v>
      </c>
      <c r="AN110" s="226">
        <v>20</v>
      </c>
      <c r="AO110" s="226"/>
      <c r="AP110" s="226">
        <v>21</v>
      </c>
      <c r="AQ110" s="226">
        <v>22</v>
      </c>
      <c r="AR110" s="226">
        <v>23</v>
      </c>
      <c r="AS110" s="226">
        <v>24</v>
      </c>
      <c r="AT110" s="229"/>
      <c r="AV110" s="236">
        <f t="shared" si="6"/>
        <v>0</v>
      </c>
      <c r="AW110" s="236">
        <f t="shared" si="7"/>
        <v>0</v>
      </c>
      <c r="AX110" s="236">
        <f t="shared" si="8"/>
        <v>0</v>
      </c>
    </row>
    <row r="111" spans="2:51" ht="12" customHeight="1" thickBot="1">
      <c r="B111" s="280" t="str">
        <f t="shared" si="5"/>
        <v>INTRA</v>
      </c>
      <c r="C111" s="231" t="s">
        <v>8</v>
      </c>
      <c r="D111" s="231" t="s">
        <v>9</v>
      </c>
      <c r="E111" s="232" t="s">
        <v>276</v>
      </c>
      <c r="F111" s="231"/>
      <c r="G111" s="231">
        <v>24</v>
      </c>
      <c r="H111" s="231">
        <v>24</v>
      </c>
      <c r="I111" s="231" t="s">
        <v>12</v>
      </c>
      <c r="J111" s="230" t="s">
        <v>8</v>
      </c>
      <c r="K111" s="231" t="s">
        <v>54</v>
      </c>
      <c r="L111" s="231"/>
      <c r="M111" s="231">
        <f>COUNTIF(Q111:AS111,"x")</f>
        <v>6</v>
      </c>
      <c r="N111" s="231">
        <f>G111-M111</f>
        <v>18</v>
      </c>
      <c r="O111" s="233"/>
      <c r="P111" s="234"/>
      <c r="Q111" s="231" t="s">
        <v>277</v>
      </c>
      <c r="R111" s="231" t="s">
        <v>277</v>
      </c>
      <c r="S111" s="231" t="s">
        <v>277</v>
      </c>
      <c r="T111" s="231" t="s">
        <v>277</v>
      </c>
      <c r="U111" s="234"/>
      <c r="V111" s="231" t="s">
        <v>277</v>
      </c>
      <c r="W111" s="231" t="s">
        <v>277</v>
      </c>
      <c r="X111" s="231" t="s">
        <v>384</v>
      </c>
      <c r="Y111" s="231" t="s">
        <v>384</v>
      </c>
      <c r="Z111" s="234"/>
      <c r="AA111" s="231" t="s">
        <v>384</v>
      </c>
      <c r="AB111" s="231" t="s">
        <v>384</v>
      </c>
      <c r="AC111" s="231" t="s">
        <v>384</v>
      </c>
      <c r="AD111" s="231" t="s">
        <v>384</v>
      </c>
      <c r="AE111" s="234"/>
      <c r="AF111" s="231" t="s">
        <v>384</v>
      </c>
      <c r="AG111" s="231" t="s">
        <v>384</v>
      </c>
      <c r="AH111" s="231" t="s">
        <v>384</v>
      </c>
      <c r="AI111" s="231" t="s">
        <v>384</v>
      </c>
      <c r="AJ111" s="234"/>
      <c r="AK111" s="231" t="s">
        <v>384</v>
      </c>
      <c r="AL111" s="231" t="s">
        <v>384</v>
      </c>
      <c r="AM111" s="231" t="s">
        <v>384</v>
      </c>
      <c r="AN111" s="231" t="s">
        <v>384</v>
      </c>
      <c r="AO111" s="234"/>
      <c r="AP111" s="231" t="s">
        <v>384</v>
      </c>
      <c r="AQ111" s="231" t="s">
        <v>384</v>
      </c>
      <c r="AR111" s="231" t="s">
        <v>384</v>
      </c>
      <c r="AS111" s="231" t="s">
        <v>384</v>
      </c>
      <c r="AT111" s="235"/>
      <c r="AV111" s="236">
        <f t="shared" si="6"/>
        <v>24</v>
      </c>
      <c r="AW111" s="236">
        <f t="shared" si="7"/>
        <v>6</v>
      </c>
      <c r="AX111" s="236">
        <f t="shared" si="8"/>
        <v>18</v>
      </c>
      <c r="AY111" s="301">
        <f>AW111/AV111</f>
        <v>0.25</v>
      </c>
    </row>
    <row r="112" spans="2:51" ht="12" customHeight="1">
      <c r="B112" s="225"/>
      <c r="C112" s="214"/>
      <c r="D112" s="157"/>
      <c r="E112" s="157"/>
      <c r="F112" s="158"/>
      <c r="G112" s="157"/>
      <c r="H112" s="157"/>
      <c r="I112" s="157"/>
      <c r="J112" s="157"/>
      <c r="K112" s="157"/>
      <c r="L112" s="157"/>
      <c r="M112" s="157"/>
      <c r="N112" s="157"/>
      <c r="O112" s="159"/>
      <c r="P112" s="157"/>
      <c r="Q112" s="157">
        <v>1</v>
      </c>
      <c r="R112" s="157">
        <v>2</v>
      </c>
      <c r="S112" s="157">
        <v>3</v>
      </c>
      <c r="T112" s="157">
        <v>4</v>
      </c>
      <c r="U112" s="157"/>
      <c r="V112" s="157">
        <v>5</v>
      </c>
      <c r="W112" s="157">
        <v>6</v>
      </c>
      <c r="X112" s="157">
        <v>7</v>
      </c>
      <c r="Y112" s="157">
        <v>8</v>
      </c>
      <c r="Z112" s="157"/>
      <c r="AA112" s="157">
        <v>9</v>
      </c>
      <c r="AB112" s="157">
        <v>10</v>
      </c>
      <c r="AC112" s="157">
        <v>11</v>
      </c>
      <c r="AD112" s="157">
        <v>12</v>
      </c>
      <c r="AE112" s="157"/>
      <c r="AF112" s="157">
        <v>13</v>
      </c>
      <c r="AG112" s="157">
        <v>14</v>
      </c>
      <c r="AH112" s="157">
        <v>15</v>
      </c>
      <c r="AI112" s="157">
        <v>16</v>
      </c>
      <c r="AJ112" s="157"/>
      <c r="AK112" s="157">
        <v>17</v>
      </c>
      <c r="AL112" s="157">
        <v>18</v>
      </c>
      <c r="AM112" s="157">
        <v>19</v>
      </c>
      <c r="AN112" s="157">
        <v>20</v>
      </c>
      <c r="AO112" s="157"/>
      <c r="AP112" s="157">
        <v>21</v>
      </c>
      <c r="AQ112" s="157">
        <v>22</v>
      </c>
      <c r="AR112" s="157">
        <v>23</v>
      </c>
      <c r="AS112" s="157">
        <v>24</v>
      </c>
      <c r="AT112" s="160"/>
      <c r="AV112" s="236">
        <f t="shared" si="6"/>
        <v>0</v>
      </c>
      <c r="AW112" s="236">
        <f t="shared" si="7"/>
        <v>0</v>
      </c>
      <c r="AX112" s="236">
        <f t="shared" si="8"/>
        <v>0</v>
      </c>
    </row>
    <row r="113" spans="2:51" ht="12" customHeight="1" thickBot="1">
      <c r="B113" s="280" t="str">
        <f t="shared" si="5"/>
        <v>INTRA</v>
      </c>
      <c r="C113" s="231" t="s">
        <v>8</v>
      </c>
      <c r="D113" s="162" t="s">
        <v>9</v>
      </c>
      <c r="E113" s="163" t="s">
        <v>276</v>
      </c>
      <c r="F113" s="162"/>
      <c r="G113" s="162">
        <v>24</v>
      </c>
      <c r="H113" s="162">
        <v>24</v>
      </c>
      <c r="I113" s="162" t="s">
        <v>12</v>
      </c>
      <c r="J113" s="161" t="s">
        <v>8</v>
      </c>
      <c r="K113" s="162" t="s">
        <v>55</v>
      </c>
      <c r="L113" s="162"/>
      <c r="M113" s="162">
        <f>COUNTIF(Q113:AS113,"x")</f>
        <v>12</v>
      </c>
      <c r="N113" s="162">
        <f>G113-M113</f>
        <v>12</v>
      </c>
      <c r="O113" s="164"/>
      <c r="P113" s="165"/>
      <c r="Q113" s="162" t="s">
        <v>277</v>
      </c>
      <c r="R113" s="162" t="s">
        <v>277</v>
      </c>
      <c r="S113" s="231" t="s">
        <v>384</v>
      </c>
      <c r="T113" s="231" t="s">
        <v>384</v>
      </c>
      <c r="U113" s="165"/>
      <c r="V113" s="231" t="s">
        <v>384</v>
      </c>
      <c r="W113" s="162" t="s">
        <v>277</v>
      </c>
      <c r="X113" s="162" t="s">
        <v>277</v>
      </c>
      <c r="Y113" s="162" t="s">
        <v>277</v>
      </c>
      <c r="Z113" s="165"/>
      <c r="AA113" s="162" t="s">
        <v>277</v>
      </c>
      <c r="AB113" s="162" t="s">
        <v>277</v>
      </c>
      <c r="AC113" s="231" t="s">
        <v>384</v>
      </c>
      <c r="AD113" s="162" t="s">
        <v>277</v>
      </c>
      <c r="AE113" s="165"/>
      <c r="AF113" s="162" t="s">
        <v>277</v>
      </c>
      <c r="AG113" s="162" t="s">
        <v>277</v>
      </c>
      <c r="AH113" s="231" t="s">
        <v>384</v>
      </c>
      <c r="AI113" s="231" t="s">
        <v>384</v>
      </c>
      <c r="AJ113" s="234"/>
      <c r="AK113" s="231" t="s">
        <v>384</v>
      </c>
      <c r="AL113" s="231" t="s">
        <v>384</v>
      </c>
      <c r="AM113" s="231" t="s">
        <v>384</v>
      </c>
      <c r="AN113" s="231" t="s">
        <v>384</v>
      </c>
      <c r="AO113" s="165"/>
      <c r="AP113" s="162" t="s">
        <v>277</v>
      </c>
      <c r="AQ113" s="231" t="s">
        <v>384</v>
      </c>
      <c r="AR113" s="231" t="s">
        <v>384</v>
      </c>
      <c r="AS113" s="162" t="s">
        <v>277</v>
      </c>
      <c r="AT113" s="166"/>
      <c r="AV113" s="236">
        <f t="shared" si="6"/>
        <v>24</v>
      </c>
      <c r="AW113" s="236">
        <f t="shared" si="7"/>
        <v>12</v>
      </c>
      <c r="AX113" s="236">
        <f t="shared" si="8"/>
        <v>12</v>
      </c>
      <c r="AY113" s="301">
        <f>AW113/AV113</f>
        <v>0.5</v>
      </c>
    </row>
    <row r="114" spans="2:51" ht="12" customHeight="1">
      <c r="B114" s="225"/>
      <c r="C114" s="214"/>
      <c r="D114" s="157"/>
      <c r="E114" s="157"/>
      <c r="F114" s="158"/>
      <c r="G114" s="157"/>
      <c r="H114" s="157"/>
      <c r="I114" s="157"/>
      <c r="J114" s="157"/>
      <c r="K114" s="157"/>
      <c r="L114" s="157"/>
      <c r="M114" s="157"/>
      <c r="N114" s="157"/>
      <c r="O114" s="159"/>
      <c r="P114" s="157"/>
      <c r="Q114" s="157">
        <v>1</v>
      </c>
      <c r="R114" s="157">
        <v>2</v>
      </c>
      <c r="S114" s="157">
        <v>3</v>
      </c>
      <c r="T114" s="157">
        <v>4</v>
      </c>
      <c r="U114" s="157"/>
      <c r="V114" s="157">
        <v>5</v>
      </c>
      <c r="W114" s="157">
        <v>6</v>
      </c>
      <c r="X114" s="157">
        <v>7</v>
      </c>
      <c r="Y114" s="157">
        <v>8</v>
      </c>
      <c r="Z114" s="157"/>
      <c r="AA114" s="157">
        <v>9</v>
      </c>
      <c r="AB114" s="157">
        <v>10</v>
      </c>
      <c r="AC114" s="157">
        <v>11</v>
      </c>
      <c r="AD114" s="157">
        <v>12</v>
      </c>
      <c r="AE114" s="157"/>
      <c r="AF114" s="157">
        <v>13</v>
      </c>
      <c r="AG114" s="157">
        <v>14</v>
      </c>
      <c r="AH114" s="157">
        <v>15</v>
      </c>
      <c r="AI114" s="157">
        <v>16</v>
      </c>
      <c r="AJ114" s="157"/>
      <c r="AK114" s="157">
        <v>17</v>
      </c>
      <c r="AL114" s="157">
        <v>18</v>
      </c>
      <c r="AM114" s="157">
        <v>19</v>
      </c>
      <c r="AN114" s="157">
        <v>20</v>
      </c>
      <c r="AO114" s="157"/>
      <c r="AP114" s="157">
        <v>21</v>
      </c>
      <c r="AQ114" s="157">
        <v>22</v>
      </c>
      <c r="AR114" s="157">
        <v>23</v>
      </c>
      <c r="AS114" s="157">
        <v>24</v>
      </c>
      <c r="AT114" s="160"/>
      <c r="AV114" s="236">
        <f t="shared" si="6"/>
        <v>0</v>
      </c>
      <c r="AW114" s="236">
        <f t="shared" si="7"/>
        <v>0</v>
      </c>
      <c r="AX114" s="236">
        <f t="shared" si="8"/>
        <v>0</v>
      </c>
    </row>
    <row r="115" spans="2:51" ht="12" customHeight="1" thickBot="1">
      <c r="B115" s="280" t="str">
        <f t="shared" si="5"/>
        <v>INTRA</v>
      </c>
      <c r="C115" s="231" t="s">
        <v>8</v>
      </c>
      <c r="D115" s="162" t="s">
        <v>9</v>
      </c>
      <c r="E115" s="163" t="s">
        <v>276</v>
      </c>
      <c r="F115" s="162"/>
      <c r="G115" s="162">
        <v>24</v>
      </c>
      <c r="H115" s="162">
        <v>24</v>
      </c>
      <c r="I115" s="162" t="s">
        <v>12</v>
      </c>
      <c r="J115" s="161" t="s">
        <v>8</v>
      </c>
      <c r="K115" s="162" t="s">
        <v>56</v>
      </c>
      <c r="L115" s="162"/>
      <c r="M115" s="162">
        <f>COUNTIF(Q115:AS115,"x")</f>
        <v>24</v>
      </c>
      <c r="N115" s="162">
        <f>G115-M115</f>
        <v>0</v>
      </c>
      <c r="O115" s="164"/>
      <c r="P115" s="165"/>
      <c r="Q115" s="162" t="s">
        <v>277</v>
      </c>
      <c r="R115" s="162" t="s">
        <v>277</v>
      </c>
      <c r="S115" s="162" t="s">
        <v>277</v>
      </c>
      <c r="T115" s="162" t="s">
        <v>277</v>
      </c>
      <c r="U115" s="165"/>
      <c r="V115" s="162" t="s">
        <v>277</v>
      </c>
      <c r="W115" s="162" t="s">
        <v>277</v>
      </c>
      <c r="X115" s="162" t="s">
        <v>277</v>
      </c>
      <c r="Y115" s="162" t="s">
        <v>277</v>
      </c>
      <c r="Z115" s="165"/>
      <c r="AA115" s="162" t="s">
        <v>277</v>
      </c>
      <c r="AB115" s="162" t="s">
        <v>277</v>
      </c>
      <c r="AC115" s="162" t="s">
        <v>277</v>
      </c>
      <c r="AD115" s="162" t="s">
        <v>277</v>
      </c>
      <c r="AE115" s="165"/>
      <c r="AF115" s="162" t="s">
        <v>277</v>
      </c>
      <c r="AG115" s="162" t="s">
        <v>277</v>
      </c>
      <c r="AH115" s="162" t="s">
        <v>277</v>
      </c>
      <c r="AI115" s="162" t="s">
        <v>277</v>
      </c>
      <c r="AJ115" s="165"/>
      <c r="AK115" s="162" t="s">
        <v>277</v>
      </c>
      <c r="AL115" s="162" t="s">
        <v>277</v>
      </c>
      <c r="AM115" s="162" t="s">
        <v>277</v>
      </c>
      <c r="AN115" s="162" t="s">
        <v>277</v>
      </c>
      <c r="AO115" s="165"/>
      <c r="AP115" s="162" t="s">
        <v>277</v>
      </c>
      <c r="AQ115" s="162" t="s">
        <v>277</v>
      </c>
      <c r="AR115" s="162" t="s">
        <v>277</v>
      </c>
      <c r="AS115" s="162" t="s">
        <v>277</v>
      </c>
      <c r="AT115" s="166"/>
      <c r="AV115" s="236">
        <f t="shared" si="6"/>
        <v>24</v>
      </c>
      <c r="AW115" s="236">
        <f t="shared" si="7"/>
        <v>24</v>
      </c>
      <c r="AX115" s="236">
        <f t="shared" si="8"/>
        <v>0</v>
      </c>
      <c r="AY115" s="301">
        <f>AW115/AV115</f>
        <v>1</v>
      </c>
    </row>
    <row r="116" spans="2:51" ht="12" customHeight="1">
      <c r="B116" s="225"/>
      <c r="C116" s="214"/>
      <c r="D116" s="157"/>
      <c r="E116" s="157"/>
      <c r="F116" s="158"/>
      <c r="G116" s="157"/>
      <c r="H116" s="157"/>
      <c r="I116" s="157"/>
      <c r="J116" s="157"/>
      <c r="K116" s="157"/>
      <c r="L116" s="157"/>
      <c r="M116" s="157"/>
      <c r="N116" s="157"/>
      <c r="O116" s="159"/>
      <c r="P116" s="157"/>
      <c r="Q116" s="157">
        <v>1</v>
      </c>
      <c r="R116" s="157">
        <v>2</v>
      </c>
      <c r="S116" s="157">
        <v>3</v>
      </c>
      <c r="T116" s="157">
        <v>4</v>
      </c>
      <c r="U116" s="157"/>
      <c r="V116" s="157">
        <v>5</v>
      </c>
      <c r="W116" s="157">
        <v>6</v>
      </c>
      <c r="X116" s="157">
        <v>7</v>
      </c>
      <c r="Y116" s="157">
        <v>8</v>
      </c>
      <c r="Z116" s="157"/>
      <c r="AA116" s="157">
        <v>9</v>
      </c>
      <c r="AB116" s="157">
        <v>10</v>
      </c>
      <c r="AC116" s="157">
        <v>11</v>
      </c>
      <c r="AD116" s="157">
        <v>12</v>
      </c>
      <c r="AE116" s="157"/>
      <c r="AF116" s="157">
        <v>13</v>
      </c>
      <c r="AG116" s="157">
        <v>14</v>
      </c>
      <c r="AH116" s="157">
        <v>15</v>
      </c>
      <c r="AI116" s="157">
        <v>16</v>
      </c>
      <c r="AJ116" s="157"/>
      <c r="AK116" s="157">
        <v>17</v>
      </c>
      <c r="AL116" s="157">
        <v>18</v>
      </c>
      <c r="AM116" s="157">
        <v>19</v>
      </c>
      <c r="AN116" s="157">
        <v>20</v>
      </c>
      <c r="AO116" s="157"/>
      <c r="AP116" s="157">
        <v>21</v>
      </c>
      <c r="AQ116" s="157">
        <v>22</v>
      </c>
      <c r="AR116" s="157">
        <v>23</v>
      </c>
      <c r="AS116" s="157">
        <v>24</v>
      </c>
      <c r="AT116" s="160"/>
      <c r="AV116" s="236">
        <f t="shared" si="6"/>
        <v>0</v>
      </c>
      <c r="AW116" s="236">
        <f t="shared" si="7"/>
        <v>0</v>
      </c>
      <c r="AX116" s="236">
        <f t="shared" si="8"/>
        <v>0</v>
      </c>
    </row>
    <row r="117" spans="2:51" ht="12" customHeight="1" thickBot="1">
      <c r="B117" s="280" t="str">
        <f t="shared" si="5"/>
        <v>INTRA</v>
      </c>
      <c r="C117" s="231" t="s">
        <v>8</v>
      </c>
      <c r="D117" s="162" t="s">
        <v>9</v>
      </c>
      <c r="E117" s="163" t="s">
        <v>276</v>
      </c>
      <c r="F117" s="162"/>
      <c r="G117" s="162">
        <v>24</v>
      </c>
      <c r="H117" s="162">
        <v>24</v>
      </c>
      <c r="I117" s="162" t="s">
        <v>12</v>
      </c>
      <c r="J117" s="161" t="s">
        <v>8</v>
      </c>
      <c r="K117" s="162" t="s">
        <v>57</v>
      </c>
      <c r="L117" s="162"/>
      <c r="M117" s="162">
        <f>COUNTIF(Q117:AS117,"x")</f>
        <v>18</v>
      </c>
      <c r="N117" s="162">
        <f>G117-M117</f>
        <v>6</v>
      </c>
      <c r="O117" s="164"/>
      <c r="P117" s="165"/>
      <c r="Q117" s="162" t="s">
        <v>277</v>
      </c>
      <c r="R117" s="162" t="s">
        <v>277</v>
      </c>
      <c r="S117" s="162" t="s">
        <v>277</v>
      </c>
      <c r="T117" s="162" t="s">
        <v>277</v>
      </c>
      <c r="U117" s="165"/>
      <c r="V117" s="162" t="s">
        <v>277</v>
      </c>
      <c r="W117" s="162" t="s">
        <v>277</v>
      </c>
      <c r="X117" s="162" t="s">
        <v>277</v>
      </c>
      <c r="Y117" s="162" t="s">
        <v>277</v>
      </c>
      <c r="Z117" s="165"/>
      <c r="AA117" s="162" t="s">
        <v>277</v>
      </c>
      <c r="AB117" s="162" t="s">
        <v>277</v>
      </c>
      <c r="AC117" s="162" t="s">
        <v>277</v>
      </c>
      <c r="AD117" s="231" t="s">
        <v>384</v>
      </c>
      <c r="AE117" s="165"/>
      <c r="AF117" s="231" t="s">
        <v>384</v>
      </c>
      <c r="AG117" s="231" t="s">
        <v>384</v>
      </c>
      <c r="AH117" s="162" t="s">
        <v>277</v>
      </c>
      <c r="AI117" s="162" t="s">
        <v>277</v>
      </c>
      <c r="AJ117" s="165"/>
      <c r="AK117" s="162" t="s">
        <v>277</v>
      </c>
      <c r="AL117" s="162" t="s">
        <v>277</v>
      </c>
      <c r="AM117" s="162" t="s">
        <v>277</v>
      </c>
      <c r="AN117" s="162" t="s">
        <v>277</v>
      </c>
      <c r="AO117" s="165"/>
      <c r="AP117" s="231" t="s">
        <v>384</v>
      </c>
      <c r="AQ117" s="231" t="s">
        <v>384</v>
      </c>
      <c r="AR117" s="231" t="s">
        <v>384</v>
      </c>
      <c r="AS117" s="162" t="s">
        <v>277</v>
      </c>
      <c r="AT117" s="166"/>
      <c r="AV117" s="236">
        <f t="shared" si="6"/>
        <v>24</v>
      </c>
      <c r="AW117" s="236">
        <f t="shared" si="7"/>
        <v>18</v>
      </c>
      <c r="AX117" s="236">
        <f t="shared" si="8"/>
        <v>6</v>
      </c>
      <c r="AY117" s="301">
        <f>AW117/AV117</f>
        <v>0.75</v>
      </c>
    </row>
    <row r="118" spans="2:51" ht="12" customHeight="1">
      <c r="B118" s="225"/>
      <c r="C118" s="214"/>
      <c r="D118" s="157"/>
      <c r="E118" s="157"/>
      <c r="F118" s="158"/>
      <c r="G118" s="157"/>
      <c r="H118" s="157"/>
      <c r="I118" s="157"/>
      <c r="J118" s="157"/>
      <c r="K118" s="157"/>
      <c r="L118" s="157"/>
      <c r="M118" s="157"/>
      <c r="N118" s="157"/>
      <c r="O118" s="159"/>
      <c r="P118" s="157"/>
      <c r="Q118" s="157">
        <v>1</v>
      </c>
      <c r="R118" s="157">
        <v>2</v>
      </c>
      <c r="S118" s="157">
        <v>3</v>
      </c>
      <c r="T118" s="157">
        <v>4</v>
      </c>
      <c r="U118" s="157"/>
      <c r="V118" s="157">
        <v>5</v>
      </c>
      <c r="W118" s="157">
        <v>6</v>
      </c>
      <c r="X118" s="157">
        <v>7</v>
      </c>
      <c r="Y118" s="157">
        <v>8</v>
      </c>
      <c r="Z118" s="157"/>
      <c r="AA118" s="157">
        <v>9</v>
      </c>
      <c r="AB118" s="157">
        <v>10</v>
      </c>
      <c r="AC118" s="157">
        <v>11</v>
      </c>
      <c r="AD118" s="157">
        <v>12</v>
      </c>
      <c r="AE118" s="157"/>
      <c r="AF118" s="157">
        <v>13</v>
      </c>
      <c r="AG118" s="157">
        <v>14</v>
      </c>
      <c r="AH118" s="157">
        <v>15</v>
      </c>
      <c r="AI118" s="157">
        <v>16</v>
      </c>
      <c r="AJ118" s="157"/>
      <c r="AK118" s="157">
        <v>17</v>
      </c>
      <c r="AL118" s="157">
        <v>18</v>
      </c>
      <c r="AM118" s="157">
        <v>19</v>
      </c>
      <c r="AN118" s="157">
        <v>20</v>
      </c>
      <c r="AO118" s="157"/>
      <c r="AP118" s="157">
        <v>21</v>
      </c>
      <c r="AQ118" s="157">
        <v>22</v>
      </c>
      <c r="AR118" s="157">
        <v>23</v>
      </c>
      <c r="AS118" s="157">
        <v>24</v>
      </c>
      <c r="AT118" s="160"/>
      <c r="AV118" s="236">
        <f t="shared" si="6"/>
        <v>0</v>
      </c>
      <c r="AW118" s="236">
        <f t="shared" si="7"/>
        <v>0</v>
      </c>
      <c r="AX118" s="236">
        <f t="shared" si="8"/>
        <v>0</v>
      </c>
    </row>
    <row r="119" spans="2:51" ht="12" customHeight="1" thickBot="1">
      <c r="B119" s="280" t="str">
        <f t="shared" si="5"/>
        <v>INTRA</v>
      </c>
      <c r="C119" s="231" t="s">
        <v>8</v>
      </c>
      <c r="D119" s="162" t="s">
        <v>9</v>
      </c>
      <c r="E119" s="163" t="s">
        <v>276</v>
      </c>
      <c r="F119" s="162"/>
      <c r="G119" s="162">
        <v>24</v>
      </c>
      <c r="H119" s="162">
        <v>24</v>
      </c>
      <c r="I119" s="162" t="s">
        <v>12</v>
      </c>
      <c r="J119" s="161" t="s">
        <v>8</v>
      </c>
      <c r="K119" s="162" t="s">
        <v>58</v>
      </c>
      <c r="L119" s="162"/>
      <c r="M119" s="162">
        <f>COUNTIF(Q119:AS119,"x")</f>
        <v>24</v>
      </c>
      <c r="N119" s="162">
        <f>G119-M119</f>
        <v>0</v>
      </c>
      <c r="O119" s="164"/>
      <c r="P119" s="165"/>
      <c r="Q119" s="162" t="s">
        <v>277</v>
      </c>
      <c r="R119" s="162" t="s">
        <v>277</v>
      </c>
      <c r="S119" s="162" t="s">
        <v>277</v>
      </c>
      <c r="T119" s="162" t="s">
        <v>277</v>
      </c>
      <c r="U119" s="165"/>
      <c r="V119" s="162" t="s">
        <v>277</v>
      </c>
      <c r="W119" s="162" t="s">
        <v>277</v>
      </c>
      <c r="X119" s="162" t="s">
        <v>277</v>
      </c>
      <c r="Y119" s="162" t="s">
        <v>277</v>
      </c>
      <c r="Z119" s="165"/>
      <c r="AA119" s="162" t="s">
        <v>277</v>
      </c>
      <c r="AB119" s="162" t="s">
        <v>277</v>
      </c>
      <c r="AC119" s="162" t="s">
        <v>277</v>
      </c>
      <c r="AD119" s="162" t="s">
        <v>277</v>
      </c>
      <c r="AE119" s="165"/>
      <c r="AF119" s="162" t="s">
        <v>277</v>
      </c>
      <c r="AG119" s="162" t="s">
        <v>277</v>
      </c>
      <c r="AH119" s="162" t="s">
        <v>277</v>
      </c>
      <c r="AI119" s="162" t="s">
        <v>277</v>
      </c>
      <c r="AJ119" s="165"/>
      <c r="AK119" s="162" t="s">
        <v>277</v>
      </c>
      <c r="AL119" s="162" t="s">
        <v>277</v>
      </c>
      <c r="AM119" s="162" t="s">
        <v>277</v>
      </c>
      <c r="AN119" s="162" t="s">
        <v>277</v>
      </c>
      <c r="AO119" s="165"/>
      <c r="AP119" s="162" t="s">
        <v>277</v>
      </c>
      <c r="AQ119" s="162" t="s">
        <v>277</v>
      </c>
      <c r="AR119" s="162" t="s">
        <v>277</v>
      </c>
      <c r="AS119" s="162" t="s">
        <v>277</v>
      </c>
      <c r="AT119" s="166"/>
      <c r="AV119" s="236">
        <f t="shared" si="6"/>
        <v>24</v>
      </c>
      <c r="AW119" s="236">
        <f t="shared" si="7"/>
        <v>24</v>
      </c>
      <c r="AX119" s="236">
        <f t="shared" si="8"/>
        <v>0</v>
      </c>
      <c r="AY119" s="301">
        <f>AW119/AV119</f>
        <v>1</v>
      </c>
    </row>
    <row r="120" spans="2:51" ht="12" customHeight="1">
      <c r="B120" s="225"/>
      <c r="C120" s="214"/>
      <c r="D120" s="157"/>
      <c r="E120" s="157"/>
      <c r="F120" s="158"/>
      <c r="G120" s="157"/>
      <c r="H120" s="157"/>
      <c r="I120" s="157"/>
      <c r="J120" s="157"/>
      <c r="K120" s="157"/>
      <c r="L120" s="157"/>
      <c r="M120" s="157"/>
      <c r="N120" s="157"/>
      <c r="O120" s="159"/>
      <c r="P120" s="157"/>
      <c r="Q120" s="157">
        <v>1</v>
      </c>
      <c r="R120" s="157">
        <v>2</v>
      </c>
      <c r="S120" s="157">
        <v>3</v>
      </c>
      <c r="T120" s="157">
        <v>4</v>
      </c>
      <c r="U120" s="157"/>
      <c r="V120" s="157">
        <v>5</v>
      </c>
      <c r="W120" s="157">
        <v>6</v>
      </c>
      <c r="X120" s="157">
        <v>7</v>
      </c>
      <c r="Y120" s="157">
        <v>8</v>
      </c>
      <c r="Z120" s="157"/>
      <c r="AA120" s="157">
        <v>9</v>
      </c>
      <c r="AB120" s="157">
        <v>10</v>
      </c>
      <c r="AC120" s="157">
        <v>11</v>
      </c>
      <c r="AD120" s="157">
        <v>12</v>
      </c>
      <c r="AE120" s="157"/>
      <c r="AF120" s="157">
        <v>13</v>
      </c>
      <c r="AG120" s="157">
        <v>14</v>
      </c>
      <c r="AH120" s="157">
        <v>15</v>
      </c>
      <c r="AI120" s="157">
        <v>16</v>
      </c>
      <c r="AJ120" s="157"/>
      <c r="AK120" s="157">
        <v>17</v>
      </c>
      <c r="AL120" s="157">
        <v>18</v>
      </c>
      <c r="AM120" s="157">
        <v>19</v>
      </c>
      <c r="AN120" s="157">
        <v>20</v>
      </c>
      <c r="AO120" s="157"/>
      <c r="AP120" s="157">
        <v>21</v>
      </c>
      <c r="AQ120" s="157">
        <v>22</v>
      </c>
      <c r="AR120" s="157">
        <v>23</v>
      </c>
      <c r="AS120" s="157">
        <v>24</v>
      </c>
      <c r="AT120" s="160"/>
      <c r="AV120" s="236">
        <f t="shared" si="6"/>
        <v>0</v>
      </c>
      <c r="AW120" s="236">
        <f t="shared" si="7"/>
        <v>0</v>
      </c>
      <c r="AX120" s="236">
        <f t="shared" si="8"/>
        <v>0</v>
      </c>
    </row>
    <row r="121" spans="2:51" ht="12" customHeight="1" thickBot="1">
      <c r="B121" s="280" t="str">
        <f t="shared" si="5"/>
        <v>INTRA</v>
      </c>
      <c r="C121" s="231" t="s">
        <v>8</v>
      </c>
      <c r="D121" s="162" t="s">
        <v>9</v>
      </c>
      <c r="E121" s="163" t="s">
        <v>276</v>
      </c>
      <c r="F121" s="162"/>
      <c r="G121" s="162">
        <v>24</v>
      </c>
      <c r="H121" s="162">
        <v>24</v>
      </c>
      <c r="I121" s="162" t="s">
        <v>12</v>
      </c>
      <c r="J121" s="161" t="s">
        <v>8</v>
      </c>
      <c r="K121" s="162" t="s">
        <v>59</v>
      </c>
      <c r="L121" s="162"/>
      <c r="M121" s="162">
        <f>COUNTIF(Q121:AS121,"x")</f>
        <v>24</v>
      </c>
      <c r="N121" s="162">
        <f>G121-M121</f>
        <v>0</v>
      </c>
      <c r="O121" s="164"/>
      <c r="P121" s="165"/>
      <c r="Q121" s="162" t="s">
        <v>277</v>
      </c>
      <c r="R121" s="162" t="s">
        <v>277</v>
      </c>
      <c r="S121" s="162" t="s">
        <v>277</v>
      </c>
      <c r="T121" s="162" t="s">
        <v>277</v>
      </c>
      <c r="U121" s="165"/>
      <c r="V121" s="162" t="s">
        <v>277</v>
      </c>
      <c r="W121" s="162" t="s">
        <v>277</v>
      </c>
      <c r="X121" s="162" t="s">
        <v>277</v>
      </c>
      <c r="Y121" s="162" t="s">
        <v>277</v>
      </c>
      <c r="Z121" s="165"/>
      <c r="AA121" s="162" t="s">
        <v>277</v>
      </c>
      <c r="AB121" s="162" t="s">
        <v>277</v>
      </c>
      <c r="AC121" s="162" t="s">
        <v>277</v>
      </c>
      <c r="AD121" s="162" t="s">
        <v>277</v>
      </c>
      <c r="AE121" s="165"/>
      <c r="AF121" s="162" t="s">
        <v>277</v>
      </c>
      <c r="AG121" s="162" t="s">
        <v>277</v>
      </c>
      <c r="AH121" s="162" t="s">
        <v>277</v>
      </c>
      <c r="AI121" s="162" t="s">
        <v>277</v>
      </c>
      <c r="AJ121" s="165"/>
      <c r="AK121" s="162" t="s">
        <v>277</v>
      </c>
      <c r="AL121" s="162" t="s">
        <v>277</v>
      </c>
      <c r="AM121" s="162" t="s">
        <v>277</v>
      </c>
      <c r="AN121" s="162" t="s">
        <v>277</v>
      </c>
      <c r="AO121" s="165"/>
      <c r="AP121" s="162" t="s">
        <v>277</v>
      </c>
      <c r="AQ121" s="162" t="s">
        <v>277</v>
      </c>
      <c r="AR121" s="162" t="s">
        <v>277</v>
      </c>
      <c r="AS121" s="162" t="s">
        <v>277</v>
      </c>
      <c r="AT121" s="166"/>
      <c r="AV121" s="236">
        <f t="shared" si="6"/>
        <v>24</v>
      </c>
      <c r="AW121" s="236">
        <f t="shared" si="7"/>
        <v>24</v>
      </c>
      <c r="AX121" s="236">
        <f t="shared" si="8"/>
        <v>0</v>
      </c>
      <c r="AY121" s="301">
        <f>AW121/AV121</f>
        <v>1</v>
      </c>
    </row>
    <row r="122" spans="2:51" ht="12" customHeight="1">
      <c r="B122" s="225"/>
      <c r="C122" s="214"/>
      <c r="D122" s="157"/>
      <c r="E122" s="157"/>
      <c r="F122" s="158"/>
      <c r="G122" s="157"/>
      <c r="H122" s="157"/>
      <c r="I122" s="157"/>
      <c r="J122" s="157"/>
      <c r="K122" s="157"/>
      <c r="L122" s="157"/>
      <c r="M122" s="157"/>
      <c r="N122" s="157"/>
      <c r="O122" s="159"/>
      <c r="P122" s="157"/>
      <c r="Q122" s="157">
        <v>1</v>
      </c>
      <c r="R122" s="157">
        <v>2</v>
      </c>
      <c r="S122" s="157">
        <v>3</v>
      </c>
      <c r="T122" s="157">
        <v>4</v>
      </c>
      <c r="U122" s="157"/>
      <c r="V122" s="157">
        <v>5</v>
      </c>
      <c r="W122" s="157">
        <v>6</v>
      </c>
      <c r="X122" s="157">
        <v>7</v>
      </c>
      <c r="Y122" s="157">
        <v>8</v>
      </c>
      <c r="Z122" s="157"/>
      <c r="AA122" s="157">
        <v>9</v>
      </c>
      <c r="AB122" s="157">
        <v>10</v>
      </c>
      <c r="AC122" s="157">
        <v>11</v>
      </c>
      <c r="AD122" s="157">
        <v>12</v>
      </c>
      <c r="AE122" s="157"/>
      <c r="AF122" s="157">
        <v>13</v>
      </c>
      <c r="AG122" s="157">
        <v>14</v>
      </c>
      <c r="AH122" s="157">
        <v>15</v>
      </c>
      <c r="AI122" s="157">
        <v>16</v>
      </c>
      <c r="AJ122" s="157"/>
      <c r="AK122" s="157">
        <v>17</v>
      </c>
      <c r="AL122" s="157">
        <v>18</v>
      </c>
      <c r="AM122" s="157">
        <v>19</v>
      </c>
      <c r="AN122" s="157">
        <v>20</v>
      </c>
      <c r="AO122" s="157"/>
      <c r="AP122" s="157">
        <v>21</v>
      </c>
      <c r="AQ122" s="157">
        <v>22</v>
      </c>
      <c r="AR122" s="157">
        <v>23</v>
      </c>
      <c r="AS122" s="157">
        <v>24</v>
      </c>
      <c r="AT122" s="160"/>
      <c r="AV122" s="236">
        <f t="shared" si="6"/>
        <v>0</v>
      </c>
      <c r="AW122" s="236">
        <f t="shared" si="7"/>
        <v>0</v>
      </c>
      <c r="AX122" s="236">
        <f t="shared" si="8"/>
        <v>0</v>
      </c>
    </row>
    <row r="123" spans="2:51" ht="12" customHeight="1" thickBot="1">
      <c r="B123" s="280" t="str">
        <f t="shared" si="5"/>
        <v>INTRA</v>
      </c>
      <c r="C123" s="231" t="s">
        <v>8</v>
      </c>
      <c r="D123" s="162" t="s">
        <v>9</v>
      </c>
      <c r="E123" s="163" t="s">
        <v>276</v>
      </c>
      <c r="F123" s="162"/>
      <c r="G123" s="162">
        <v>24</v>
      </c>
      <c r="H123" s="162">
        <v>24</v>
      </c>
      <c r="I123" s="162" t="s">
        <v>12</v>
      </c>
      <c r="J123" s="161" t="s">
        <v>8</v>
      </c>
      <c r="K123" s="162" t="s">
        <v>253</v>
      </c>
      <c r="L123" s="162"/>
      <c r="M123" s="162">
        <f>COUNTIF(Q123:AS123,"x")</f>
        <v>11</v>
      </c>
      <c r="N123" s="162">
        <f>G123-M123</f>
        <v>13</v>
      </c>
      <c r="O123" s="164"/>
      <c r="P123" s="165"/>
      <c r="Q123" s="162" t="s">
        <v>277</v>
      </c>
      <c r="R123" s="162" t="s">
        <v>277</v>
      </c>
      <c r="S123" s="231" t="s">
        <v>384</v>
      </c>
      <c r="T123" s="162" t="s">
        <v>277</v>
      </c>
      <c r="U123" s="165"/>
      <c r="V123" s="231" t="s">
        <v>384</v>
      </c>
      <c r="W123" s="162" t="s">
        <v>277</v>
      </c>
      <c r="X123" s="231" t="s">
        <v>384</v>
      </c>
      <c r="Y123" s="231" t="s">
        <v>384</v>
      </c>
      <c r="Z123" s="165"/>
      <c r="AA123" s="162" t="s">
        <v>277</v>
      </c>
      <c r="AB123" s="162" t="s">
        <v>277</v>
      </c>
      <c r="AC123" s="162" t="s">
        <v>277</v>
      </c>
      <c r="AD123" s="162" t="s">
        <v>277</v>
      </c>
      <c r="AE123" s="165"/>
      <c r="AF123" s="162" t="s">
        <v>277</v>
      </c>
      <c r="AG123" s="231" t="s">
        <v>384</v>
      </c>
      <c r="AH123" s="231" t="s">
        <v>384</v>
      </c>
      <c r="AI123" s="231" t="s">
        <v>384</v>
      </c>
      <c r="AJ123" s="165"/>
      <c r="AK123" s="162" t="s">
        <v>277</v>
      </c>
      <c r="AL123" s="162" t="s">
        <v>277</v>
      </c>
      <c r="AM123" s="231" t="s">
        <v>384</v>
      </c>
      <c r="AN123" s="231" t="s">
        <v>384</v>
      </c>
      <c r="AO123" s="165"/>
      <c r="AP123" s="231" t="s">
        <v>384</v>
      </c>
      <c r="AQ123" s="231" t="s">
        <v>384</v>
      </c>
      <c r="AR123" s="231" t="s">
        <v>384</v>
      </c>
      <c r="AS123" s="231" t="s">
        <v>384</v>
      </c>
      <c r="AT123" s="166"/>
      <c r="AV123" s="236">
        <f t="shared" si="6"/>
        <v>24</v>
      </c>
      <c r="AW123" s="236">
        <f t="shared" si="7"/>
        <v>11</v>
      </c>
      <c r="AX123" s="236">
        <f t="shared" si="8"/>
        <v>13</v>
      </c>
      <c r="AY123" s="301">
        <f>AW123/AV123</f>
        <v>0.45833333333333331</v>
      </c>
    </row>
    <row r="124" spans="2:51" ht="12" customHeight="1">
      <c r="B124" s="225"/>
      <c r="C124" s="214"/>
      <c r="D124" s="157"/>
      <c r="E124" s="157"/>
      <c r="F124" s="158"/>
      <c r="G124" s="157"/>
      <c r="H124" s="157"/>
      <c r="I124" s="157"/>
      <c r="J124" s="157"/>
      <c r="K124" s="157"/>
      <c r="L124" s="157"/>
      <c r="M124" s="157"/>
      <c r="N124" s="157"/>
      <c r="O124" s="159"/>
      <c r="P124" s="157"/>
      <c r="Q124" s="157">
        <v>1</v>
      </c>
      <c r="R124" s="157">
        <v>2</v>
      </c>
      <c r="S124" s="157">
        <v>3</v>
      </c>
      <c r="T124" s="157">
        <v>4</v>
      </c>
      <c r="U124" s="157"/>
      <c r="V124" s="157">
        <v>5</v>
      </c>
      <c r="W124" s="157">
        <v>6</v>
      </c>
      <c r="X124" s="157">
        <v>7</v>
      </c>
      <c r="Y124" s="157">
        <v>8</v>
      </c>
      <c r="Z124" s="157"/>
      <c r="AA124" s="157">
        <v>9</v>
      </c>
      <c r="AB124" s="157">
        <v>10</v>
      </c>
      <c r="AC124" s="157">
        <v>11</v>
      </c>
      <c r="AD124" s="157">
        <v>12</v>
      </c>
      <c r="AE124" s="157"/>
      <c r="AF124" s="157">
        <v>13</v>
      </c>
      <c r="AG124" s="157">
        <v>14</v>
      </c>
      <c r="AH124" s="157">
        <v>15</v>
      </c>
      <c r="AI124" s="157">
        <v>16</v>
      </c>
      <c r="AJ124" s="157"/>
      <c r="AK124" s="157">
        <v>17</v>
      </c>
      <c r="AL124" s="157">
        <v>18</v>
      </c>
      <c r="AM124" s="157">
        <v>19</v>
      </c>
      <c r="AN124" s="157">
        <v>20</v>
      </c>
      <c r="AO124" s="157"/>
      <c r="AP124" s="157">
        <v>21</v>
      </c>
      <c r="AQ124" s="157">
        <v>22</v>
      </c>
      <c r="AR124" s="157">
        <v>23</v>
      </c>
      <c r="AS124" s="157">
        <v>24</v>
      </c>
      <c r="AT124" s="160"/>
      <c r="AV124" s="236">
        <f t="shared" si="6"/>
        <v>0</v>
      </c>
      <c r="AW124" s="236">
        <f t="shared" si="7"/>
        <v>0</v>
      </c>
      <c r="AX124" s="236">
        <f t="shared" si="8"/>
        <v>0</v>
      </c>
    </row>
    <row r="125" spans="2:51" ht="12" customHeight="1" thickBot="1">
      <c r="B125" s="280" t="str">
        <f t="shared" si="5"/>
        <v>INTRA</v>
      </c>
      <c r="C125" s="231" t="s">
        <v>8</v>
      </c>
      <c r="D125" s="162" t="s">
        <v>208</v>
      </c>
      <c r="E125" s="163" t="s">
        <v>276</v>
      </c>
      <c r="F125" s="162">
        <v>47</v>
      </c>
      <c r="G125" s="162">
        <v>24</v>
      </c>
      <c r="H125" s="162">
        <v>24</v>
      </c>
      <c r="I125" s="162" t="s">
        <v>12</v>
      </c>
      <c r="J125" s="161" t="s">
        <v>8</v>
      </c>
      <c r="K125" s="162" t="s">
        <v>11</v>
      </c>
      <c r="L125" s="162"/>
      <c r="M125" s="162">
        <f>COUNTIF(Q125:AS125,"x")</f>
        <v>24</v>
      </c>
      <c r="N125" s="162">
        <f>G125-M125</f>
        <v>0</v>
      </c>
      <c r="O125" s="164"/>
      <c r="P125" s="165"/>
      <c r="Q125" s="162" t="s">
        <v>277</v>
      </c>
      <c r="R125" s="162" t="s">
        <v>277</v>
      </c>
      <c r="S125" s="162" t="s">
        <v>277</v>
      </c>
      <c r="T125" s="162" t="s">
        <v>277</v>
      </c>
      <c r="U125" s="165"/>
      <c r="V125" s="162" t="s">
        <v>277</v>
      </c>
      <c r="W125" s="162" t="s">
        <v>277</v>
      </c>
      <c r="X125" s="162" t="s">
        <v>277</v>
      </c>
      <c r="Y125" s="162" t="s">
        <v>277</v>
      </c>
      <c r="Z125" s="165"/>
      <c r="AA125" s="162" t="s">
        <v>277</v>
      </c>
      <c r="AB125" s="162" t="s">
        <v>277</v>
      </c>
      <c r="AC125" s="162" t="s">
        <v>277</v>
      </c>
      <c r="AD125" s="162" t="s">
        <v>277</v>
      </c>
      <c r="AE125" s="165"/>
      <c r="AF125" s="162" t="s">
        <v>277</v>
      </c>
      <c r="AG125" s="162" t="s">
        <v>277</v>
      </c>
      <c r="AH125" s="162" t="s">
        <v>277</v>
      </c>
      <c r="AI125" s="162" t="s">
        <v>277</v>
      </c>
      <c r="AJ125" s="165"/>
      <c r="AK125" s="162" t="s">
        <v>277</v>
      </c>
      <c r="AL125" s="162" t="s">
        <v>277</v>
      </c>
      <c r="AM125" s="162" t="s">
        <v>277</v>
      </c>
      <c r="AN125" s="162" t="s">
        <v>277</v>
      </c>
      <c r="AO125" s="165"/>
      <c r="AP125" s="162" t="s">
        <v>277</v>
      </c>
      <c r="AQ125" s="162" t="s">
        <v>277</v>
      </c>
      <c r="AR125" s="162" t="s">
        <v>277</v>
      </c>
      <c r="AS125" s="162" t="s">
        <v>277</v>
      </c>
      <c r="AT125" s="166"/>
      <c r="AV125" s="236">
        <f t="shared" si="6"/>
        <v>24</v>
      </c>
      <c r="AW125" s="236">
        <f t="shared" si="7"/>
        <v>24</v>
      </c>
      <c r="AX125" s="236">
        <f t="shared" si="8"/>
        <v>0</v>
      </c>
      <c r="AY125" s="301">
        <f>AW125/AV125</f>
        <v>1</v>
      </c>
    </row>
    <row r="126" spans="2:51" ht="12" customHeight="1">
      <c r="B126" s="225"/>
      <c r="C126" s="214"/>
      <c r="D126" s="157"/>
      <c r="E126" s="157"/>
      <c r="F126" s="158"/>
      <c r="G126" s="157"/>
      <c r="H126" s="157"/>
      <c r="I126" s="157"/>
      <c r="J126" s="157"/>
      <c r="K126" s="157"/>
      <c r="L126" s="157"/>
      <c r="M126" s="157"/>
      <c r="N126" s="157"/>
      <c r="O126" s="159"/>
      <c r="P126" s="157"/>
      <c r="Q126" s="157">
        <v>1</v>
      </c>
      <c r="R126" s="157">
        <v>2</v>
      </c>
      <c r="S126" s="157">
        <v>3</v>
      </c>
      <c r="T126" s="157">
        <v>4</v>
      </c>
      <c r="U126" s="157"/>
      <c r="V126" s="157">
        <v>5</v>
      </c>
      <c r="W126" s="157">
        <v>6</v>
      </c>
      <c r="X126" s="157">
        <v>7</v>
      </c>
      <c r="Y126" s="157">
        <v>8</v>
      </c>
      <c r="Z126" s="157"/>
      <c r="AA126" s="157">
        <v>9</v>
      </c>
      <c r="AB126" s="157">
        <v>10</v>
      </c>
      <c r="AC126" s="157">
        <v>11</v>
      </c>
      <c r="AD126" s="157">
        <v>12</v>
      </c>
      <c r="AE126" s="157"/>
      <c r="AF126" s="157">
        <v>13</v>
      </c>
      <c r="AG126" s="157">
        <v>14</v>
      </c>
      <c r="AH126" s="157">
        <v>15</v>
      </c>
      <c r="AI126" s="157">
        <v>16</v>
      </c>
      <c r="AJ126" s="157"/>
      <c r="AK126" s="157">
        <v>17</v>
      </c>
      <c r="AL126" s="157">
        <v>18</v>
      </c>
      <c r="AM126" s="157">
        <v>19</v>
      </c>
      <c r="AN126" s="157">
        <v>20</v>
      </c>
      <c r="AO126" s="157"/>
      <c r="AP126" s="157">
        <v>21</v>
      </c>
      <c r="AQ126" s="157">
        <v>22</v>
      </c>
      <c r="AR126" s="157">
        <v>23</v>
      </c>
      <c r="AS126" s="157">
        <v>24</v>
      </c>
      <c r="AT126" s="160"/>
      <c r="AV126" s="236">
        <f t="shared" si="6"/>
        <v>0</v>
      </c>
      <c r="AW126" s="236">
        <f t="shared" si="7"/>
        <v>0</v>
      </c>
      <c r="AX126" s="236">
        <f t="shared" si="8"/>
        <v>0</v>
      </c>
    </row>
    <row r="127" spans="2:51" ht="12" customHeight="1" thickBot="1">
      <c r="B127" s="280" t="str">
        <f t="shared" si="5"/>
        <v>INTRA</v>
      </c>
      <c r="C127" s="231" t="s">
        <v>8</v>
      </c>
      <c r="D127" s="162" t="s">
        <v>208</v>
      </c>
      <c r="E127" s="163" t="s">
        <v>276</v>
      </c>
      <c r="F127" s="162">
        <v>46</v>
      </c>
      <c r="G127" s="162">
        <v>24</v>
      </c>
      <c r="H127" s="162">
        <v>24</v>
      </c>
      <c r="I127" s="162" t="s">
        <v>12</v>
      </c>
      <c r="J127" s="161" t="s">
        <v>8</v>
      </c>
      <c r="K127" s="162" t="s">
        <v>14</v>
      </c>
      <c r="L127" s="162"/>
      <c r="M127" s="162">
        <f>COUNTIF(Q127:AS127,"x")</f>
        <v>23</v>
      </c>
      <c r="N127" s="162">
        <f>G127-M127</f>
        <v>1</v>
      </c>
      <c r="O127" s="164"/>
      <c r="P127" s="165"/>
      <c r="Q127" s="162" t="s">
        <v>277</v>
      </c>
      <c r="R127" s="162" t="s">
        <v>277</v>
      </c>
      <c r="S127" s="162" t="s">
        <v>277</v>
      </c>
      <c r="T127" s="162" t="s">
        <v>277</v>
      </c>
      <c r="U127" s="165"/>
      <c r="V127" s="162" t="s">
        <v>277</v>
      </c>
      <c r="W127" s="162" t="s">
        <v>277</v>
      </c>
      <c r="X127" s="162" t="s">
        <v>277</v>
      </c>
      <c r="Y127" s="162" t="s">
        <v>277</v>
      </c>
      <c r="Z127" s="165"/>
      <c r="AA127" s="162" t="s">
        <v>277</v>
      </c>
      <c r="AB127" s="162" t="s">
        <v>277</v>
      </c>
      <c r="AC127" s="162" t="s">
        <v>277</v>
      </c>
      <c r="AD127" s="231" t="s">
        <v>384</v>
      </c>
      <c r="AE127" s="165"/>
      <c r="AF127" s="162" t="s">
        <v>277</v>
      </c>
      <c r="AG127" s="162" t="s">
        <v>277</v>
      </c>
      <c r="AH127" s="162" t="s">
        <v>277</v>
      </c>
      <c r="AI127" s="162" t="s">
        <v>277</v>
      </c>
      <c r="AJ127" s="165"/>
      <c r="AK127" s="162" t="s">
        <v>277</v>
      </c>
      <c r="AL127" s="162" t="s">
        <v>277</v>
      </c>
      <c r="AM127" s="162" t="s">
        <v>277</v>
      </c>
      <c r="AN127" s="162" t="s">
        <v>277</v>
      </c>
      <c r="AO127" s="165"/>
      <c r="AP127" s="162" t="s">
        <v>277</v>
      </c>
      <c r="AQ127" s="162" t="s">
        <v>277</v>
      </c>
      <c r="AR127" s="162" t="s">
        <v>277</v>
      </c>
      <c r="AS127" s="162" t="s">
        <v>277</v>
      </c>
      <c r="AT127" s="166"/>
      <c r="AV127" s="236">
        <f t="shared" si="6"/>
        <v>24</v>
      </c>
      <c r="AW127" s="236">
        <f t="shared" si="7"/>
        <v>23</v>
      </c>
      <c r="AX127" s="236">
        <f t="shared" si="8"/>
        <v>1</v>
      </c>
      <c r="AY127" s="301">
        <f>AW127/AV127</f>
        <v>0.95833333333333337</v>
      </c>
    </row>
    <row r="128" spans="2:51" ht="12" customHeight="1">
      <c r="B128" s="225"/>
      <c r="C128" s="214"/>
      <c r="D128" s="157"/>
      <c r="E128" s="157"/>
      <c r="F128" s="158"/>
      <c r="G128" s="157"/>
      <c r="H128" s="157"/>
      <c r="I128" s="157"/>
      <c r="J128" s="157"/>
      <c r="K128" s="157"/>
      <c r="L128" s="157"/>
      <c r="M128" s="157"/>
      <c r="N128" s="157"/>
      <c r="O128" s="159"/>
      <c r="P128" s="157"/>
      <c r="Q128" s="157">
        <v>1</v>
      </c>
      <c r="R128" s="157">
        <v>2</v>
      </c>
      <c r="S128" s="157">
        <v>3</v>
      </c>
      <c r="T128" s="157">
        <v>4</v>
      </c>
      <c r="U128" s="157"/>
      <c r="V128" s="157">
        <v>5</v>
      </c>
      <c r="W128" s="157">
        <v>6</v>
      </c>
      <c r="X128" s="157">
        <v>7</v>
      </c>
      <c r="Y128" s="157">
        <v>8</v>
      </c>
      <c r="Z128" s="157"/>
      <c r="AA128" s="157">
        <v>9</v>
      </c>
      <c r="AB128" s="157">
        <v>10</v>
      </c>
      <c r="AC128" s="157">
        <v>11</v>
      </c>
      <c r="AD128" s="157">
        <v>12</v>
      </c>
      <c r="AE128" s="157"/>
      <c r="AF128" s="157">
        <v>13</v>
      </c>
      <c r="AG128" s="157">
        <v>14</v>
      </c>
      <c r="AH128" s="157">
        <v>15</v>
      </c>
      <c r="AI128" s="157">
        <v>16</v>
      </c>
      <c r="AJ128" s="157"/>
      <c r="AK128" s="157">
        <v>17</v>
      </c>
      <c r="AL128" s="157">
        <v>18</v>
      </c>
      <c r="AM128" s="157">
        <v>19</v>
      </c>
      <c r="AN128" s="157">
        <v>20</v>
      </c>
      <c r="AO128" s="157"/>
      <c r="AP128" s="157">
        <v>21</v>
      </c>
      <c r="AQ128" s="157">
        <v>22</v>
      </c>
      <c r="AR128" s="157">
        <v>23</v>
      </c>
      <c r="AS128" s="157">
        <v>24</v>
      </c>
      <c r="AT128" s="160"/>
      <c r="AV128" s="236">
        <f t="shared" si="6"/>
        <v>0</v>
      </c>
      <c r="AW128" s="236">
        <f t="shared" si="7"/>
        <v>0</v>
      </c>
      <c r="AX128" s="236">
        <f t="shared" si="8"/>
        <v>0</v>
      </c>
    </row>
    <row r="129" spans="2:51" ht="12" customHeight="1" thickBot="1">
      <c r="B129" s="280" t="str">
        <f t="shared" ref="B129:B191" si="9">IF(C129=J129,"INTRA","INTER")</f>
        <v>INTRA</v>
      </c>
      <c r="C129" s="231" t="s">
        <v>8</v>
      </c>
      <c r="D129" s="162" t="s">
        <v>208</v>
      </c>
      <c r="E129" s="163" t="s">
        <v>276</v>
      </c>
      <c r="F129" s="162">
        <v>45</v>
      </c>
      <c r="G129" s="162">
        <v>24</v>
      </c>
      <c r="H129" s="162">
        <v>24</v>
      </c>
      <c r="I129" s="162" t="s">
        <v>12</v>
      </c>
      <c r="J129" s="161" t="s">
        <v>8</v>
      </c>
      <c r="K129" s="162" t="s">
        <v>15</v>
      </c>
      <c r="L129" s="162"/>
      <c r="M129" s="162">
        <f>COUNTIF(Q129:AS129,"x")</f>
        <v>24</v>
      </c>
      <c r="N129" s="162">
        <f>G129-M129</f>
        <v>0</v>
      </c>
      <c r="O129" s="164"/>
      <c r="P129" s="165"/>
      <c r="Q129" s="162" t="s">
        <v>277</v>
      </c>
      <c r="R129" s="162" t="s">
        <v>277</v>
      </c>
      <c r="S129" s="162" t="s">
        <v>277</v>
      </c>
      <c r="T129" s="162" t="s">
        <v>277</v>
      </c>
      <c r="U129" s="165"/>
      <c r="V129" s="162" t="s">
        <v>277</v>
      </c>
      <c r="W129" s="162" t="s">
        <v>277</v>
      </c>
      <c r="X129" s="162" t="s">
        <v>277</v>
      </c>
      <c r="Y129" s="162" t="s">
        <v>277</v>
      </c>
      <c r="Z129" s="165"/>
      <c r="AA129" s="162" t="s">
        <v>277</v>
      </c>
      <c r="AB129" s="162" t="s">
        <v>277</v>
      </c>
      <c r="AC129" s="162" t="s">
        <v>277</v>
      </c>
      <c r="AD129" s="162" t="s">
        <v>277</v>
      </c>
      <c r="AE129" s="165"/>
      <c r="AF129" s="162" t="s">
        <v>277</v>
      </c>
      <c r="AG129" s="162" t="s">
        <v>277</v>
      </c>
      <c r="AH129" s="162" t="s">
        <v>277</v>
      </c>
      <c r="AI129" s="162" t="s">
        <v>277</v>
      </c>
      <c r="AJ129" s="165"/>
      <c r="AK129" s="162" t="s">
        <v>277</v>
      </c>
      <c r="AL129" s="162" t="s">
        <v>277</v>
      </c>
      <c r="AM129" s="162" t="s">
        <v>277</v>
      </c>
      <c r="AN129" s="162" t="s">
        <v>277</v>
      </c>
      <c r="AO129" s="165"/>
      <c r="AP129" s="162" t="s">
        <v>277</v>
      </c>
      <c r="AQ129" s="162" t="s">
        <v>277</v>
      </c>
      <c r="AR129" s="162" t="s">
        <v>277</v>
      </c>
      <c r="AS129" s="162" t="s">
        <v>277</v>
      </c>
      <c r="AT129" s="166"/>
      <c r="AV129" s="236">
        <f t="shared" si="6"/>
        <v>24</v>
      </c>
      <c r="AW129" s="236">
        <f t="shared" si="7"/>
        <v>24</v>
      </c>
      <c r="AX129" s="236">
        <f t="shared" si="8"/>
        <v>0</v>
      </c>
      <c r="AY129" s="301">
        <f>AW129/AV129</f>
        <v>1</v>
      </c>
    </row>
    <row r="130" spans="2:51" ht="12" customHeight="1">
      <c r="B130" s="225"/>
      <c r="C130" s="214"/>
      <c r="D130" s="157"/>
      <c r="E130" s="157"/>
      <c r="F130" s="158"/>
      <c r="G130" s="157"/>
      <c r="H130" s="157"/>
      <c r="I130" s="157"/>
      <c r="J130" s="157"/>
      <c r="K130" s="157"/>
      <c r="L130" s="157"/>
      <c r="M130" s="157"/>
      <c r="N130" s="157"/>
      <c r="O130" s="159"/>
      <c r="P130" s="157"/>
      <c r="Q130" s="157">
        <v>1</v>
      </c>
      <c r="R130" s="157">
        <v>2</v>
      </c>
      <c r="S130" s="157">
        <v>3</v>
      </c>
      <c r="T130" s="157">
        <v>4</v>
      </c>
      <c r="U130" s="157"/>
      <c r="V130" s="157">
        <v>5</v>
      </c>
      <c r="W130" s="157">
        <v>6</v>
      </c>
      <c r="X130" s="157">
        <v>7</v>
      </c>
      <c r="Y130" s="157">
        <v>8</v>
      </c>
      <c r="Z130" s="157"/>
      <c r="AA130" s="157">
        <v>9</v>
      </c>
      <c r="AB130" s="157">
        <v>10</v>
      </c>
      <c r="AC130" s="157">
        <v>11</v>
      </c>
      <c r="AD130" s="157">
        <v>12</v>
      </c>
      <c r="AE130" s="157"/>
      <c r="AF130" s="157">
        <v>13</v>
      </c>
      <c r="AG130" s="157">
        <v>14</v>
      </c>
      <c r="AH130" s="157">
        <v>15</v>
      </c>
      <c r="AI130" s="157">
        <v>16</v>
      </c>
      <c r="AJ130" s="157"/>
      <c r="AK130" s="157">
        <v>17</v>
      </c>
      <c r="AL130" s="157">
        <v>18</v>
      </c>
      <c r="AM130" s="157">
        <v>19</v>
      </c>
      <c r="AN130" s="157">
        <v>20</v>
      </c>
      <c r="AO130" s="157"/>
      <c r="AP130" s="157">
        <v>21</v>
      </c>
      <c r="AQ130" s="157">
        <v>22</v>
      </c>
      <c r="AR130" s="157">
        <v>23</v>
      </c>
      <c r="AS130" s="157">
        <v>24</v>
      </c>
      <c r="AT130" s="160"/>
      <c r="AV130" s="236">
        <f t="shared" si="6"/>
        <v>0</v>
      </c>
      <c r="AW130" s="236">
        <f t="shared" si="7"/>
        <v>0</v>
      </c>
      <c r="AX130" s="236">
        <f t="shared" si="8"/>
        <v>0</v>
      </c>
    </row>
    <row r="131" spans="2:51" ht="12" customHeight="1" thickBot="1">
      <c r="B131" s="280" t="str">
        <f t="shared" si="9"/>
        <v>INTRA</v>
      </c>
      <c r="C131" s="231" t="s">
        <v>8</v>
      </c>
      <c r="D131" s="162" t="s">
        <v>208</v>
      </c>
      <c r="E131" s="163" t="s">
        <v>276</v>
      </c>
      <c r="F131" s="162">
        <v>44</v>
      </c>
      <c r="G131" s="162">
        <v>24</v>
      </c>
      <c r="H131" s="162">
        <v>24</v>
      </c>
      <c r="I131" s="162" t="s">
        <v>12</v>
      </c>
      <c r="J131" s="161" t="s">
        <v>8</v>
      </c>
      <c r="K131" s="162" t="s">
        <v>16</v>
      </c>
      <c r="L131" s="162"/>
      <c r="M131" s="162">
        <f>COUNTIF(Q131:AS131,"x")</f>
        <v>24</v>
      </c>
      <c r="N131" s="162">
        <f>G131-M131</f>
        <v>0</v>
      </c>
      <c r="O131" s="164"/>
      <c r="P131" s="165"/>
      <c r="Q131" s="162" t="s">
        <v>277</v>
      </c>
      <c r="R131" s="162" t="s">
        <v>277</v>
      </c>
      <c r="S131" s="162" t="s">
        <v>277</v>
      </c>
      <c r="T131" s="162" t="s">
        <v>277</v>
      </c>
      <c r="U131" s="165"/>
      <c r="V131" s="162" t="s">
        <v>277</v>
      </c>
      <c r="W131" s="162" t="s">
        <v>277</v>
      </c>
      <c r="X131" s="162" t="s">
        <v>277</v>
      </c>
      <c r="Y131" s="162" t="s">
        <v>277</v>
      </c>
      <c r="Z131" s="165"/>
      <c r="AA131" s="162" t="s">
        <v>277</v>
      </c>
      <c r="AB131" s="162" t="s">
        <v>277</v>
      </c>
      <c r="AC131" s="162" t="s">
        <v>277</v>
      </c>
      <c r="AD131" s="162" t="s">
        <v>277</v>
      </c>
      <c r="AE131" s="165"/>
      <c r="AF131" s="162" t="s">
        <v>277</v>
      </c>
      <c r="AG131" s="162" t="s">
        <v>277</v>
      </c>
      <c r="AH131" s="162" t="s">
        <v>277</v>
      </c>
      <c r="AI131" s="162" t="s">
        <v>277</v>
      </c>
      <c r="AJ131" s="165"/>
      <c r="AK131" s="162" t="s">
        <v>277</v>
      </c>
      <c r="AL131" s="162" t="s">
        <v>277</v>
      </c>
      <c r="AM131" s="162" t="s">
        <v>277</v>
      </c>
      <c r="AN131" s="162" t="s">
        <v>277</v>
      </c>
      <c r="AO131" s="165"/>
      <c r="AP131" s="162" t="s">
        <v>277</v>
      </c>
      <c r="AQ131" s="162" t="s">
        <v>277</v>
      </c>
      <c r="AR131" s="162" t="s">
        <v>277</v>
      </c>
      <c r="AS131" s="162" t="s">
        <v>277</v>
      </c>
      <c r="AT131" s="166"/>
      <c r="AV131" s="236">
        <f t="shared" si="6"/>
        <v>24</v>
      </c>
      <c r="AW131" s="236">
        <f t="shared" si="7"/>
        <v>24</v>
      </c>
      <c r="AX131" s="236">
        <f t="shared" si="8"/>
        <v>0</v>
      </c>
      <c r="AY131" s="301">
        <f>AW131/AV131</f>
        <v>1</v>
      </c>
    </row>
    <row r="132" spans="2:51" ht="12" customHeight="1">
      <c r="B132" s="225"/>
      <c r="C132" s="214"/>
      <c r="D132" s="157"/>
      <c r="E132" s="157"/>
      <c r="F132" s="158"/>
      <c r="G132" s="157"/>
      <c r="H132" s="157"/>
      <c r="I132" s="157"/>
      <c r="J132" s="157"/>
      <c r="K132" s="157"/>
      <c r="L132" s="157"/>
      <c r="M132" s="157"/>
      <c r="N132" s="157"/>
      <c r="O132" s="159"/>
      <c r="P132" s="157"/>
      <c r="Q132" s="157">
        <v>1</v>
      </c>
      <c r="R132" s="157">
        <v>2</v>
      </c>
      <c r="S132" s="157">
        <v>3</v>
      </c>
      <c r="T132" s="157">
        <v>4</v>
      </c>
      <c r="U132" s="157"/>
      <c r="V132" s="157">
        <v>5</v>
      </c>
      <c r="W132" s="157">
        <v>6</v>
      </c>
      <c r="X132" s="157">
        <v>7</v>
      </c>
      <c r="Y132" s="157">
        <v>8</v>
      </c>
      <c r="Z132" s="157"/>
      <c r="AA132" s="157">
        <v>9</v>
      </c>
      <c r="AB132" s="157">
        <v>10</v>
      </c>
      <c r="AC132" s="157">
        <v>11</v>
      </c>
      <c r="AD132" s="157">
        <v>12</v>
      </c>
      <c r="AE132" s="157"/>
      <c r="AF132" s="157">
        <v>13</v>
      </c>
      <c r="AG132" s="157">
        <v>14</v>
      </c>
      <c r="AH132" s="157">
        <v>15</v>
      </c>
      <c r="AI132" s="157">
        <v>16</v>
      </c>
      <c r="AJ132" s="157"/>
      <c r="AK132" s="157">
        <v>17</v>
      </c>
      <c r="AL132" s="157">
        <v>18</v>
      </c>
      <c r="AM132" s="157">
        <v>19</v>
      </c>
      <c r="AN132" s="157">
        <v>20</v>
      </c>
      <c r="AO132" s="157"/>
      <c r="AP132" s="157">
        <v>21</v>
      </c>
      <c r="AQ132" s="157">
        <v>22</v>
      </c>
      <c r="AR132" s="157">
        <v>23</v>
      </c>
      <c r="AS132" s="157">
        <v>24</v>
      </c>
      <c r="AT132" s="160"/>
      <c r="AV132" s="236">
        <f t="shared" si="6"/>
        <v>0</v>
      </c>
      <c r="AW132" s="236">
        <f t="shared" si="7"/>
        <v>0</v>
      </c>
      <c r="AX132" s="236">
        <f t="shared" si="8"/>
        <v>0</v>
      </c>
    </row>
    <row r="133" spans="2:51" ht="12" customHeight="1" thickBot="1">
      <c r="B133" s="280" t="str">
        <f t="shared" si="9"/>
        <v>INTRA</v>
      </c>
      <c r="C133" s="231" t="s">
        <v>8</v>
      </c>
      <c r="D133" s="162" t="s">
        <v>208</v>
      </c>
      <c r="E133" s="163" t="s">
        <v>276</v>
      </c>
      <c r="F133" s="162">
        <v>43</v>
      </c>
      <c r="G133" s="162">
        <v>24</v>
      </c>
      <c r="H133" s="162">
        <v>24</v>
      </c>
      <c r="I133" s="162" t="s">
        <v>12</v>
      </c>
      <c r="J133" s="161" t="s">
        <v>8</v>
      </c>
      <c r="K133" s="162" t="s">
        <v>17</v>
      </c>
      <c r="L133" s="162"/>
      <c r="M133" s="162">
        <f>COUNTIF(Q133:AS133,"x")</f>
        <v>22</v>
      </c>
      <c r="N133" s="162">
        <f>G133-M133</f>
        <v>2</v>
      </c>
      <c r="O133" s="164"/>
      <c r="P133" s="165"/>
      <c r="Q133" s="162" t="s">
        <v>277</v>
      </c>
      <c r="R133" s="162" t="s">
        <v>277</v>
      </c>
      <c r="S133" s="162" t="s">
        <v>277</v>
      </c>
      <c r="T133" s="162" t="s">
        <v>277</v>
      </c>
      <c r="U133" s="165"/>
      <c r="V133" s="162" t="s">
        <v>277</v>
      </c>
      <c r="W133" s="162" t="s">
        <v>277</v>
      </c>
      <c r="X133" s="162" t="s">
        <v>277</v>
      </c>
      <c r="Y133" s="162" t="s">
        <v>277</v>
      </c>
      <c r="Z133" s="165"/>
      <c r="AA133" s="162" t="s">
        <v>277</v>
      </c>
      <c r="AB133" s="231" t="s">
        <v>384</v>
      </c>
      <c r="AC133" s="162" t="s">
        <v>277</v>
      </c>
      <c r="AD133" s="231" t="s">
        <v>384</v>
      </c>
      <c r="AE133" s="165"/>
      <c r="AF133" s="162" t="s">
        <v>277</v>
      </c>
      <c r="AG133" s="162" t="s">
        <v>277</v>
      </c>
      <c r="AH133" s="162" t="s">
        <v>277</v>
      </c>
      <c r="AI133" s="162" t="s">
        <v>277</v>
      </c>
      <c r="AJ133" s="165"/>
      <c r="AK133" s="162" t="s">
        <v>277</v>
      </c>
      <c r="AL133" s="162" t="s">
        <v>277</v>
      </c>
      <c r="AM133" s="162" t="s">
        <v>277</v>
      </c>
      <c r="AN133" s="162" t="s">
        <v>277</v>
      </c>
      <c r="AO133" s="165"/>
      <c r="AP133" s="162" t="s">
        <v>277</v>
      </c>
      <c r="AQ133" s="162" t="s">
        <v>277</v>
      </c>
      <c r="AR133" s="162" t="s">
        <v>277</v>
      </c>
      <c r="AS133" s="162" t="s">
        <v>277</v>
      </c>
      <c r="AT133" s="166"/>
      <c r="AV133" s="236">
        <f t="shared" si="6"/>
        <v>24</v>
      </c>
      <c r="AW133" s="236">
        <f t="shared" si="7"/>
        <v>22</v>
      </c>
      <c r="AX133" s="236">
        <f t="shared" si="8"/>
        <v>2</v>
      </c>
      <c r="AY133" s="301">
        <f>AW133/AV133</f>
        <v>0.91666666666666663</v>
      </c>
    </row>
    <row r="134" spans="2:51" ht="12" customHeight="1">
      <c r="B134" s="225"/>
      <c r="C134" s="214"/>
      <c r="D134" s="157"/>
      <c r="E134" s="157"/>
      <c r="F134" s="158"/>
      <c r="G134" s="157"/>
      <c r="H134" s="157"/>
      <c r="I134" s="157"/>
      <c r="J134" s="157"/>
      <c r="K134" s="157"/>
      <c r="L134" s="157"/>
      <c r="M134" s="157"/>
      <c r="N134" s="157"/>
      <c r="O134" s="159"/>
      <c r="P134" s="157"/>
      <c r="Q134" s="157">
        <v>1</v>
      </c>
      <c r="R134" s="157">
        <v>2</v>
      </c>
      <c r="S134" s="157">
        <v>3</v>
      </c>
      <c r="T134" s="157">
        <v>4</v>
      </c>
      <c r="U134" s="157"/>
      <c r="V134" s="157">
        <v>5</v>
      </c>
      <c r="W134" s="157">
        <v>6</v>
      </c>
      <c r="X134" s="157">
        <v>7</v>
      </c>
      <c r="Y134" s="157">
        <v>8</v>
      </c>
      <c r="Z134" s="157"/>
      <c r="AA134" s="157">
        <v>9</v>
      </c>
      <c r="AB134" s="157">
        <v>10</v>
      </c>
      <c r="AC134" s="157">
        <v>11</v>
      </c>
      <c r="AD134" s="157">
        <v>12</v>
      </c>
      <c r="AE134" s="157"/>
      <c r="AF134" s="157">
        <v>13</v>
      </c>
      <c r="AG134" s="157">
        <v>14</v>
      </c>
      <c r="AH134" s="157">
        <v>15</v>
      </c>
      <c r="AI134" s="157">
        <v>16</v>
      </c>
      <c r="AJ134" s="157"/>
      <c r="AK134" s="157">
        <v>17</v>
      </c>
      <c r="AL134" s="157">
        <v>18</v>
      </c>
      <c r="AM134" s="157">
        <v>19</v>
      </c>
      <c r="AN134" s="157">
        <v>20</v>
      </c>
      <c r="AO134" s="157"/>
      <c r="AP134" s="157">
        <v>21</v>
      </c>
      <c r="AQ134" s="157">
        <v>22</v>
      </c>
      <c r="AR134" s="157">
        <v>23</v>
      </c>
      <c r="AS134" s="157">
        <v>24</v>
      </c>
      <c r="AT134" s="160"/>
      <c r="AV134" s="236">
        <f t="shared" si="6"/>
        <v>0</v>
      </c>
      <c r="AW134" s="236">
        <f t="shared" si="7"/>
        <v>0</v>
      </c>
      <c r="AX134" s="236">
        <f t="shared" si="8"/>
        <v>0</v>
      </c>
    </row>
    <row r="135" spans="2:51" ht="12" customHeight="1" thickBot="1">
      <c r="B135" s="280" t="str">
        <f t="shared" si="9"/>
        <v>INTRA</v>
      </c>
      <c r="C135" s="231" t="s">
        <v>8</v>
      </c>
      <c r="D135" s="162" t="s">
        <v>208</v>
      </c>
      <c r="E135" s="163" t="s">
        <v>276</v>
      </c>
      <c r="F135" s="162">
        <v>42</v>
      </c>
      <c r="G135" s="162">
        <v>24</v>
      </c>
      <c r="H135" s="162">
        <v>24</v>
      </c>
      <c r="I135" s="162" t="s">
        <v>12</v>
      </c>
      <c r="J135" s="161" t="s">
        <v>8</v>
      </c>
      <c r="K135" s="162" t="s">
        <v>18</v>
      </c>
      <c r="L135" s="162"/>
      <c r="M135" s="162">
        <f>COUNTIF(Q135:AS135,"x")</f>
        <v>24</v>
      </c>
      <c r="N135" s="162">
        <f>G135-M135</f>
        <v>0</v>
      </c>
      <c r="O135" s="164"/>
      <c r="P135" s="165"/>
      <c r="Q135" s="162" t="s">
        <v>277</v>
      </c>
      <c r="R135" s="162" t="s">
        <v>277</v>
      </c>
      <c r="S135" s="162" t="s">
        <v>277</v>
      </c>
      <c r="T135" s="162" t="s">
        <v>277</v>
      </c>
      <c r="U135" s="165"/>
      <c r="V135" s="162" t="s">
        <v>277</v>
      </c>
      <c r="W135" s="162" t="s">
        <v>277</v>
      </c>
      <c r="X135" s="162" t="s">
        <v>277</v>
      </c>
      <c r="Y135" s="162" t="s">
        <v>277</v>
      </c>
      <c r="Z135" s="165"/>
      <c r="AA135" s="162" t="s">
        <v>277</v>
      </c>
      <c r="AB135" s="162" t="s">
        <v>277</v>
      </c>
      <c r="AC135" s="162" t="s">
        <v>277</v>
      </c>
      <c r="AD135" s="162" t="s">
        <v>277</v>
      </c>
      <c r="AE135" s="165"/>
      <c r="AF135" s="162" t="s">
        <v>277</v>
      </c>
      <c r="AG135" s="162" t="s">
        <v>277</v>
      </c>
      <c r="AH135" s="162" t="s">
        <v>277</v>
      </c>
      <c r="AI135" s="162" t="s">
        <v>277</v>
      </c>
      <c r="AJ135" s="165"/>
      <c r="AK135" s="162" t="s">
        <v>277</v>
      </c>
      <c r="AL135" s="162" t="s">
        <v>277</v>
      </c>
      <c r="AM135" s="162" t="s">
        <v>277</v>
      </c>
      <c r="AN135" s="162" t="s">
        <v>277</v>
      </c>
      <c r="AO135" s="165"/>
      <c r="AP135" s="162" t="s">
        <v>277</v>
      </c>
      <c r="AQ135" s="162" t="s">
        <v>277</v>
      </c>
      <c r="AR135" s="162" t="s">
        <v>277</v>
      </c>
      <c r="AS135" s="162" t="s">
        <v>277</v>
      </c>
      <c r="AT135" s="166"/>
      <c r="AV135" s="236">
        <f t="shared" si="6"/>
        <v>24</v>
      </c>
      <c r="AW135" s="236">
        <f t="shared" si="7"/>
        <v>24</v>
      </c>
      <c r="AX135" s="236">
        <f t="shared" si="8"/>
        <v>0</v>
      </c>
      <c r="AY135" s="301">
        <f>AW135/AV135</f>
        <v>1</v>
      </c>
    </row>
    <row r="136" spans="2:51" ht="12" customHeight="1">
      <c r="B136" s="225"/>
      <c r="C136" s="214"/>
      <c r="D136" s="157"/>
      <c r="E136" s="157"/>
      <c r="F136" s="158"/>
      <c r="G136" s="157"/>
      <c r="H136" s="157"/>
      <c r="I136" s="157"/>
      <c r="J136" s="157"/>
      <c r="K136" s="157"/>
      <c r="L136" s="157"/>
      <c r="M136" s="157"/>
      <c r="N136" s="157"/>
      <c r="O136" s="159"/>
      <c r="P136" s="157"/>
      <c r="Q136" s="157">
        <v>1</v>
      </c>
      <c r="R136" s="157">
        <v>2</v>
      </c>
      <c r="S136" s="157">
        <v>3</v>
      </c>
      <c r="T136" s="157">
        <v>4</v>
      </c>
      <c r="U136" s="157"/>
      <c r="V136" s="157">
        <v>5</v>
      </c>
      <c r="W136" s="157">
        <v>6</v>
      </c>
      <c r="X136" s="157">
        <v>7</v>
      </c>
      <c r="Y136" s="157">
        <v>8</v>
      </c>
      <c r="Z136" s="157"/>
      <c r="AA136" s="157">
        <v>9</v>
      </c>
      <c r="AB136" s="157">
        <v>10</v>
      </c>
      <c r="AC136" s="157">
        <v>11</v>
      </c>
      <c r="AD136" s="157">
        <v>12</v>
      </c>
      <c r="AE136" s="157"/>
      <c r="AF136" s="157">
        <v>13</v>
      </c>
      <c r="AG136" s="157">
        <v>14</v>
      </c>
      <c r="AH136" s="157">
        <v>15</v>
      </c>
      <c r="AI136" s="157">
        <v>16</v>
      </c>
      <c r="AJ136" s="157"/>
      <c r="AK136" s="157">
        <v>17</v>
      </c>
      <c r="AL136" s="157">
        <v>18</v>
      </c>
      <c r="AM136" s="157">
        <v>19</v>
      </c>
      <c r="AN136" s="157">
        <v>20</v>
      </c>
      <c r="AO136" s="157"/>
      <c r="AP136" s="157">
        <v>21</v>
      </c>
      <c r="AQ136" s="157">
        <v>22</v>
      </c>
      <c r="AR136" s="157">
        <v>23</v>
      </c>
      <c r="AS136" s="157">
        <v>24</v>
      </c>
      <c r="AT136" s="160"/>
      <c r="AV136" s="236">
        <f t="shared" ref="AV136:AV199" si="10">G136</f>
        <v>0</v>
      </c>
      <c r="AW136" s="236">
        <f t="shared" ref="AW136:AW199" si="11">M136</f>
        <v>0</v>
      </c>
      <c r="AX136" s="236">
        <f t="shared" ref="AX136:AX199" si="12">N136</f>
        <v>0</v>
      </c>
    </row>
    <row r="137" spans="2:51" ht="12" customHeight="1" thickBot="1">
      <c r="B137" s="280" t="str">
        <f t="shared" si="9"/>
        <v>INTRA</v>
      </c>
      <c r="C137" s="231" t="s">
        <v>8</v>
      </c>
      <c r="D137" s="162" t="s">
        <v>208</v>
      </c>
      <c r="E137" s="163" t="s">
        <v>276</v>
      </c>
      <c r="F137" s="162">
        <v>41</v>
      </c>
      <c r="G137" s="162">
        <v>24</v>
      </c>
      <c r="H137" s="162">
        <v>24</v>
      </c>
      <c r="I137" s="162" t="s">
        <v>12</v>
      </c>
      <c r="J137" s="161" t="s">
        <v>8</v>
      </c>
      <c r="K137" s="162" t="s">
        <v>18</v>
      </c>
      <c r="L137" s="162"/>
      <c r="M137" s="162">
        <f>COUNTIF(Q137:AS137,"x")</f>
        <v>24</v>
      </c>
      <c r="N137" s="162">
        <f>G137-M137</f>
        <v>0</v>
      </c>
      <c r="O137" s="164"/>
      <c r="P137" s="165"/>
      <c r="Q137" s="162" t="s">
        <v>277</v>
      </c>
      <c r="R137" s="162" t="s">
        <v>277</v>
      </c>
      <c r="S137" s="162" t="s">
        <v>277</v>
      </c>
      <c r="T137" s="162" t="s">
        <v>277</v>
      </c>
      <c r="U137" s="165"/>
      <c r="V137" s="162" t="s">
        <v>277</v>
      </c>
      <c r="W137" s="162" t="s">
        <v>277</v>
      </c>
      <c r="X137" s="162" t="s">
        <v>277</v>
      </c>
      <c r="Y137" s="162" t="s">
        <v>277</v>
      </c>
      <c r="Z137" s="165"/>
      <c r="AA137" s="162" t="s">
        <v>277</v>
      </c>
      <c r="AB137" s="162" t="s">
        <v>277</v>
      </c>
      <c r="AC137" s="162" t="s">
        <v>277</v>
      </c>
      <c r="AD137" s="162" t="s">
        <v>277</v>
      </c>
      <c r="AE137" s="165"/>
      <c r="AF137" s="162" t="s">
        <v>277</v>
      </c>
      <c r="AG137" s="162" t="s">
        <v>277</v>
      </c>
      <c r="AH137" s="162" t="s">
        <v>277</v>
      </c>
      <c r="AI137" s="162" t="s">
        <v>277</v>
      </c>
      <c r="AJ137" s="165"/>
      <c r="AK137" s="162" t="s">
        <v>277</v>
      </c>
      <c r="AL137" s="162" t="s">
        <v>277</v>
      </c>
      <c r="AM137" s="162" t="s">
        <v>277</v>
      </c>
      <c r="AN137" s="162" t="s">
        <v>277</v>
      </c>
      <c r="AO137" s="165"/>
      <c r="AP137" s="162" t="s">
        <v>277</v>
      </c>
      <c r="AQ137" s="162" t="s">
        <v>277</v>
      </c>
      <c r="AR137" s="162" t="s">
        <v>277</v>
      </c>
      <c r="AS137" s="162" t="s">
        <v>277</v>
      </c>
      <c r="AT137" s="166"/>
      <c r="AV137" s="236">
        <f t="shared" si="10"/>
        <v>24</v>
      </c>
      <c r="AW137" s="236">
        <f t="shared" si="11"/>
        <v>24</v>
      </c>
      <c r="AX137" s="236">
        <f t="shared" si="12"/>
        <v>0</v>
      </c>
      <c r="AY137" s="301">
        <f>AW137/AV137</f>
        <v>1</v>
      </c>
    </row>
    <row r="138" spans="2:51" ht="12" customHeight="1">
      <c r="B138" s="225"/>
      <c r="C138" s="214"/>
      <c r="D138" s="157"/>
      <c r="E138" s="157"/>
      <c r="F138" s="158"/>
      <c r="G138" s="157"/>
      <c r="H138" s="157"/>
      <c r="I138" s="157"/>
      <c r="J138" s="157"/>
      <c r="K138" s="157"/>
      <c r="L138" s="157"/>
      <c r="M138" s="157"/>
      <c r="N138" s="157"/>
      <c r="O138" s="159"/>
      <c r="P138" s="157"/>
      <c r="Q138" s="157">
        <v>1</v>
      </c>
      <c r="R138" s="157">
        <v>2</v>
      </c>
      <c r="S138" s="157">
        <v>3</v>
      </c>
      <c r="T138" s="157">
        <v>4</v>
      </c>
      <c r="U138" s="157"/>
      <c r="V138" s="157">
        <v>5</v>
      </c>
      <c r="W138" s="157">
        <v>6</v>
      </c>
      <c r="X138" s="157">
        <v>7</v>
      </c>
      <c r="Y138" s="157">
        <v>8</v>
      </c>
      <c r="Z138" s="157"/>
      <c r="AA138" s="157">
        <v>9</v>
      </c>
      <c r="AB138" s="157">
        <v>10</v>
      </c>
      <c r="AC138" s="157">
        <v>11</v>
      </c>
      <c r="AD138" s="157">
        <v>12</v>
      </c>
      <c r="AE138" s="157"/>
      <c r="AF138" s="157">
        <v>13</v>
      </c>
      <c r="AG138" s="157">
        <v>14</v>
      </c>
      <c r="AH138" s="157">
        <v>15</v>
      </c>
      <c r="AI138" s="157">
        <v>16</v>
      </c>
      <c r="AJ138" s="157"/>
      <c r="AK138" s="157">
        <v>17</v>
      </c>
      <c r="AL138" s="157">
        <v>18</v>
      </c>
      <c r="AM138" s="157">
        <v>19</v>
      </c>
      <c r="AN138" s="157">
        <v>20</v>
      </c>
      <c r="AO138" s="157"/>
      <c r="AP138" s="157">
        <v>21</v>
      </c>
      <c r="AQ138" s="157">
        <v>22</v>
      </c>
      <c r="AR138" s="157">
        <v>23</v>
      </c>
      <c r="AS138" s="157">
        <v>24</v>
      </c>
      <c r="AT138" s="160"/>
      <c r="AV138" s="236">
        <f t="shared" si="10"/>
        <v>0</v>
      </c>
      <c r="AW138" s="236">
        <f t="shared" si="11"/>
        <v>0</v>
      </c>
      <c r="AX138" s="236">
        <f t="shared" si="12"/>
        <v>0</v>
      </c>
    </row>
    <row r="139" spans="2:51" ht="12" customHeight="1" thickBot="1">
      <c r="B139" s="280" t="str">
        <f t="shared" si="9"/>
        <v>INTRA</v>
      </c>
      <c r="C139" s="231" t="s">
        <v>8</v>
      </c>
      <c r="D139" s="162" t="s">
        <v>208</v>
      </c>
      <c r="E139" s="163" t="s">
        <v>276</v>
      </c>
      <c r="F139" s="162">
        <v>39</v>
      </c>
      <c r="G139" s="162">
        <v>24</v>
      </c>
      <c r="H139" s="162">
        <v>24</v>
      </c>
      <c r="I139" s="162" t="s">
        <v>12</v>
      </c>
      <c r="J139" s="161" t="s">
        <v>8</v>
      </c>
      <c r="K139" s="162" t="s">
        <v>219</v>
      </c>
      <c r="L139" s="162"/>
      <c r="M139" s="162">
        <f>COUNTIF(Q139:AS139,"x")</f>
        <v>24</v>
      </c>
      <c r="N139" s="162">
        <f>G139-M139</f>
        <v>0</v>
      </c>
      <c r="O139" s="164"/>
      <c r="P139" s="165"/>
      <c r="Q139" s="162" t="s">
        <v>277</v>
      </c>
      <c r="R139" s="162" t="s">
        <v>277</v>
      </c>
      <c r="S139" s="162" t="s">
        <v>277</v>
      </c>
      <c r="T139" s="162" t="s">
        <v>277</v>
      </c>
      <c r="U139" s="165"/>
      <c r="V139" s="162" t="s">
        <v>277</v>
      </c>
      <c r="W139" s="162" t="s">
        <v>277</v>
      </c>
      <c r="X139" s="162" t="s">
        <v>277</v>
      </c>
      <c r="Y139" s="162" t="s">
        <v>277</v>
      </c>
      <c r="Z139" s="165"/>
      <c r="AA139" s="162" t="s">
        <v>277</v>
      </c>
      <c r="AB139" s="162" t="s">
        <v>277</v>
      </c>
      <c r="AC139" s="162" t="s">
        <v>277</v>
      </c>
      <c r="AD139" s="162" t="s">
        <v>277</v>
      </c>
      <c r="AE139" s="165"/>
      <c r="AF139" s="162" t="s">
        <v>277</v>
      </c>
      <c r="AG139" s="162" t="s">
        <v>277</v>
      </c>
      <c r="AH139" s="162" t="s">
        <v>277</v>
      </c>
      <c r="AI139" s="162" t="s">
        <v>277</v>
      </c>
      <c r="AJ139" s="165"/>
      <c r="AK139" s="162" t="s">
        <v>277</v>
      </c>
      <c r="AL139" s="162" t="s">
        <v>277</v>
      </c>
      <c r="AM139" s="162" t="s">
        <v>277</v>
      </c>
      <c r="AN139" s="162" t="s">
        <v>277</v>
      </c>
      <c r="AO139" s="165"/>
      <c r="AP139" s="162" t="s">
        <v>277</v>
      </c>
      <c r="AQ139" s="162" t="s">
        <v>277</v>
      </c>
      <c r="AR139" s="162" t="s">
        <v>277</v>
      </c>
      <c r="AS139" s="162" t="s">
        <v>277</v>
      </c>
      <c r="AT139" s="166"/>
      <c r="AV139" s="236">
        <f t="shared" si="10"/>
        <v>24</v>
      </c>
      <c r="AW139" s="236">
        <f t="shared" si="11"/>
        <v>24</v>
      </c>
      <c r="AX139" s="236">
        <f t="shared" si="12"/>
        <v>0</v>
      </c>
      <c r="AY139" s="301">
        <f>AW139/AV139</f>
        <v>1</v>
      </c>
    </row>
    <row r="140" spans="2:51" ht="12.75" customHeight="1">
      <c r="B140" s="225"/>
      <c r="C140" s="283"/>
      <c r="D140" s="169"/>
      <c r="E140" s="169"/>
      <c r="F140" s="170"/>
      <c r="G140" s="169"/>
      <c r="H140" s="169"/>
      <c r="I140" s="169"/>
      <c r="J140" s="169"/>
      <c r="K140" s="169"/>
      <c r="L140" s="169"/>
      <c r="M140" s="169"/>
      <c r="N140" s="169"/>
      <c r="O140" s="171"/>
      <c r="P140" s="169"/>
      <c r="Q140" s="157">
        <v>1</v>
      </c>
      <c r="R140" s="157">
        <v>2</v>
      </c>
      <c r="S140" s="157">
        <v>3</v>
      </c>
      <c r="T140" s="157">
        <v>4</v>
      </c>
      <c r="U140" s="157"/>
      <c r="V140" s="157">
        <v>5</v>
      </c>
      <c r="W140" s="157">
        <v>6</v>
      </c>
      <c r="X140" s="157">
        <v>7</v>
      </c>
      <c r="Y140" s="157">
        <v>8</v>
      </c>
      <c r="Z140" s="157"/>
      <c r="AA140" s="157">
        <v>9</v>
      </c>
      <c r="AB140" s="157">
        <v>10</v>
      </c>
      <c r="AC140" s="157">
        <v>11</v>
      </c>
      <c r="AD140" s="157">
        <v>12</v>
      </c>
      <c r="AE140" s="157"/>
      <c r="AF140" s="157">
        <v>13</v>
      </c>
      <c r="AG140" s="157">
        <v>14</v>
      </c>
      <c r="AH140" s="157">
        <v>15</v>
      </c>
      <c r="AI140" s="157">
        <v>16</v>
      </c>
      <c r="AJ140" s="157"/>
      <c r="AK140" s="157">
        <v>17</v>
      </c>
      <c r="AL140" s="157">
        <v>18</v>
      </c>
      <c r="AM140" s="157">
        <v>19</v>
      </c>
      <c r="AN140" s="157">
        <v>20</v>
      </c>
      <c r="AO140" s="157"/>
      <c r="AP140" s="157">
        <v>21</v>
      </c>
      <c r="AQ140" s="157">
        <v>22</v>
      </c>
      <c r="AR140" s="157">
        <v>23</v>
      </c>
      <c r="AS140" s="157">
        <v>24</v>
      </c>
      <c r="AT140" s="160"/>
      <c r="AV140" s="236">
        <f t="shared" si="10"/>
        <v>0</v>
      </c>
      <c r="AW140" s="236">
        <f t="shared" si="11"/>
        <v>0</v>
      </c>
      <c r="AX140" s="236">
        <f t="shared" si="12"/>
        <v>0</v>
      </c>
    </row>
    <row r="141" spans="2:51" ht="12" customHeight="1" thickBot="1">
      <c r="B141" s="280" t="str">
        <f t="shared" si="9"/>
        <v>INTRA</v>
      </c>
      <c r="C141" s="231" t="s">
        <v>8</v>
      </c>
      <c r="D141" s="162" t="s">
        <v>208</v>
      </c>
      <c r="E141" s="163" t="s">
        <v>276</v>
      </c>
      <c r="F141" s="162">
        <v>38</v>
      </c>
      <c r="G141" s="162">
        <v>24</v>
      </c>
      <c r="H141" s="162">
        <v>24</v>
      </c>
      <c r="I141" s="162" t="s">
        <v>12</v>
      </c>
      <c r="J141" s="161" t="s">
        <v>8</v>
      </c>
      <c r="K141" s="162" t="s">
        <v>20</v>
      </c>
      <c r="L141" s="162"/>
      <c r="M141" s="162">
        <f>COUNTIF(Q141:AS141,"x")</f>
        <v>24</v>
      </c>
      <c r="N141" s="162">
        <f>G141-M141</f>
        <v>0</v>
      </c>
      <c r="O141" s="164"/>
      <c r="P141" s="165"/>
      <c r="Q141" s="162" t="s">
        <v>277</v>
      </c>
      <c r="R141" s="162" t="s">
        <v>277</v>
      </c>
      <c r="S141" s="162" t="s">
        <v>277</v>
      </c>
      <c r="T141" s="162" t="s">
        <v>277</v>
      </c>
      <c r="U141" s="165"/>
      <c r="V141" s="162" t="s">
        <v>277</v>
      </c>
      <c r="W141" s="162" t="s">
        <v>277</v>
      </c>
      <c r="X141" s="162" t="s">
        <v>277</v>
      </c>
      <c r="Y141" s="162" t="s">
        <v>277</v>
      </c>
      <c r="Z141" s="165"/>
      <c r="AA141" s="162" t="s">
        <v>277</v>
      </c>
      <c r="AB141" s="162" t="s">
        <v>277</v>
      </c>
      <c r="AC141" s="162" t="s">
        <v>277</v>
      </c>
      <c r="AD141" s="162" t="s">
        <v>277</v>
      </c>
      <c r="AE141" s="165"/>
      <c r="AF141" s="162" t="s">
        <v>277</v>
      </c>
      <c r="AG141" s="162" t="s">
        <v>277</v>
      </c>
      <c r="AH141" s="162" t="s">
        <v>277</v>
      </c>
      <c r="AI141" s="162" t="s">
        <v>277</v>
      </c>
      <c r="AJ141" s="165"/>
      <c r="AK141" s="162" t="s">
        <v>277</v>
      </c>
      <c r="AL141" s="162" t="s">
        <v>277</v>
      </c>
      <c r="AM141" s="162" t="s">
        <v>277</v>
      </c>
      <c r="AN141" s="162" t="s">
        <v>277</v>
      </c>
      <c r="AO141" s="165"/>
      <c r="AP141" s="162" t="s">
        <v>277</v>
      </c>
      <c r="AQ141" s="162" t="s">
        <v>277</v>
      </c>
      <c r="AR141" s="162" t="s">
        <v>277</v>
      </c>
      <c r="AS141" s="162" t="s">
        <v>277</v>
      </c>
      <c r="AT141" s="166"/>
      <c r="AV141" s="236">
        <f t="shared" si="10"/>
        <v>24</v>
      </c>
      <c r="AW141" s="236">
        <f t="shared" si="11"/>
        <v>24</v>
      </c>
      <c r="AX141" s="236">
        <f t="shared" si="12"/>
        <v>0</v>
      </c>
      <c r="AY141" s="301">
        <f>AW141/AV141</f>
        <v>1</v>
      </c>
    </row>
    <row r="142" spans="2:51" ht="12" customHeight="1">
      <c r="B142" s="225"/>
      <c r="C142" s="214"/>
      <c r="D142" s="157"/>
      <c r="E142" s="157"/>
      <c r="F142" s="158"/>
      <c r="G142" s="157"/>
      <c r="H142" s="157"/>
      <c r="I142" s="157"/>
      <c r="J142" s="157"/>
      <c r="K142" s="157"/>
      <c r="L142" s="157"/>
      <c r="M142" s="157"/>
      <c r="N142" s="157"/>
      <c r="O142" s="159"/>
      <c r="P142" s="157"/>
      <c r="Q142" s="157">
        <v>1</v>
      </c>
      <c r="R142" s="157">
        <v>2</v>
      </c>
      <c r="S142" s="157">
        <v>3</v>
      </c>
      <c r="T142" s="157">
        <v>4</v>
      </c>
      <c r="U142" s="157"/>
      <c r="V142" s="157">
        <v>5</v>
      </c>
      <c r="W142" s="157">
        <v>6</v>
      </c>
      <c r="X142" s="157">
        <v>7</v>
      </c>
      <c r="Y142" s="157">
        <v>8</v>
      </c>
      <c r="Z142" s="157"/>
      <c r="AA142" s="157">
        <v>9</v>
      </c>
      <c r="AB142" s="157">
        <v>10</v>
      </c>
      <c r="AC142" s="157">
        <v>11</v>
      </c>
      <c r="AD142" s="157">
        <v>12</v>
      </c>
      <c r="AE142" s="157"/>
      <c r="AF142" s="157">
        <v>13</v>
      </c>
      <c r="AG142" s="157">
        <v>14</v>
      </c>
      <c r="AH142" s="157">
        <v>15</v>
      </c>
      <c r="AI142" s="157">
        <v>16</v>
      </c>
      <c r="AJ142" s="157"/>
      <c r="AK142" s="157">
        <v>17</v>
      </c>
      <c r="AL142" s="157">
        <v>18</v>
      </c>
      <c r="AM142" s="157">
        <v>19</v>
      </c>
      <c r="AN142" s="157">
        <v>20</v>
      </c>
      <c r="AO142" s="157"/>
      <c r="AP142" s="157">
        <v>21</v>
      </c>
      <c r="AQ142" s="157">
        <v>22</v>
      </c>
      <c r="AR142" s="157">
        <v>23</v>
      </c>
      <c r="AS142" s="157">
        <v>24</v>
      </c>
      <c r="AT142" s="160"/>
      <c r="AV142" s="236">
        <f t="shared" si="10"/>
        <v>0</v>
      </c>
      <c r="AW142" s="236">
        <f t="shared" si="11"/>
        <v>0</v>
      </c>
      <c r="AX142" s="236">
        <f t="shared" si="12"/>
        <v>0</v>
      </c>
    </row>
    <row r="143" spans="2:51" ht="12" customHeight="1" thickBot="1">
      <c r="B143" s="280" t="str">
        <f t="shared" si="9"/>
        <v>INTRA</v>
      </c>
      <c r="C143" s="231" t="s">
        <v>8</v>
      </c>
      <c r="D143" s="162" t="s">
        <v>208</v>
      </c>
      <c r="E143" s="163" t="s">
        <v>276</v>
      </c>
      <c r="F143" s="162">
        <v>37</v>
      </c>
      <c r="G143" s="162">
        <v>6</v>
      </c>
      <c r="H143" s="162">
        <v>24</v>
      </c>
      <c r="I143" s="162" t="s">
        <v>12</v>
      </c>
      <c r="J143" s="161" t="s">
        <v>8</v>
      </c>
      <c r="K143" s="162" t="s">
        <v>220</v>
      </c>
      <c r="L143" s="162"/>
      <c r="M143" s="162">
        <f>COUNTIF(Q143:AS143,"x")</f>
        <v>5</v>
      </c>
      <c r="N143" s="162">
        <f>G143-M143</f>
        <v>1</v>
      </c>
      <c r="O143" s="164"/>
      <c r="P143" s="165"/>
      <c r="Q143" s="162" t="s">
        <v>277</v>
      </c>
      <c r="R143" s="162" t="s">
        <v>277</v>
      </c>
      <c r="S143" s="162" t="s">
        <v>277</v>
      </c>
      <c r="T143" s="162" t="s">
        <v>277</v>
      </c>
      <c r="U143" s="165"/>
      <c r="V143" s="162" t="s">
        <v>277</v>
      </c>
      <c r="W143" s="231" t="s">
        <v>384</v>
      </c>
      <c r="X143" s="162"/>
      <c r="Y143" s="162"/>
      <c r="Z143" s="165"/>
      <c r="AA143" s="162"/>
      <c r="AB143" s="162"/>
      <c r="AC143" s="162"/>
      <c r="AD143" s="162"/>
      <c r="AE143" s="165"/>
      <c r="AF143" s="162"/>
      <c r="AG143" s="162"/>
      <c r="AH143" s="162"/>
      <c r="AI143" s="162"/>
      <c r="AJ143" s="165"/>
      <c r="AK143" s="162"/>
      <c r="AL143" s="162"/>
      <c r="AM143" s="162"/>
      <c r="AN143" s="162"/>
      <c r="AO143" s="165"/>
      <c r="AP143" s="162"/>
      <c r="AQ143" s="162"/>
      <c r="AR143" s="162"/>
      <c r="AS143" s="162"/>
      <c r="AT143" s="166"/>
      <c r="AV143" s="236">
        <f t="shared" si="10"/>
        <v>6</v>
      </c>
      <c r="AW143" s="236">
        <f t="shared" si="11"/>
        <v>5</v>
      </c>
      <c r="AX143" s="236">
        <f t="shared" si="12"/>
        <v>1</v>
      </c>
      <c r="AY143" s="301">
        <f>AW143/AV143</f>
        <v>0.83333333333333337</v>
      </c>
    </row>
    <row r="144" spans="2:51" ht="12" customHeight="1">
      <c r="B144" s="225"/>
      <c r="C144" s="214"/>
      <c r="D144" s="157"/>
      <c r="E144" s="157"/>
      <c r="F144" s="158"/>
      <c r="G144" s="157"/>
      <c r="H144" s="157"/>
      <c r="I144" s="157"/>
      <c r="J144" s="157"/>
      <c r="K144" s="157"/>
      <c r="L144" s="157"/>
      <c r="M144" s="157"/>
      <c r="N144" s="157"/>
      <c r="O144" s="159"/>
      <c r="P144" s="157"/>
      <c r="Q144" s="157">
        <v>1</v>
      </c>
      <c r="R144" s="157">
        <v>2</v>
      </c>
      <c r="S144" s="157">
        <v>3</v>
      </c>
      <c r="T144" s="157">
        <v>4</v>
      </c>
      <c r="U144" s="157"/>
      <c r="V144" s="157">
        <v>5</v>
      </c>
      <c r="W144" s="157">
        <v>6</v>
      </c>
      <c r="X144" s="157">
        <v>7</v>
      </c>
      <c r="Y144" s="157">
        <v>8</v>
      </c>
      <c r="Z144" s="157"/>
      <c r="AA144" s="157">
        <v>9</v>
      </c>
      <c r="AB144" s="157">
        <v>10</v>
      </c>
      <c r="AC144" s="157">
        <v>11</v>
      </c>
      <c r="AD144" s="157">
        <v>12</v>
      </c>
      <c r="AE144" s="157"/>
      <c r="AF144" s="157">
        <v>13</v>
      </c>
      <c r="AG144" s="157">
        <v>14</v>
      </c>
      <c r="AH144" s="157">
        <v>15</v>
      </c>
      <c r="AI144" s="157">
        <v>16</v>
      </c>
      <c r="AJ144" s="157"/>
      <c r="AK144" s="157">
        <v>17</v>
      </c>
      <c r="AL144" s="157">
        <v>18</v>
      </c>
      <c r="AM144" s="157">
        <v>19</v>
      </c>
      <c r="AN144" s="157">
        <v>20</v>
      </c>
      <c r="AO144" s="157"/>
      <c r="AP144" s="157">
        <v>21</v>
      </c>
      <c r="AQ144" s="157">
        <v>22</v>
      </c>
      <c r="AR144" s="157">
        <v>23</v>
      </c>
      <c r="AS144" s="157">
        <v>24</v>
      </c>
      <c r="AT144" s="160"/>
      <c r="AV144" s="236">
        <f t="shared" si="10"/>
        <v>0</v>
      </c>
      <c r="AW144" s="236">
        <f t="shared" si="11"/>
        <v>0</v>
      </c>
      <c r="AX144" s="236">
        <f t="shared" si="12"/>
        <v>0</v>
      </c>
    </row>
    <row r="145" spans="2:51" ht="12" customHeight="1" thickBot="1">
      <c r="B145" s="280" t="str">
        <f t="shared" si="9"/>
        <v>INTRA</v>
      </c>
      <c r="C145" s="231" t="s">
        <v>8</v>
      </c>
      <c r="D145" s="162" t="s">
        <v>208</v>
      </c>
      <c r="E145" s="163" t="s">
        <v>276</v>
      </c>
      <c r="F145" s="162">
        <v>36</v>
      </c>
      <c r="G145" s="162">
        <v>6</v>
      </c>
      <c r="H145" s="162">
        <v>24</v>
      </c>
      <c r="I145" s="162" t="s">
        <v>12</v>
      </c>
      <c r="J145" s="161" t="s">
        <v>8</v>
      </c>
      <c r="K145" s="162" t="s">
        <v>195</v>
      </c>
      <c r="L145" s="162"/>
      <c r="M145" s="162">
        <f>COUNTIF(Q145:AS145,"x")</f>
        <v>5</v>
      </c>
      <c r="N145" s="162">
        <f>G145-M145</f>
        <v>1</v>
      </c>
      <c r="O145" s="164"/>
      <c r="P145" s="165"/>
      <c r="Q145" s="162" t="s">
        <v>277</v>
      </c>
      <c r="R145" s="162" t="s">
        <v>277</v>
      </c>
      <c r="S145" s="162" t="s">
        <v>277</v>
      </c>
      <c r="T145" s="162" t="s">
        <v>277</v>
      </c>
      <c r="U145" s="165"/>
      <c r="V145" s="162" t="s">
        <v>277</v>
      </c>
      <c r="W145" s="231" t="s">
        <v>384</v>
      </c>
      <c r="X145" s="162"/>
      <c r="Y145" s="162"/>
      <c r="Z145" s="165"/>
      <c r="AA145" s="162"/>
      <c r="AB145" s="162"/>
      <c r="AC145" s="162"/>
      <c r="AD145" s="162"/>
      <c r="AE145" s="165"/>
      <c r="AF145" s="162"/>
      <c r="AG145" s="162"/>
      <c r="AH145" s="162"/>
      <c r="AI145" s="162"/>
      <c r="AJ145" s="165"/>
      <c r="AK145" s="162"/>
      <c r="AL145" s="162"/>
      <c r="AM145" s="162"/>
      <c r="AN145" s="162"/>
      <c r="AO145" s="165"/>
      <c r="AP145" s="162"/>
      <c r="AQ145" s="162"/>
      <c r="AR145" s="162"/>
      <c r="AS145" s="162"/>
      <c r="AT145" s="166"/>
      <c r="AV145" s="236">
        <f t="shared" si="10"/>
        <v>6</v>
      </c>
      <c r="AW145" s="236">
        <f t="shared" si="11"/>
        <v>5</v>
      </c>
      <c r="AX145" s="236">
        <f t="shared" si="12"/>
        <v>1</v>
      </c>
      <c r="AY145" s="301">
        <f>AW145/AV145</f>
        <v>0.83333333333333337</v>
      </c>
    </row>
    <row r="146" spans="2:51" ht="12" customHeight="1">
      <c r="B146" s="225"/>
      <c r="C146" s="214"/>
      <c r="D146" s="157"/>
      <c r="E146" s="157"/>
      <c r="F146" s="158"/>
      <c r="G146" s="157"/>
      <c r="H146" s="157"/>
      <c r="I146" s="157"/>
      <c r="J146" s="157"/>
      <c r="K146" s="157"/>
      <c r="L146" s="157"/>
      <c r="M146" s="157"/>
      <c r="N146" s="157"/>
      <c r="O146" s="159"/>
      <c r="P146" s="157"/>
      <c r="Q146" s="157">
        <v>1</v>
      </c>
      <c r="R146" s="157">
        <v>2</v>
      </c>
      <c r="S146" s="157">
        <v>3</v>
      </c>
      <c r="T146" s="157">
        <v>4</v>
      </c>
      <c r="U146" s="157"/>
      <c r="V146" s="157">
        <v>5</v>
      </c>
      <c r="W146" s="157">
        <v>6</v>
      </c>
      <c r="X146" s="157">
        <v>7</v>
      </c>
      <c r="Y146" s="157">
        <v>8</v>
      </c>
      <c r="Z146" s="157"/>
      <c r="AA146" s="157">
        <v>9</v>
      </c>
      <c r="AB146" s="157">
        <v>10</v>
      </c>
      <c r="AC146" s="157">
        <v>11</v>
      </c>
      <c r="AD146" s="157">
        <v>12</v>
      </c>
      <c r="AE146" s="157"/>
      <c r="AF146" s="157">
        <v>13</v>
      </c>
      <c r="AG146" s="157">
        <v>14</v>
      </c>
      <c r="AH146" s="157">
        <v>15</v>
      </c>
      <c r="AI146" s="157">
        <v>16</v>
      </c>
      <c r="AJ146" s="157"/>
      <c r="AK146" s="157">
        <v>17</v>
      </c>
      <c r="AL146" s="157">
        <v>18</v>
      </c>
      <c r="AM146" s="157">
        <v>19</v>
      </c>
      <c r="AN146" s="157">
        <v>20</v>
      </c>
      <c r="AO146" s="157"/>
      <c r="AP146" s="157">
        <v>21</v>
      </c>
      <c r="AQ146" s="157">
        <v>22</v>
      </c>
      <c r="AR146" s="157">
        <v>23</v>
      </c>
      <c r="AS146" s="157">
        <v>24</v>
      </c>
      <c r="AT146" s="160"/>
      <c r="AV146" s="236">
        <f t="shared" si="10"/>
        <v>0</v>
      </c>
      <c r="AW146" s="236">
        <f t="shared" si="11"/>
        <v>0</v>
      </c>
      <c r="AX146" s="236">
        <f t="shared" si="12"/>
        <v>0</v>
      </c>
    </row>
    <row r="147" spans="2:51" ht="12" customHeight="1" thickBot="1">
      <c r="B147" s="280" t="str">
        <f t="shared" si="9"/>
        <v>INTRA</v>
      </c>
      <c r="C147" s="231" t="s">
        <v>8</v>
      </c>
      <c r="D147" s="162" t="s">
        <v>208</v>
      </c>
      <c r="E147" s="163" t="s">
        <v>276</v>
      </c>
      <c r="F147" s="162">
        <v>35</v>
      </c>
      <c r="G147" s="162">
        <v>1</v>
      </c>
      <c r="H147" s="162">
        <v>24</v>
      </c>
      <c r="I147" s="162" t="s">
        <v>12</v>
      </c>
      <c r="J147" s="161" t="s">
        <v>8</v>
      </c>
      <c r="K147" s="162"/>
      <c r="L147" s="162"/>
      <c r="M147" s="162">
        <f>COUNTIF(Q147:AS147,"x")</f>
        <v>0</v>
      </c>
      <c r="N147" s="162">
        <f>G147-M147</f>
        <v>1</v>
      </c>
      <c r="O147" s="164"/>
      <c r="P147" s="165"/>
      <c r="Q147" s="231" t="s">
        <v>384</v>
      </c>
      <c r="R147" s="162"/>
      <c r="S147" s="162"/>
      <c r="T147" s="162"/>
      <c r="U147" s="165"/>
      <c r="V147" s="162"/>
      <c r="W147" s="162"/>
      <c r="X147" s="162"/>
      <c r="Y147" s="162"/>
      <c r="Z147" s="165"/>
      <c r="AA147" s="162"/>
      <c r="AB147" s="162"/>
      <c r="AC147" s="162"/>
      <c r="AD147" s="162"/>
      <c r="AE147" s="165"/>
      <c r="AF147" s="162"/>
      <c r="AG147" s="162"/>
      <c r="AH147" s="162"/>
      <c r="AI147" s="162"/>
      <c r="AJ147" s="165"/>
      <c r="AK147" s="162"/>
      <c r="AL147" s="162"/>
      <c r="AM147" s="162"/>
      <c r="AN147" s="162"/>
      <c r="AO147" s="165"/>
      <c r="AP147" s="162"/>
      <c r="AQ147" s="162"/>
      <c r="AR147" s="162"/>
      <c r="AS147" s="162"/>
      <c r="AT147" s="166"/>
      <c r="AV147" s="236">
        <f t="shared" si="10"/>
        <v>1</v>
      </c>
      <c r="AW147" s="236">
        <f t="shared" si="11"/>
        <v>0</v>
      </c>
      <c r="AX147" s="236">
        <f t="shared" si="12"/>
        <v>1</v>
      </c>
      <c r="AY147" s="301">
        <f>AW147/AV147</f>
        <v>0</v>
      </c>
    </row>
    <row r="148" spans="2:51" ht="12" customHeight="1">
      <c r="B148" s="225"/>
      <c r="C148" s="214"/>
      <c r="D148" s="157"/>
      <c r="E148" s="157"/>
      <c r="F148" s="158"/>
      <c r="G148" s="157"/>
      <c r="H148" s="157"/>
      <c r="I148" s="157"/>
      <c r="J148" s="157"/>
      <c r="K148" s="157"/>
      <c r="L148" s="157"/>
      <c r="M148" s="157"/>
      <c r="N148" s="157"/>
      <c r="O148" s="159"/>
      <c r="P148" s="157"/>
      <c r="Q148" s="157">
        <v>1</v>
      </c>
      <c r="R148" s="157">
        <v>2</v>
      </c>
      <c r="S148" s="157">
        <v>3</v>
      </c>
      <c r="T148" s="157">
        <v>4</v>
      </c>
      <c r="U148" s="157"/>
      <c r="V148" s="157">
        <v>5</v>
      </c>
      <c r="W148" s="157">
        <v>6</v>
      </c>
      <c r="X148" s="157">
        <v>7</v>
      </c>
      <c r="Y148" s="157">
        <v>8</v>
      </c>
      <c r="Z148" s="157"/>
      <c r="AA148" s="157">
        <v>9</v>
      </c>
      <c r="AB148" s="157">
        <v>10</v>
      </c>
      <c r="AC148" s="157">
        <v>11</v>
      </c>
      <c r="AD148" s="157">
        <v>12</v>
      </c>
      <c r="AE148" s="157"/>
      <c r="AF148" s="157">
        <v>13</v>
      </c>
      <c r="AG148" s="157">
        <v>14</v>
      </c>
      <c r="AH148" s="157">
        <v>15</v>
      </c>
      <c r="AI148" s="157">
        <v>16</v>
      </c>
      <c r="AJ148" s="157"/>
      <c r="AK148" s="157">
        <v>17</v>
      </c>
      <c r="AL148" s="157">
        <v>18</v>
      </c>
      <c r="AM148" s="157">
        <v>19</v>
      </c>
      <c r="AN148" s="157">
        <v>20</v>
      </c>
      <c r="AO148" s="157"/>
      <c r="AP148" s="157">
        <v>21</v>
      </c>
      <c r="AQ148" s="157">
        <v>22</v>
      </c>
      <c r="AR148" s="157">
        <v>23</v>
      </c>
      <c r="AS148" s="157">
        <v>24</v>
      </c>
      <c r="AT148" s="160"/>
      <c r="AV148" s="236">
        <f t="shared" si="10"/>
        <v>0</v>
      </c>
      <c r="AW148" s="236">
        <f t="shared" si="11"/>
        <v>0</v>
      </c>
      <c r="AX148" s="236">
        <f t="shared" si="12"/>
        <v>0</v>
      </c>
    </row>
    <row r="149" spans="2:51" ht="12" customHeight="1" thickBot="1">
      <c r="B149" s="280" t="str">
        <f t="shared" si="9"/>
        <v>INTRA</v>
      </c>
      <c r="C149" s="231" t="s">
        <v>8</v>
      </c>
      <c r="D149" s="162" t="s">
        <v>208</v>
      </c>
      <c r="E149" s="163" t="s">
        <v>276</v>
      </c>
      <c r="F149" s="162">
        <v>34</v>
      </c>
      <c r="G149" s="162">
        <v>24</v>
      </c>
      <c r="H149" s="162">
        <v>24</v>
      </c>
      <c r="I149" s="162" t="s">
        <v>12</v>
      </c>
      <c r="J149" s="161" t="s">
        <v>8</v>
      </c>
      <c r="K149" s="162" t="s">
        <v>25</v>
      </c>
      <c r="L149" s="162"/>
      <c r="M149" s="162">
        <f>COUNTIF(Q149:AS149,"x")</f>
        <v>7</v>
      </c>
      <c r="N149" s="162">
        <f>G149-M149</f>
        <v>17</v>
      </c>
      <c r="O149" s="164"/>
      <c r="P149" s="165"/>
      <c r="Q149" s="231" t="s">
        <v>384</v>
      </c>
      <c r="R149" s="162" t="s">
        <v>277</v>
      </c>
      <c r="S149" s="162" t="s">
        <v>277</v>
      </c>
      <c r="T149" s="162" t="s">
        <v>277</v>
      </c>
      <c r="U149" s="165"/>
      <c r="V149" s="162" t="s">
        <v>277</v>
      </c>
      <c r="W149" s="162" t="s">
        <v>277</v>
      </c>
      <c r="X149" s="162" t="s">
        <v>277</v>
      </c>
      <c r="Y149" s="162" t="s">
        <v>277</v>
      </c>
      <c r="Z149" s="165"/>
      <c r="AA149" s="231" t="s">
        <v>384</v>
      </c>
      <c r="AB149" s="231" t="s">
        <v>384</v>
      </c>
      <c r="AC149" s="231" t="s">
        <v>384</v>
      </c>
      <c r="AD149" s="231" t="s">
        <v>384</v>
      </c>
      <c r="AE149" s="165"/>
      <c r="AF149" s="231" t="s">
        <v>384</v>
      </c>
      <c r="AG149" s="231" t="s">
        <v>384</v>
      </c>
      <c r="AH149" s="231" t="s">
        <v>384</v>
      </c>
      <c r="AI149" s="231" t="s">
        <v>384</v>
      </c>
      <c r="AJ149" s="165"/>
      <c r="AK149" s="231" t="s">
        <v>384</v>
      </c>
      <c r="AL149" s="231" t="s">
        <v>384</v>
      </c>
      <c r="AM149" s="231" t="s">
        <v>384</v>
      </c>
      <c r="AN149" s="231" t="s">
        <v>384</v>
      </c>
      <c r="AO149" s="234"/>
      <c r="AP149" s="231" t="s">
        <v>384</v>
      </c>
      <c r="AQ149" s="231" t="s">
        <v>384</v>
      </c>
      <c r="AR149" s="231" t="s">
        <v>384</v>
      </c>
      <c r="AS149" s="231" t="s">
        <v>384</v>
      </c>
      <c r="AT149" s="166"/>
      <c r="AV149" s="236">
        <f t="shared" si="10"/>
        <v>24</v>
      </c>
      <c r="AW149" s="236">
        <f t="shared" si="11"/>
        <v>7</v>
      </c>
      <c r="AX149" s="236">
        <f t="shared" si="12"/>
        <v>17</v>
      </c>
      <c r="AY149" s="301">
        <f>AW149/AV149</f>
        <v>0.29166666666666669</v>
      </c>
    </row>
    <row r="150" spans="2:51" ht="12" customHeight="1">
      <c r="B150" s="225"/>
      <c r="C150" s="214"/>
      <c r="D150" s="157"/>
      <c r="E150" s="157"/>
      <c r="F150" s="158"/>
      <c r="G150" s="157"/>
      <c r="H150" s="157"/>
      <c r="I150" s="157"/>
      <c r="J150" s="157"/>
      <c r="K150" s="157"/>
      <c r="L150" s="157"/>
      <c r="M150" s="157"/>
      <c r="N150" s="157"/>
      <c r="O150" s="159"/>
      <c r="P150" s="157"/>
      <c r="Q150" s="157">
        <v>1</v>
      </c>
      <c r="R150" s="157">
        <v>2</v>
      </c>
      <c r="S150" s="157">
        <v>3</v>
      </c>
      <c r="T150" s="157">
        <v>4</v>
      </c>
      <c r="U150" s="157"/>
      <c r="V150" s="157">
        <v>5</v>
      </c>
      <c r="W150" s="157">
        <v>6</v>
      </c>
      <c r="X150" s="157">
        <v>7</v>
      </c>
      <c r="Y150" s="157">
        <v>8</v>
      </c>
      <c r="Z150" s="157"/>
      <c r="AA150" s="157">
        <v>9</v>
      </c>
      <c r="AB150" s="157">
        <v>10</v>
      </c>
      <c r="AC150" s="157">
        <v>11</v>
      </c>
      <c r="AD150" s="157">
        <v>12</v>
      </c>
      <c r="AE150" s="157"/>
      <c r="AF150" s="157">
        <v>13</v>
      </c>
      <c r="AG150" s="157">
        <v>14</v>
      </c>
      <c r="AH150" s="157">
        <v>15</v>
      </c>
      <c r="AI150" s="157">
        <v>16</v>
      </c>
      <c r="AJ150" s="157"/>
      <c r="AK150" s="157">
        <v>17</v>
      </c>
      <c r="AL150" s="157">
        <v>18</v>
      </c>
      <c r="AM150" s="157">
        <v>19</v>
      </c>
      <c r="AN150" s="157">
        <v>20</v>
      </c>
      <c r="AO150" s="157"/>
      <c r="AP150" s="157">
        <v>21</v>
      </c>
      <c r="AQ150" s="157">
        <v>22</v>
      </c>
      <c r="AR150" s="157">
        <v>23</v>
      </c>
      <c r="AS150" s="157">
        <v>24</v>
      </c>
      <c r="AT150" s="160"/>
      <c r="AV150" s="236">
        <f t="shared" si="10"/>
        <v>0</v>
      </c>
      <c r="AW150" s="236">
        <f t="shared" si="11"/>
        <v>0</v>
      </c>
      <c r="AX150" s="236">
        <f t="shared" si="12"/>
        <v>0</v>
      </c>
    </row>
    <row r="151" spans="2:51" ht="12" customHeight="1" thickBot="1">
      <c r="B151" s="280" t="str">
        <f t="shared" si="9"/>
        <v>INTRA</v>
      </c>
      <c r="C151" s="231" t="s">
        <v>8</v>
      </c>
      <c r="D151" s="162" t="s">
        <v>208</v>
      </c>
      <c r="E151" s="163" t="s">
        <v>276</v>
      </c>
      <c r="F151" s="162">
        <v>33</v>
      </c>
      <c r="G151" s="162">
        <v>1</v>
      </c>
      <c r="H151" s="162">
        <v>24</v>
      </c>
      <c r="I151" s="162" t="s">
        <v>12</v>
      </c>
      <c r="J151" s="161" t="s">
        <v>8</v>
      </c>
      <c r="K151" s="162" t="s">
        <v>26</v>
      </c>
      <c r="L151" s="162"/>
      <c r="M151" s="162">
        <f>COUNTIF(Q151:AS151,"x")</f>
        <v>1</v>
      </c>
      <c r="N151" s="162">
        <f>G151-M151</f>
        <v>0</v>
      </c>
      <c r="O151" s="164"/>
      <c r="P151" s="165"/>
      <c r="Q151" s="162" t="s">
        <v>277</v>
      </c>
      <c r="R151" s="162"/>
      <c r="S151" s="162"/>
      <c r="T151" s="162"/>
      <c r="U151" s="165"/>
      <c r="V151" s="162"/>
      <c r="W151" s="162"/>
      <c r="X151" s="162"/>
      <c r="Y151" s="162"/>
      <c r="Z151" s="165"/>
      <c r="AA151" s="162"/>
      <c r="AB151" s="162"/>
      <c r="AC151" s="162"/>
      <c r="AD151" s="162"/>
      <c r="AE151" s="165"/>
      <c r="AF151" s="162"/>
      <c r="AG151" s="162"/>
      <c r="AH151" s="162"/>
      <c r="AI151" s="162"/>
      <c r="AJ151" s="165"/>
      <c r="AK151" s="162"/>
      <c r="AL151" s="162"/>
      <c r="AM151" s="162"/>
      <c r="AN151" s="162"/>
      <c r="AO151" s="165"/>
      <c r="AP151" s="162"/>
      <c r="AQ151" s="162"/>
      <c r="AR151" s="162"/>
      <c r="AS151" s="162"/>
      <c r="AT151" s="166"/>
      <c r="AV151" s="236">
        <f t="shared" si="10"/>
        <v>1</v>
      </c>
      <c r="AW151" s="236">
        <f t="shared" si="11"/>
        <v>1</v>
      </c>
      <c r="AX151" s="236">
        <f t="shared" si="12"/>
        <v>0</v>
      </c>
      <c r="AY151" s="301">
        <f>AW151/AV151</f>
        <v>1</v>
      </c>
    </row>
    <row r="152" spans="2:51" ht="12" customHeight="1">
      <c r="B152" s="225"/>
      <c r="C152" s="214"/>
      <c r="D152" s="157"/>
      <c r="E152" s="157"/>
      <c r="F152" s="158"/>
      <c r="G152" s="157"/>
      <c r="H152" s="157"/>
      <c r="I152" s="157"/>
      <c r="J152" s="157"/>
      <c r="K152" s="157"/>
      <c r="L152" s="157"/>
      <c r="M152" s="157"/>
      <c r="N152" s="157"/>
      <c r="O152" s="159"/>
      <c r="P152" s="157"/>
      <c r="Q152" s="157">
        <v>1</v>
      </c>
      <c r="R152" s="157">
        <v>2</v>
      </c>
      <c r="S152" s="157">
        <v>3</v>
      </c>
      <c r="T152" s="157">
        <v>4</v>
      </c>
      <c r="U152" s="157"/>
      <c r="V152" s="157">
        <v>5</v>
      </c>
      <c r="W152" s="157">
        <v>6</v>
      </c>
      <c r="X152" s="157">
        <v>7</v>
      </c>
      <c r="Y152" s="157">
        <v>8</v>
      </c>
      <c r="Z152" s="157"/>
      <c r="AA152" s="157">
        <v>9</v>
      </c>
      <c r="AB152" s="157">
        <v>10</v>
      </c>
      <c r="AC152" s="157">
        <v>11</v>
      </c>
      <c r="AD152" s="157">
        <v>12</v>
      </c>
      <c r="AE152" s="157"/>
      <c r="AF152" s="157">
        <v>13</v>
      </c>
      <c r="AG152" s="157">
        <v>14</v>
      </c>
      <c r="AH152" s="157">
        <v>15</v>
      </c>
      <c r="AI152" s="157">
        <v>16</v>
      </c>
      <c r="AJ152" s="157"/>
      <c r="AK152" s="157">
        <v>17</v>
      </c>
      <c r="AL152" s="157">
        <v>18</v>
      </c>
      <c r="AM152" s="157">
        <v>19</v>
      </c>
      <c r="AN152" s="157">
        <v>20</v>
      </c>
      <c r="AO152" s="157"/>
      <c r="AP152" s="157">
        <v>21</v>
      </c>
      <c r="AQ152" s="157">
        <v>22</v>
      </c>
      <c r="AR152" s="157">
        <v>23</v>
      </c>
      <c r="AS152" s="157">
        <v>24</v>
      </c>
      <c r="AT152" s="160"/>
      <c r="AV152" s="236">
        <f t="shared" si="10"/>
        <v>0</v>
      </c>
      <c r="AW152" s="236">
        <f t="shared" si="11"/>
        <v>0</v>
      </c>
      <c r="AX152" s="236">
        <f t="shared" si="12"/>
        <v>0</v>
      </c>
    </row>
    <row r="153" spans="2:51" ht="12" customHeight="1" thickBot="1">
      <c r="B153" s="280" t="str">
        <f t="shared" si="9"/>
        <v>INTRA</v>
      </c>
      <c r="C153" s="231" t="s">
        <v>8</v>
      </c>
      <c r="D153" s="162" t="s">
        <v>208</v>
      </c>
      <c r="E153" s="163" t="s">
        <v>276</v>
      </c>
      <c r="F153" s="162">
        <v>32</v>
      </c>
      <c r="G153" s="162">
        <v>1</v>
      </c>
      <c r="H153" s="162">
        <v>24</v>
      </c>
      <c r="I153" s="162" t="s">
        <v>12</v>
      </c>
      <c r="J153" s="161" t="s">
        <v>8</v>
      </c>
      <c r="K153" s="162" t="s">
        <v>27</v>
      </c>
      <c r="L153" s="162"/>
      <c r="M153" s="162">
        <f>COUNTIF(Q153:AS153,"x")</f>
        <v>1</v>
      </c>
      <c r="N153" s="162">
        <f>G153-M153</f>
        <v>0</v>
      </c>
      <c r="O153" s="164"/>
      <c r="P153" s="165"/>
      <c r="Q153" s="162" t="s">
        <v>277</v>
      </c>
      <c r="R153" s="162"/>
      <c r="S153" s="162"/>
      <c r="T153" s="162"/>
      <c r="U153" s="165"/>
      <c r="V153" s="162"/>
      <c r="W153" s="162"/>
      <c r="X153" s="162"/>
      <c r="Y153" s="162"/>
      <c r="Z153" s="165"/>
      <c r="AA153" s="162"/>
      <c r="AB153" s="162"/>
      <c r="AC153" s="162"/>
      <c r="AD153" s="162"/>
      <c r="AE153" s="165"/>
      <c r="AF153" s="162"/>
      <c r="AG153" s="162"/>
      <c r="AH153" s="162"/>
      <c r="AI153" s="162"/>
      <c r="AJ153" s="165"/>
      <c r="AK153" s="162"/>
      <c r="AL153" s="162"/>
      <c r="AM153" s="162"/>
      <c r="AN153" s="162"/>
      <c r="AO153" s="165"/>
      <c r="AP153" s="162"/>
      <c r="AQ153" s="162"/>
      <c r="AR153" s="162"/>
      <c r="AS153" s="162"/>
      <c r="AT153" s="166"/>
      <c r="AV153" s="236">
        <f t="shared" si="10"/>
        <v>1</v>
      </c>
      <c r="AW153" s="236">
        <f t="shared" si="11"/>
        <v>1</v>
      </c>
      <c r="AX153" s="236">
        <f t="shared" si="12"/>
        <v>0</v>
      </c>
      <c r="AY153" s="301">
        <f>AW153/AV153</f>
        <v>1</v>
      </c>
    </row>
    <row r="154" spans="2:51" ht="12" customHeight="1">
      <c r="B154" s="225"/>
      <c r="C154" s="214"/>
      <c r="D154" s="157"/>
      <c r="E154" s="157"/>
      <c r="F154" s="158"/>
      <c r="G154" s="157"/>
      <c r="H154" s="157"/>
      <c r="I154" s="157"/>
      <c r="J154" s="157"/>
      <c r="K154" s="157"/>
      <c r="L154" s="157"/>
      <c r="M154" s="157"/>
      <c r="N154" s="157"/>
      <c r="O154" s="159"/>
      <c r="P154" s="157"/>
      <c r="Q154" s="157">
        <v>1</v>
      </c>
      <c r="R154" s="157">
        <v>2</v>
      </c>
      <c r="S154" s="157">
        <v>3</v>
      </c>
      <c r="T154" s="157">
        <v>4</v>
      </c>
      <c r="U154" s="157"/>
      <c r="V154" s="157">
        <v>5</v>
      </c>
      <c r="W154" s="157">
        <v>6</v>
      </c>
      <c r="X154" s="157">
        <v>7</v>
      </c>
      <c r="Y154" s="157">
        <v>8</v>
      </c>
      <c r="Z154" s="157"/>
      <c r="AA154" s="157">
        <v>9</v>
      </c>
      <c r="AB154" s="157">
        <v>10</v>
      </c>
      <c r="AC154" s="157">
        <v>11</v>
      </c>
      <c r="AD154" s="157">
        <v>12</v>
      </c>
      <c r="AE154" s="157"/>
      <c r="AF154" s="157">
        <v>13</v>
      </c>
      <c r="AG154" s="157">
        <v>14</v>
      </c>
      <c r="AH154" s="157">
        <v>15</v>
      </c>
      <c r="AI154" s="157">
        <v>16</v>
      </c>
      <c r="AJ154" s="157"/>
      <c r="AK154" s="157">
        <v>17</v>
      </c>
      <c r="AL154" s="157">
        <v>18</v>
      </c>
      <c r="AM154" s="157">
        <v>19</v>
      </c>
      <c r="AN154" s="157">
        <v>20</v>
      </c>
      <c r="AO154" s="157"/>
      <c r="AP154" s="157">
        <v>21</v>
      </c>
      <c r="AQ154" s="157">
        <v>22</v>
      </c>
      <c r="AR154" s="157">
        <v>23</v>
      </c>
      <c r="AS154" s="157">
        <v>24</v>
      </c>
      <c r="AT154" s="160"/>
      <c r="AV154" s="236">
        <f t="shared" si="10"/>
        <v>0</v>
      </c>
      <c r="AW154" s="236">
        <f t="shared" si="11"/>
        <v>0</v>
      </c>
      <c r="AX154" s="236">
        <f t="shared" si="12"/>
        <v>0</v>
      </c>
    </row>
    <row r="155" spans="2:51" ht="12" customHeight="1" thickBot="1">
      <c r="B155" s="280" t="str">
        <f t="shared" si="9"/>
        <v>INTRA</v>
      </c>
      <c r="C155" s="231" t="s">
        <v>8</v>
      </c>
      <c r="D155" s="162" t="s">
        <v>208</v>
      </c>
      <c r="E155" s="163" t="s">
        <v>276</v>
      </c>
      <c r="F155" s="162">
        <v>31</v>
      </c>
      <c r="G155" s="162">
        <v>1</v>
      </c>
      <c r="H155" s="162">
        <v>24</v>
      </c>
      <c r="I155" s="162" t="s">
        <v>12</v>
      </c>
      <c r="J155" s="161" t="s">
        <v>8</v>
      </c>
      <c r="K155" s="162" t="s">
        <v>28</v>
      </c>
      <c r="L155" s="162"/>
      <c r="M155" s="162">
        <f>COUNTIF(Q155:AS155,"x")</f>
        <v>1</v>
      </c>
      <c r="N155" s="162">
        <f>G155-M155</f>
        <v>0</v>
      </c>
      <c r="O155" s="164"/>
      <c r="P155" s="165"/>
      <c r="Q155" s="162" t="s">
        <v>277</v>
      </c>
      <c r="R155" s="162"/>
      <c r="S155" s="162"/>
      <c r="T155" s="162"/>
      <c r="U155" s="165"/>
      <c r="V155" s="162"/>
      <c r="W155" s="162"/>
      <c r="X155" s="162"/>
      <c r="Y155" s="162"/>
      <c r="Z155" s="165"/>
      <c r="AA155" s="162"/>
      <c r="AB155" s="162"/>
      <c r="AC155" s="162"/>
      <c r="AD155" s="162"/>
      <c r="AE155" s="165"/>
      <c r="AF155" s="162"/>
      <c r="AG155" s="162"/>
      <c r="AH155" s="162"/>
      <c r="AI155" s="162"/>
      <c r="AJ155" s="165"/>
      <c r="AK155" s="162"/>
      <c r="AL155" s="162"/>
      <c r="AM155" s="162"/>
      <c r="AN155" s="162"/>
      <c r="AO155" s="165"/>
      <c r="AP155" s="162"/>
      <c r="AQ155" s="162"/>
      <c r="AR155" s="162"/>
      <c r="AS155" s="162"/>
      <c r="AT155" s="166"/>
      <c r="AV155" s="236">
        <f t="shared" si="10"/>
        <v>1</v>
      </c>
      <c r="AW155" s="236">
        <f t="shared" si="11"/>
        <v>1</v>
      </c>
      <c r="AX155" s="236">
        <f t="shared" si="12"/>
        <v>0</v>
      </c>
      <c r="AY155" s="301">
        <f>AW155/AV155</f>
        <v>1</v>
      </c>
    </row>
    <row r="156" spans="2:51" ht="12.75" customHeight="1">
      <c r="B156" s="225"/>
      <c r="C156" s="283"/>
      <c r="D156" s="169"/>
      <c r="E156" s="169"/>
      <c r="F156" s="170"/>
      <c r="G156" s="169"/>
      <c r="H156" s="169"/>
      <c r="I156" s="169"/>
      <c r="J156" s="169"/>
      <c r="K156" s="169"/>
      <c r="L156" s="169"/>
      <c r="M156" s="169"/>
      <c r="N156" s="169"/>
      <c r="O156" s="171"/>
      <c r="P156" s="169"/>
      <c r="Q156" s="157">
        <v>1</v>
      </c>
      <c r="R156" s="157">
        <v>2</v>
      </c>
      <c r="S156" s="157">
        <v>3</v>
      </c>
      <c r="T156" s="157">
        <v>4</v>
      </c>
      <c r="U156" s="157"/>
      <c r="V156" s="157">
        <v>5</v>
      </c>
      <c r="W156" s="157">
        <v>6</v>
      </c>
      <c r="X156" s="157">
        <v>7</v>
      </c>
      <c r="Y156" s="157">
        <v>8</v>
      </c>
      <c r="Z156" s="157"/>
      <c r="AA156" s="157">
        <v>9</v>
      </c>
      <c r="AB156" s="157">
        <v>10</v>
      </c>
      <c r="AC156" s="157">
        <v>11</v>
      </c>
      <c r="AD156" s="157">
        <v>12</v>
      </c>
      <c r="AE156" s="157"/>
      <c r="AF156" s="157">
        <v>13</v>
      </c>
      <c r="AG156" s="157">
        <v>14</v>
      </c>
      <c r="AH156" s="157">
        <v>15</v>
      </c>
      <c r="AI156" s="157">
        <v>16</v>
      </c>
      <c r="AJ156" s="157"/>
      <c r="AK156" s="157">
        <v>17</v>
      </c>
      <c r="AL156" s="157">
        <v>18</v>
      </c>
      <c r="AM156" s="157">
        <v>19</v>
      </c>
      <c r="AN156" s="157">
        <v>20</v>
      </c>
      <c r="AO156" s="157"/>
      <c r="AP156" s="157">
        <v>21</v>
      </c>
      <c r="AQ156" s="157">
        <v>22</v>
      </c>
      <c r="AR156" s="157">
        <v>23</v>
      </c>
      <c r="AS156" s="157">
        <v>24</v>
      </c>
      <c r="AT156" s="160"/>
      <c r="AV156" s="236">
        <f t="shared" si="10"/>
        <v>0</v>
      </c>
      <c r="AW156" s="236">
        <f t="shared" si="11"/>
        <v>0</v>
      </c>
      <c r="AX156" s="236">
        <f t="shared" si="12"/>
        <v>0</v>
      </c>
    </row>
    <row r="157" spans="2:51" ht="12" customHeight="1" thickBot="1">
      <c r="B157" s="280" t="str">
        <f t="shared" si="9"/>
        <v>INTRA</v>
      </c>
      <c r="C157" s="231" t="s">
        <v>8</v>
      </c>
      <c r="D157" s="162" t="s">
        <v>208</v>
      </c>
      <c r="E157" s="163" t="s">
        <v>276</v>
      </c>
      <c r="F157" s="162">
        <v>30</v>
      </c>
      <c r="G157" s="162">
        <v>12</v>
      </c>
      <c r="H157" s="162">
        <v>24</v>
      </c>
      <c r="I157" s="162" t="s">
        <v>12</v>
      </c>
      <c r="J157" s="161" t="s">
        <v>8</v>
      </c>
      <c r="K157" s="162" t="s">
        <v>29</v>
      </c>
      <c r="L157" s="162"/>
      <c r="M157" s="162">
        <f>COUNTIF(Q157:AS157,"x")</f>
        <v>7</v>
      </c>
      <c r="N157" s="162">
        <f>G157-M157</f>
        <v>5</v>
      </c>
      <c r="O157" s="164"/>
      <c r="P157" s="165"/>
      <c r="Q157" s="231" t="s">
        <v>384</v>
      </c>
      <c r="R157" s="162" t="s">
        <v>277</v>
      </c>
      <c r="S157" s="162" t="s">
        <v>277</v>
      </c>
      <c r="T157" s="162" t="s">
        <v>277</v>
      </c>
      <c r="U157" s="165"/>
      <c r="V157" s="162" t="s">
        <v>277</v>
      </c>
      <c r="W157" s="162" t="s">
        <v>277</v>
      </c>
      <c r="X157" s="162" t="s">
        <v>277</v>
      </c>
      <c r="Y157" s="231" t="s">
        <v>384</v>
      </c>
      <c r="Z157" s="165"/>
      <c r="AA157" s="231" t="s">
        <v>384</v>
      </c>
      <c r="AB157" s="231" t="s">
        <v>384</v>
      </c>
      <c r="AC157" s="162" t="s">
        <v>277</v>
      </c>
      <c r="AD157" s="231" t="s">
        <v>384</v>
      </c>
      <c r="AE157" s="165"/>
      <c r="AF157" s="162"/>
      <c r="AG157" s="162"/>
      <c r="AH157" s="162"/>
      <c r="AI157" s="162"/>
      <c r="AJ157" s="165"/>
      <c r="AK157" s="162"/>
      <c r="AL157" s="162"/>
      <c r="AM157" s="162"/>
      <c r="AN157" s="162"/>
      <c r="AO157" s="165"/>
      <c r="AP157" s="162"/>
      <c r="AQ157" s="162"/>
      <c r="AR157" s="162"/>
      <c r="AS157" s="162"/>
      <c r="AT157" s="166"/>
      <c r="AV157" s="236">
        <f t="shared" si="10"/>
        <v>12</v>
      </c>
      <c r="AW157" s="236">
        <f t="shared" si="11"/>
        <v>7</v>
      </c>
      <c r="AX157" s="236">
        <f t="shared" si="12"/>
        <v>5</v>
      </c>
      <c r="AY157" s="301">
        <f>AW157/AV157</f>
        <v>0.58333333333333337</v>
      </c>
    </row>
    <row r="158" spans="2:51" ht="12" customHeight="1">
      <c r="B158" s="225"/>
      <c r="C158" s="214"/>
      <c r="D158" s="157"/>
      <c r="E158" s="157"/>
      <c r="F158" s="158"/>
      <c r="G158" s="157"/>
      <c r="H158" s="157"/>
      <c r="I158" s="157"/>
      <c r="J158" s="157"/>
      <c r="K158" s="157"/>
      <c r="L158" s="157"/>
      <c r="M158" s="157"/>
      <c r="N158" s="157"/>
      <c r="O158" s="159"/>
      <c r="P158" s="157"/>
      <c r="Q158" s="157">
        <v>1</v>
      </c>
      <c r="R158" s="157">
        <v>2</v>
      </c>
      <c r="S158" s="157">
        <v>3</v>
      </c>
      <c r="T158" s="157">
        <v>4</v>
      </c>
      <c r="U158" s="157"/>
      <c r="V158" s="157">
        <v>5</v>
      </c>
      <c r="W158" s="157">
        <v>6</v>
      </c>
      <c r="X158" s="157">
        <v>7</v>
      </c>
      <c r="Y158" s="157">
        <v>8</v>
      </c>
      <c r="Z158" s="157"/>
      <c r="AA158" s="157">
        <v>9</v>
      </c>
      <c r="AB158" s="157">
        <v>10</v>
      </c>
      <c r="AC158" s="157">
        <v>11</v>
      </c>
      <c r="AD158" s="157">
        <v>12</v>
      </c>
      <c r="AE158" s="157"/>
      <c r="AF158" s="157">
        <v>13</v>
      </c>
      <c r="AG158" s="157">
        <v>14</v>
      </c>
      <c r="AH158" s="157">
        <v>15</v>
      </c>
      <c r="AI158" s="157">
        <v>16</v>
      </c>
      <c r="AJ158" s="157"/>
      <c r="AK158" s="157">
        <v>17</v>
      </c>
      <c r="AL158" s="157">
        <v>18</v>
      </c>
      <c r="AM158" s="157">
        <v>19</v>
      </c>
      <c r="AN158" s="157">
        <v>20</v>
      </c>
      <c r="AO158" s="157"/>
      <c r="AP158" s="157">
        <v>21</v>
      </c>
      <c r="AQ158" s="157">
        <v>22</v>
      </c>
      <c r="AR158" s="157">
        <v>23</v>
      </c>
      <c r="AS158" s="157">
        <v>24</v>
      </c>
      <c r="AT158" s="160"/>
      <c r="AV158" s="236">
        <f t="shared" si="10"/>
        <v>0</v>
      </c>
      <c r="AW158" s="236">
        <f t="shared" si="11"/>
        <v>0</v>
      </c>
      <c r="AX158" s="236">
        <f t="shared" si="12"/>
        <v>0</v>
      </c>
    </row>
    <row r="159" spans="2:51" ht="12" customHeight="1" thickBot="1">
      <c r="B159" s="280" t="str">
        <f t="shared" si="9"/>
        <v>INTRA</v>
      </c>
      <c r="C159" s="231" t="s">
        <v>8</v>
      </c>
      <c r="D159" s="162" t="s">
        <v>208</v>
      </c>
      <c r="E159" s="163" t="s">
        <v>276</v>
      </c>
      <c r="F159" s="162">
        <v>29</v>
      </c>
      <c r="G159" s="162">
        <v>12</v>
      </c>
      <c r="H159" s="162">
        <v>12</v>
      </c>
      <c r="I159" s="162" t="s">
        <v>12</v>
      </c>
      <c r="J159" s="161" t="s">
        <v>8</v>
      </c>
      <c r="K159" s="162" t="s">
        <v>30</v>
      </c>
      <c r="L159" s="162"/>
      <c r="M159" s="162">
        <f>COUNTIF(Q159:AS159,"x")</f>
        <v>10</v>
      </c>
      <c r="N159" s="162">
        <f>G159-M159</f>
        <v>2</v>
      </c>
      <c r="O159" s="164"/>
      <c r="P159" s="165"/>
      <c r="Q159" s="162" t="s">
        <v>277</v>
      </c>
      <c r="R159" s="162" t="s">
        <v>277</v>
      </c>
      <c r="S159" s="231" t="s">
        <v>384</v>
      </c>
      <c r="T159" s="162" t="s">
        <v>277</v>
      </c>
      <c r="U159" s="165"/>
      <c r="V159" s="162" t="s">
        <v>277</v>
      </c>
      <c r="W159" s="162" t="s">
        <v>277</v>
      </c>
      <c r="X159" s="162" t="s">
        <v>277</v>
      </c>
      <c r="Y159" s="231" t="s">
        <v>384</v>
      </c>
      <c r="Z159" s="165"/>
      <c r="AA159" s="162" t="s">
        <v>277</v>
      </c>
      <c r="AB159" s="162" t="s">
        <v>277</v>
      </c>
      <c r="AC159" s="162" t="s">
        <v>277</v>
      </c>
      <c r="AD159" s="162" t="s">
        <v>277</v>
      </c>
      <c r="AE159" s="165"/>
      <c r="AF159" s="162"/>
      <c r="AG159" s="162"/>
      <c r="AH159" s="162"/>
      <c r="AI159" s="162"/>
      <c r="AJ159" s="165"/>
      <c r="AK159" s="162"/>
      <c r="AL159" s="162"/>
      <c r="AM159" s="162"/>
      <c r="AN159" s="162"/>
      <c r="AO159" s="165"/>
      <c r="AP159" s="162"/>
      <c r="AQ159" s="162"/>
      <c r="AR159" s="162"/>
      <c r="AS159" s="162"/>
      <c r="AT159" s="166"/>
      <c r="AV159" s="236">
        <f t="shared" si="10"/>
        <v>12</v>
      </c>
      <c r="AW159" s="236">
        <f t="shared" si="11"/>
        <v>10</v>
      </c>
      <c r="AX159" s="236">
        <f t="shared" si="12"/>
        <v>2</v>
      </c>
      <c r="AY159" s="301">
        <f>AW159/AV159</f>
        <v>0.83333333333333337</v>
      </c>
    </row>
    <row r="160" spans="2:51" ht="12" customHeight="1">
      <c r="B160" s="225"/>
      <c r="C160" s="214"/>
      <c r="D160" s="157"/>
      <c r="E160" s="157"/>
      <c r="F160" s="158"/>
      <c r="G160" s="157"/>
      <c r="H160" s="157"/>
      <c r="I160" s="157"/>
      <c r="J160" s="157"/>
      <c r="K160" s="157"/>
      <c r="L160" s="157"/>
      <c r="M160" s="157"/>
      <c r="N160" s="157"/>
      <c r="O160" s="159"/>
      <c r="P160" s="157"/>
      <c r="Q160" s="157">
        <v>1</v>
      </c>
      <c r="R160" s="157">
        <v>2</v>
      </c>
      <c r="S160" s="157">
        <v>3</v>
      </c>
      <c r="T160" s="157">
        <v>4</v>
      </c>
      <c r="U160" s="157"/>
      <c r="V160" s="157">
        <v>5</v>
      </c>
      <c r="W160" s="157">
        <v>6</v>
      </c>
      <c r="X160" s="157">
        <v>7</v>
      </c>
      <c r="Y160" s="157">
        <v>8</v>
      </c>
      <c r="Z160" s="157"/>
      <c r="AA160" s="157">
        <v>9</v>
      </c>
      <c r="AB160" s="157">
        <v>10</v>
      </c>
      <c r="AC160" s="157">
        <v>11</v>
      </c>
      <c r="AD160" s="157">
        <v>12</v>
      </c>
      <c r="AE160" s="157"/>
      <c r="AF160" s="157">
        <v>13</v>
      </c>
      <c r="AG160" s="157">
        <v>14</v>
      </c>
      <c r="AH160" s="157">
        <v>15</v>
      </c>
      <c r="AI160" s="157">
        <v>16</v>
      </c>
      <c r="AJ160" s="157"/>
      <c r="AK160" s="157">
        <v>17</v>
      </c>
      <c r="AL160" s="157">
        <v>18</v>
      </c>
      <c r="AM160" s="157">
        <v>19</v>
      </c>
      <c r="AN160" s="157">
        <v>20</v>
      </c>
      <c r="AO160" s="157"/>
      <c r="AP160" s="157">
        <v>21</v>
      </c>
      <c r="AQ160" s="157">
        <v>22</v>
      </c>
      <c r="AR160" s="157">
        <v>23</v>
      </c>
      <c r="AS160" s="157">
        <v>24</v>
      </c>
      <c r="AT160" s="160"/>
      <c r="AV160" s="236">
        <f t="shared" si="10"/>
        <v>0</v>
      </c>
      <c r="AW160" s="236">
        <f t="shared" si="11"/>
        <v>0</v>
      </c>
      <c r="AX160" s="236">
        <f t="shared" si="12"/>
        <v>0</v>
      </c>
    </row>
    <row r="161" spans="2:51" ht="12" customHeight="1" thickBot="1">
      <c r="B161" s="280" t="str">
        <f t="shared" si="9"/>
        <v>INTRA</v>
      </c>
      <c r="C161" s="231" t="s">
        <v>8</v>
      </c>
      <c r="D161" s="162" t="s">
        <v>208</v>
      </c>
      <c r="E161" s="163" t="s">
        <v>276</v>
      </c>
      <c r="F161" s="162">
        <v>28</v>
      </c>
      <c r="G161" s="162">
        <v>8</v>
      </c>
      <c r="H161" s="162">
        <v>8</v>
      </c>
      <c r="I161" s="162" t="s">
        <v>12</v>
      </c>
      <c r="J161" s="161" t="s">
        <v>8</v>
      </c>
      <c r="K161" s="162" t="s">
        <v>31</v>
      </c>
      <c r="L161" s="162"/>
      <c r="M161" s="162">
        <f>COUNTIF(Q161:AS161,"x")</f>
        <v>8</v>
      </c>
      <c r="N161" s="162">
        <f>G161-M161</f>
        <v>0</v>
      </c>
      <c r="O161" s="164"/>
      <c r="P161" s="165"/>
      <c r="Q161" s="162" t="s">
        <v>277</v>
      </c>
      <c r="R161" s="162" t="s">
        <v>277</v>
      </c>
      <c r="S161" s="162" t="s">
        <v>277</v>
      </c>
      <c r="T161" s="162" t="s">
        <v>277</v>
      </c>
      <c r="U161" s="165"/>
      <c r="V161" s="162" t="s">
        <v>277</v>
      </c>
      <c r="W161" s="162" t="s">
        <v>277</v>
      </c>
      <c r="X161" s="162" t="s">
        <v>277</v>
      </c>
      <c r="Y161" s="162" t="s">
        <v>277</v>
      </c>
      <c r="Z161" s="165"/>
      <c r="AA161" s="162"/>
      <c r="AB161" s="162"/>
      <c r="AC161" s="162"/>
      <c r="AD161" s="162"/>
      <c r="AE161" s="165"/>
      <c r="AF161" s="162"/>
      <c r="AG161" s="162"/>
      <c r="AH161" s="162"/>
      <c r="AI161" s="162"/>
      <c r="AJ161" s="165"/>
      <c r="AK161" s="162"/>
      <c r="AL161" s="162"/>
      <c r="AM161" s="162"/>
      <c r="AN161" s="162"/>
      <c r="AO161" s="165"/>
      <c r="AP161" s="162"/>
      <c r="AQ161" s="162"/>
      <c r="AR161" s="162"/>
      <c r="AS161" s="162"/>
      <c r="AT161" s="166"/>
      <c r="AV161" s="236">
        <f t="shared" si="10"/>
        <v>8</v>
      </c>
      <c r="AW161" s="236">
        <f t="shared" si="11"/>
        <v>8</v>
      </c>
      <c r="AX161" s="236">
        <f t="shared" si="12"/>
        <v>0</v>
      </c>
      <c r="AY161" s="301">
        <f>AW161/AV161</f>
        <v>1</v>
      </c>
    </row>
    <row r="162" spans="2:51" ht="12" customHeight="1">
      <c r="B162" s="225"/>
      <c r="C162" s="214"/>
      <c r="D162" s="157"/>
      <c r="E162" s="157"/>
      <c r="F162" s="158"/>
      <c r="G162" s="157"/>
      <c r="H162" s="157"/>
      <c r="I162" s="157"/>
      <c r="J162" s="157"/>
      <c r="K162" s="157"/>
      <c r="L162" s="157"/>
      <c r="M162" s="157"/>
      <c r="N162" s="157"/>
      <c r="O162" s="159"/>
      <c r="P162" s="157"/>
      <c r="Q162" s="157">
        <v>1</v>
      </c>
      <c r="R162" s="157">
        <v>2</v>
      </c>
      <c r="S162" s="157">
        <v>3</v>
      </c>
      <c r="T162" s="157">
        <v>4</v>
      </c>
      <c r="U162" s="157"/>
      <c r="V162" s="157">
        <v>5</v>
      </c>
      <c r="W162" s="157">
        <v>6</v>
      </c>
      <c r="X162" s="157">
        <v>7</v>
      </c>
      <c r="Y162" s="157">
        <v>8</v>
      </c>
      <c r="Z162" s="157"/>
      <c r="AA162" s="157">
        <v>9</v>
      </c>
      <c r="AB162" s="157">
        <v>10</v>
      </c>
      <c r="AC162" s="157">
        <v>11</v>
      </c>
      <c r="AD162" s="157">
        <v>12</v>
      </c>
      <c r="AE162" s="157"/>
      <c r="AF162" s="157">
        <v>13</v>
      </c>
      <c r="AG162" s="157">
        <v>14</v>
      </c>
      <c r="AH162" s="157">
        <v>15</v>
      </c>
      <c r="AI162" s="157">
        <v>16</v>
      </c>
      <c r="AJ162" s="157"/>
      <c r="AK162" s="157">
        <v>17</v>
      </c>
      <c r="AL162" s="157">
        <v>18</v>
      </c>
      <c r="AM162" s="157">
        <v>19</v>
      </c>
      <c r="AN162" s="157">
        <v>20</v>
      </c>
      <c r="AO162" s="157"/>
      <c r="AP162" s="157">
        <v>21</v>
      </c>
      <c r="AQ162" s="157">
        <v>22</v>
      </c>
      <c r="AR162" s="157">
        <v>23</v>
      </c>
      <c r="AS162" s="157">
        <v>24</v>
      </c>
      <c r="AT162" s="160"/>
      <c r="AV162" s="236">
        <f t="shared" si="10"/>
        <v>0</v>
      </c>
      <c r="AW162" s="236">
        <f t="shared" si="11"/>
        <v>0</v>
      </c>
      <c r="AX162" s="236">
        <f t="shared" si="12"/>
        <v>0</v>
      </c>
    </row>
    <row r="163" spans="2:51" ht="12" customHeight="1" thickBot="1">
      <c r="B163" s="280" t="str">
        <f t="shared" si="9"/>
        <v>INTRA</v>
      </c>
      <c r="C163" s="231" t="s">
        <v>8</v>
      </c>
      <c r="D163" s="162" t="s">
        <v>208</v>
      </c>
      <c r="E163" s="163" t="s">
        <v>276</v>
      </c>
      <c r="F163" s="162">
        <v>27</v>
      </c>
      <c r="G163" s="162">
        <v>8</v>
      </c>
      <c r="H163" s="162">
        <v>8</v>
      </c>
      <c r="I163" s="162" t="s">
        <v>12</v>
      </c>
      <c r="J163" s="161" t="s">
        <v>8</v>
      </c>
      <c r="K163" s="162" t="s">
        <v>32</v>
      </c>
      <c r="L163" s="162"/>
      <c r="M163" s="162">
        <f>COUNTIF(Q163:AS163,"x")</f>
        <v>8</v>
      </c>
      <c r="N163" s="162">
        <f>G163-M163</f>
        <v>0</v>
      </c>
      <c r="O163" s="164"/>
      <c r="P163" s="165"/>
      <c r="Q163" s="162" t="s">
        <v>277</v>
      </c>
      <c r="R163" s="162" t="s">
        <v>277</v>
      </c>
      <c r="S163" s="162" t="s">
        <v>277</v>
      </c>
      <c r="T163" s="162" t="s">
        <v>277</v>
      </c>
      <c r="U163" s="165"/>
      <c r="V163" s="162" t="s">
        <v>277</v>
      </c>
      <c r="W163" s="162" t="s">
        <v>277</v>
      </c>
      <c r="X163" s="162" t="s">
        <v>277</v>
      </c>
      <c r="Y163" s="162" t="s">
        <v>277</v>
      </c>
      <c r="Z163" s="165"/>
      <c r="AA163" s="162"/>
      <c r="AB163" s="162"/>
      <c r="AC163" s="162"/>
      <c r="AD163" s="162"/>
      <c r="AE163" s="165"/>
      <c r="AF163" s="162"/>
      <c r="AG163" s="162"/>
      <c r="AH163" s="162"/>
      <c r="AI163" s="162"/>
      <c r="AJ163" s="165"/>
      <c r="AK163" s="162"/>
      <c r="AL163" s="162"/>
      <c r="AM163" s="162"/>
      <c r="AN163" s="162"/>
      <c r="AO163" s="165"/>
      <c r="AP163" s="162"/>
      <c r="AQ163" s="162"/>
      <c r="AR163" s="162"/>
      <c r="AS163" s="162"/>
      <c r="AT163" s="166"/>
      <c r="AV163" s="236">
        <f t="shared" si="10"/>
        <v>8</v>
      </c>
      <c r="AW163" s="236">
        <f t="shared" si="11"/>
        <v>8</v>
      </c>
      <c r="AX163" s="236">
        <f t="shared" si="12"/>
        <v>0</v>
      </c>
      <c r="AY163" s="301">
        <f>AW163/AV163</f>
        <v>1</v>
      </c>
    </row>
    <row r="164" spans="2:51" ht="12" customHeight="1">
      <c r="B164" s="225"/>
      <c r="C164" s="214"/>
      <c r="D164" s="157"/>
      <c r="E164" s="157"/>
      <c r="F164" s="158"/>
      <c r="G164" s="157"/>
      <c r="H164" s="157"/>
      <c r="I164" s="157"/>
      <c r="J164" s="157"/>
      <c r="K164" s="157"/>
      <c r="L164" s="157"/>
      <c r="M164" s="157"/>
      <c r="N164" s="157"/>
      <c r="O164" s="159"/>
      <c r="P164" s="157"/>
      <c r="Q164" s="157">
        <v>1</v>
      </c>
      <c r="R164" s="157">
        <v>2</v>
      </c>
      <c r="S164" s="157">
        <v>3</v>
      </c>
      <c r="T164" s="157">
        <v>4</v>
      </c>
      <c r="U164" s="157"/>
      <c r="V164" s="157">
        <v>5</v>
      </c>
      <c r="W164" s="157">
        <v>6</v>
      </c>
      <c r="X164" s="157">
        <v>7</v>
      </c>
      <c r="Y164" s="157">
        <v>8</v>
      </c>
      <c r="Z164" s="157"/>
      <c r="AA164" s="157">
        <v>9</v>
      </c>
      <c r="AB164" s="157">
        <v>10</v>
      </c>
      <c r="AC164" s="157">
        <v>11</v>
      </c>
      <c r="AD164" s="157">
        <v>12</v>
      </c>
      <c r="AE164" s="157"/>
      <c r="AF164" s="157">
        <v>13</v>
      </c>
      <c r="AG164" s="157">
        <v>14</v>
      </c>
      <c r="AH164" s="157">
        <v>15</v>
      </c>
      <c r="AI164" s="157">
        <v>16</v>
      </c>
      <c r="AJ164" s="157"/>
      <c r="AK164" s="157">
        <v>17</v>
      </c>
      <c r="AL164" s="157">
        <v>18</v>
      </c>
      <c r="AM164" s="157">
        <v>19</v>
      </c>
      <c r="AN164" s="157">
        <v>20</v>
      </c>
      <c r="AO164" s="157"/>
      <c r="AP164" s="157">
        <v>21</v>
      </c>
      <c r="AQ164" s="157">
        <v>22</v>
      </c>
      <c r="AR164" s="157">
        <v>23</v>
      </c>
      <c r="AS164" s="157">
        <v>24</v>
      </c>
      <c r="AT164" s="160"/>
      <c r="AV164" s="236">
        <f t="shared" si="10"/>
        <v>0</v>
      </c>
      <c r="AW164" s="236">
        <f t="shared" si="11"/>
        <v>0</v>
      </c>
      <c r="AX164" s="236">
        <f t="shared" si="12"/>
        <v>0</v>
      </c>
    </row>
    <row r="165" spans="2:51" ht="12" customHeight="1" thickBot="1">
      <c r="B165" s="280" t="str">
        <f t="shared" si="9"/>
        <v>INTRA</v>
      </c>
      <c r="C165" s="231" t="s">
        <v>8</v>
      </c>
      <c r="D165" s="162" t="s">
        <v>208</v>
      </c>
      <c r="E165" s="163" t="s">
        <v>276</v>
      </c>
      <c r="F165" s="162">
        <v>26</v>
      </c>
      <c r="G165" s="162">
        <v>4</v>
      </c>
      <c r="H165" s="162">
        <v>24</v>
      </c>
      <c r="I165" s="162" t="s">
        <v>12</v>
      </c>
      <c r="J165" s="161" t="s">
        <v>8</v>
      </c>
      <c r="K165" s="162" t="s">
        <v>33</v>
      </c>
      <c r="L165" s="162"/>
      <c r="M165" s="162">
        <f>COUNTIF(Q165:AS165,"x")</f>
        <v>2</v>
      </c>
      <c r="N165" s="162">
        <v>4</v>
      </c>
      <c r="O165" s="164"/>
      <c r="P165" s="165"/>
      <c r="Q165" s="162" t="s">
        <v>277</v>
      </c>
      <c r="R165" s="162" t="s">
        <v>277</v>
      </c>
      <c r="S165" s="231" t="s">
        <v>384</v>
      </c>
      <c r="T165" s="231" t="s">
        <v>384</v>
      </c>
      <c r="U165" s="165"/>
      <c r="V165" s="162"/>
      <c r="W165" s="162"/>
      <c r="X165" s="162"/>
      <c r="Y165" s="162"/>
      <c r="Z165" s="165"/>
      <c r="AA165" s="162"/>
      <c r="AB165" s="162"/>
      <c r="AC165" s="162"/>
      <c r="AD165" s="162"/>
      <c r="AE165" s="165"/>
      <c r="AF165" s="162"/>
      <c r="AG165" s="162"/>
      <c r="AH165" s="162"/>
      <c r="AI165" s="162"/>
      <c r="AJ165" s="165"/>
      <c r="AK165" s="162"/>
      <c r="AL165" s="162"/>
      <c r="AM165" s="162"/>
      <c r="AN165" s="162"/>
      <c r="AO165" s="165"/>
      <c r="AP165" s="162"/>
      <c r="AQ165" s="162"/>
      <c r="AR165" s="162"/>
      <c r="AS165" s="162"/>
      <c r="AT165" s="166"/>
      <c r="AV165" s="236">
        <f t="shared" si="10"/>
        <v>4</v>
      </c>
      <c r="AW165" s="236">
        <f t="shared" si="11"/>
        <v>2</v>
      </c>
      <c r="AX165" s="236">
        <f t="shared" si="12"/>
        <v>4</v>
      </c>
      <c r="AY165" s="301">
        <f>AW165/AV165</f>
        <v>0.5</v>
      </c>
    </row>
    <row r="166" spans="2:51" ht="12" customHeight="1">
      <c r="B166" s="225"/>
      <c r="C166" s="214"/>
      <c r="D166" s="157"/>
      <c r="E166" s="157"/>
      <c r="F166" s="158"/>
      <c r="G166" s="157"/>
      <c r="H166" s="157"/>
      <c r="I166" s="157"/>
      <c r="J166" s="157"/>
      <c r="K166" s="157"/>
      <c r="L166" s="157"/>
      <c r="M166" s="157"/>
      <c r="N166" s="157"/>
      <c r="O166" s="159"/>
      <c r="P166" s="157"/>
      <c r="Q166" s="157">
        <v>1</v>
      </c>
      <c r="R166" s="157">
        <v>2</v>
      </c>
      <c r="S166" s="157">
        <v>3</v>
      </c>
      <c r="T166" s="157">
        <v>4</v>
      </c>
      <c r="U166" s="157"/>
      <c r="V166" s="157">
        <v>5</v>
      </c>
      <c r="W166" s="157">
        <v>6</v>
      </c>
      <c r="X166" s="157">
        <v>7</v>
      </c>
      <c r="Y166" s="157">
        <v>8</v>
      </c>
      <c r="Z166" s="157"/>
      <c r="AA166" s="157">
        <v>9</v>
      </c>
      <c r="AB166" s="157">
        <v>10</v>
      </c>
      <c r="AC166" s="157">
        <v>11</v>
      </c>
      <c r="AD166" s="157">
        <v>12</v>
      </c>
      <c r="AE166" s="157"/>
      <c r="AF166" s="157">
        <v>13</v>
      </c>
      <c r="AG166" s="157">
        <v>14</v>
      </c>
      <c r="AH166" s="157">
        <v>15</v>
      </c>
      <c r="AI166" s="157">
        <v>16</v>
      </c>
      <c r="AJ166" s="157"/>
      <c r="AK166" s="157">
        <v>17</v>
      </c>
      <c r="AL166" s="157">
        <v>18</v>
      </c>
      <c r="AM166" s="157">
        <v>19</v>
      </c>
      <c r="AN166" s="157">
        <v>20</v>
      </c>
      <c r="AO166" s="157"/>
      <c r="AP166" s="157">
        <v>21</v>
      </c>
      <c r="AQ166" s="157">
        <v>22</v>
      </c>
      <c r="AR166" s="157">
        <v>23</v>
      </c>
      <c r="AS166" s="157">
        <v>24</v>
      </c>
      <c r="AT166" s="160"/>
      <c r="AV166" s="236">
        <f t="shared" si="10"/>
        <v>0</v>
      </c>
      <c r="AW166" s="236">
        <f t="shared" si="11"/>
        <v>0</v>
      </c>
      <c r="AX166" s="236">
        <f t="shared" si="12"/>
        <v>0</v>
      </c>
    </row>
    <row r="167" spans="2:51" ht="12" customHeight="1" thickBot="1">
      <c r="B167" s="280" t="str">
        <f t="shared" si="9"/>
        <v>INTRA</v>
      </c>
      <c r="C167" s="231" t="s">
        <v>8</v>
      </c>
      <c r="D167" s="162" t="s">
        <v>208</v>
      </c>
      <c r="E167" s="163" t="s">
        <v>276</v>
      </c>
      <c r="F167" s="162">
        <v>25</v>
      </c>
      <c r="G167" s="162">
        <v>24</v>
      </c>
      <c r="H167" s="162">
        <v>24</v>
      </c>
      <c r="I167" s="162" t="s">
        <v>12</v>
      </c>
      <c r="J167" s="161" t="s">
        <v>8</v>
      </c>
      <c r="K167" s="162" t="s">
        <v>44</v>
      </c>
      <c r="L167" s="162"/>
      <c r="M167" s="162">
        <f>COUNTIF(Q167:AS167,"x")</f>
        <v>19</v>
      </c>
      <c r="N167" s="162">
        <f>G167-M167</f>
        <v>5</v>
      </c>
      <c r="O167" s="164"/>
      <c r="P167" s="165"/>
      <c r="Q167" s="162" t="s">
        <v>277</v>
      </c>
      <c r="R167" s="162" t="s">
        <v>277</v>
      </c>
      <c r="S167" s="162" t="s">
        <v>277</v>
      </c>
      <c r="T167" s="162" t="s">
        <v>277</v>
      </c>
      <c r="U167" s="165"/>
      <c r="V167" s="162" t="s">
        <v>277</v>
      </c>
      <c r="W167" s="162" t="s">
        <v>277</v>
      </c>
      <c r="X167" s="162" t="s">
        <v>277</v>
      </c>
      <c r="Y167" s="162" t="s">
        <v>277</v>
      </c>
      <c r="Z167" s="165"/>
      <c r="AA167" s="162" t="s">
        <v>277</v>
      </c>
      <c r="AB167" s="162" t="s">
        <v>277</v>
      </c>
      <c r="AC167" s="162" t="s">
        <v>277</v>
      </c>
      <c r="AD167" s="162" t="s">
        <v>277</v>
      </c>
      <c r="AE167" s="165"/>
      <c r="AF167" s="162" t="s">
        <v>277</v>
      </c>
      <c r="AG167" s="162" t="s">
        <v>277</v>
      </c>
      <c r="AH167" s="162" t="s">
        <v>277</v>
      </c>
      <c r="AI167" s="162" t="s">
        <v>277</v>
      </c>
      <c r="AJ167" s="165"/>
      <c r="AK167" s="162" t="s">
        <v>277</v>
      </c>
      <c r="AL167" s="231" t="s">
        <v>384</v>
      </c>
      <c r="AM167" s="162" t="s">
        <v>277</v>
      </c>
      <c r="AN167" s="231" t="s">
        <v>384</v>
      </c>
      <c r="AO167" s="165"/>
      <c r="AP167" s="162" t="s">
        <v>277</v>
      </c>
      <c r="AQ167" s="231" t="s">
        <v>384</v>
      </c>
      <c r="AR167" s="231" t="s">
        <v>384</v>
      </c>
      <c r="AS167" s="231" t="s">
        <v>384</v>
      </c>
      <c r="AT167" s="166"/>
      <c r="AV167" s="236">
        <f t="shared" si="10"/>
        <v>24</v>
      </c>
      <c r="AW167" s="236">
        <f t="shared" si="11"/>
        <v>19</v>
      </c>
      <c r="AX167" s="236">
        <f t="shared" si="12"/>
        <v>5</v>
      </c>
      <c r="AY167" s="301">
        <f>AW167/AV167</f>
        <v>0.79166666666666663</v>
      </c>
    </row>
    <row r="168" spans="2:51" ht="12" customHeight="1">
      <c r="B168" s="225"/>
      <c r="C168" s="214"/>
      <c r="D168" s="157"/>
      <c r="E168" s="157"/>
      <c r="F168" s="158"/>
      <c r="G168" s="157"/>
      <c r="H168" s="157"/>
      <c r="I168" s="157"/>
      <c r="J168" s="157"/>
      <c r="K168" s="157"/>
      <c r="L168" s="157"/>
      <c r="M168" s="157"/>
      <c r="N168" s="157"/>
      <c r="O168" s="159"/>
      <c r="P168" s="157"/>
      <c r="Q168" s="157">
        <v>1</v>
      </c>
      <c r="R168" s="157">
        <v>2</v>
      </c>
      <c r="S168" s="157">
        <v>3</v>
      </c>
      <c r="T168" s="157">
        <v>4</v>
      </c>
      <c r="U168" s="157"/>
      <c r="V168" s="157">
        <v>5</v>
      </c>
      <c r="W168" s="157">
        <v>6</v>
      </c>
      <c r="X168" s="157">
        <v>7</v>
      </c>
      <c r="Y168" s="157">
        <v>8</v>
      </c>
      <c r="Z168" s="157"/>
      <c r="AA168" s="157">
        <v>9</v>
      </c>
      <c r="AB168" s="157">
        <v>10</v>
      </c>
      <c r="AC168" s="157">
        <v>11</v>
      </c>
      <c r="AD168" s="157">
        <v>12</v>
      </c>
      <c r="AE168" s="157"/>
      <c r="AF168" s="157">
        <v>13</v>
      </c>
      <c r="AG168" s="157">
        <v>14</v>
      </c>
      <c r="AH168" s="157">
        <v>15</v>
      </c>
      <c r="AI168" s="157">
        <v>16</v>
      </c>
      <c r="AJ168" s="157"/>
      <c r="AK168" s="157">
        <v>17</v>
      </c>
      <c r="AL168" s="157">
        <v>18</v>
      </c>
      <c r="AM168" s="157">
        <v>19</v>
      </c>
      <c r="AN168" s="157">
        <v>20</v>
      </c>
      <c r="AO168" s="157"/>
      <c r="AP168" s="157">
        <v>21</v>
      </c>
      <c r="AQ168" s="157">
        <v>22</v>
      </c>
      <c r="AR168" s="157">
        <v>23</v>
      </c>
      <c r="AS168" s="157">
        <v>24</v>
      </c>
      <c r="AT168" s="160"/>
      <c r="AV168" s="236">
        <f t="shared" si="10"/>
        <v>0</v>
      </c>
      <c r="AW168" s="236">
        <f t="shared" si="11"/>
        <v>0</v>
      </c>
      <c r="AX168" s="236">
        <f t="shared" si="12"/>
        <v>0</v>
      </c>
    </row>
    <row r="169" spans="2:51" ht="12" customHeight="1" thickBot="1">
      <c r="B169" s="280" t="str">
        <f t="shared" si="9"/>
        <v>INTRA</v>
      </c>
      <c r="C169" s="231" t="s">
        <v>8</v>
      </c>
      <c r="D169" s="162" t="s">
        <v>208</v>
      </c>
      <c r="E169" s="163" t="s">
        <v>276</v>
      </c>
      <c r="F169" s="162">
        <v>24</v>
      </c>
      <c r="G169" s="162">
        <v>24</v>
      </c>
      <c r="H169" s="162">
        <v>24</v>
      </c>
      <c r="I169" s="162" t="s">
        <v>12</v>
      </c>
      <c r="J169" s="161" t="s">
        <v>8</v>
      </c>
      <c r="K169" s="162" t="s">
        <v>349</v>
      </c>
      <c r="L169" s="162"/>
      <c r="M169" s="162">
        <f>COUNTIF(Q169:AS169,"x")</f>
        <v>19</v>
      </c>
      <c r="N169" s="162">
        <f>G169-M169</f>
        <v>5</v>
      </c>
      <c r="O169" s="164"/>
      <c r="P169" s="165"/>
      <c r="Q169" s="162" t="s">
        <v>277</v>
      </c>
      <c r="R169" s="162" t="s">
        <v>277</v>
      </c>
      <c r="S169" s="162" t="s">
        <v>277</v>
      </c>
      <c r="T169" s="162" t="s">
        <v>277</v>
      </c>
      <c r="U169" s="165"/>
      <c r="V169" s="162" t="s">
        <v>277</v>
      </c>
      <c r="W169" s="162" t="s">
        <v>277</v>
      </c>
      <c r="X169" s="162" t="s">
        <v>277</v>
      </c>
      <c r="Y169" s="162" t="s">
        <v>277</v>
      </c>
      <c r="Z169" s="165"/>
      <c r="AA169" s="162" t="s">
        <v>277</v>
      </c>
      <c r="AB169" s="162" t="s">
        <v>277</v>
      </c>
      <c r="AC169" s="162" t="s">
        <v>277</v>
      </c>
      <c r="AD169" s="231" t="s">
        <v>384</v>
      </c>
      <c r="AE169" s="165"/>
      <c r="AF169" s="162" t="s">
        <v>277</v>
      </c>
      <c r="AG169" s="162" t="s">
        <v>277</v>
      </c>
      <c r="AH169" s="231" t="s">
        <v>384</v>
      </c>
      <c r="AI169" s="162" t="s">
        <v>277</v>
      </c>
      <c r="AJ169" s="165"/>
      <c r="AK169" s="162" t="s">
        <v>277</v>
      </c>
      <c r="AL169" s="162" t="s">
        <v>277</v>
      </c>
      <c r="AM169" s="162" t="s">
        <v>277</v>
      </c>
      <c r="AN169" s="162" t="s">
        <v>277</v>
      </c>
      <c r="AO169" s="165"/>
      <c r="AP169" s="231" t="s">
        <v>384</v>
      </c>
      <c r="AQ169" s="231" t="s">
        <v>384</v>
      </c>
      <c r="AR169" s="231" t="s">
        <v>384</v>
      </c>
      <c r="AS169" s="162" t="s">
        <v>277</v>
      </c>
      <c r="AT169" s="166"/>
      <c r="AV169" s="236">
        <f t="shared" si="10"/>
        <v>24</v>
      </c>
      <c r="AW169" s="236">
        <f t="shared" si="11"/>
        <v>19</v>
      </c>
      <c r="AX169" s="236">
        <f t="shared" si="12"/>
        <v>5</v>
      </c>
      <c r="AY169" s="301">
        <f>AW169/AV169</f>
        <v>0.79166666666666663</v>
      </c>
    </row>
    <row r="170" spans="2:51" ht="12" customHeight="1">
      <c r="B170" s="225"/>
      <c r="C170" s="214"/>
      <c r="D170" s="157"/>
      <c r="E170" s="157"/>
      <c r="F170" s="158"/>
      <c r="G170" s="157"/>
      <c r="H170" s="157"/>
      <c r="I170" s="157"/>
      <c r="J170" s="157"/>
      <c r="K170" s="157"/>
      <c r="L170" s="157"/>
      <c r="M170" s="157"/>
      <c r="N170" s="157"/>
      <c r="O170" s="159"/>
      <c r="P170" s="157"/>
      <c r="Q170" s="157">
        <v>1</v>
      </c>
      <c r="R170" s="157">
        <v>2</v>
      </c>
      <c r="S170" s="157">
        <v>3</v>
      </c>
      <c r="T170" s="157">
        <v>4</v>
      </c>
      <c r="U170" s="157"/>
      <c r="V170" s="157">
        <v>5</v>
      </c>
      <c r="W170" s="157">
        <v>6</v>
      </c>
      <c r="X170" s="157">
        <v>7</v>
      </c>
      <c r="Y170" s="157">
        <v>8</v>
      </c>
      <c r="Z170" s="157"/>
      <c r="AA170" s="157">
        <v>9</v>
      </c>
      <c r="AB170" s="157">
        <v>10</v>
      </c>
      <c r="AC170" s="157">
        <v>11</v>
      </c>
      <c r="AD170" s="157">
        <v>12</v>
      </c>
      <c r="AE170" s="157"/>
      <c r="AF170" s="157">
        <v>13</v>
      </c>
      <c r="AG170" s="157">
        <v>14</v>
      </c>
      <c r="AH170" s="157">
        <v>15</v>
      </c>
      <c r="AI170" s="157">
        <v>16</v>
      </c>
      <c r="AJ170" s="157"/>
      <c r="AK170" s="157">
        <v>17</v>
      </c>
      <c r="AL170" s="157">
        <v>18</v>
      </c>
      <c r="AM170" s="157">
        <v>19</v>
      </c>
      <c r="AN170" s="157">
        <v>20</v>
      </c>
      <c r="AO170" s="157"/>
      <c r="AP170" s="157">
        <v>21</v>
      </c>
      <c r="AQ170" s="157">
        <v>22</v>
      </c>
      <c r="AR170" s="157">
        <v>23</v>
      </c>
      <c r="AS170" s="157">
        <v>24</v>
      </c>
      <c r="AT170" s="160"/>
      <c r="AV170" s="236">
        <f t="shared" si="10"/>
        <v>0</v>
      </c>
      <c r="AW170" s="236">
        <f t="shared" si="11"/>
        <v>0</v>
      </c>
      <c r="AX170" s="236">
        <f t="shared" si="12"/>
        <v>0</v>
      </c>
    </row>
    <row r="171" spans="2:51" ht="12" customHeight="1" thickBot="1">
      <c r="B171" s="280" t="str">
        <f t="shared" si="9"/>
        <v>INTRA</v>
      </c>
      <c r="C171" s="231" t="s">
        <v>8</v>
      </c>
      <c r="D171" s="162" t="s">
        <v>208</v>
      </c>
      <c r="E171" s="163" t="s">
        <v>276</v>
      </c>
      <c r="F171" s="162">
        <v>23</v>
      </c>
      <c r="G171" s="162">
        <v>24</v>
      </c>
      <c r="H171" s="162">
        <v>24</v>
      </c>
      <c r="I171" s="162" t="s">
        <v>12</v>
      </c>
      <c r="J171" s="161" t="s">
        <v>8</v>
      </c>
      <c r="K171" s="162" t="s">
        <v>34</v>
      </c>
      <c r="L171" s="162"/>
      <c r="M171" s="162">
        <f>COUNTIF(Q171:AS171,"x")</f>
        <v>18</v>
      </c>
      <c r="N171" s="162">
        <f>G171-M171</f>
        <v>6</v>
      </c>
      <c r="O171" s="164"/>
      <c r="P171" s="165"/>
      <c r="Q171" s="162" t="s">
        <v>277</v>
      </c>
      <c r="R171" s="162" t="s">
        <v>277</v>
      </c>
      <c r="S171" s="162" t="s">
        <v>277</v>
      </c>
      <c r="T171" s="162" t="s">
        <v>277</v>
      </c>
      <c r="U171" s="165"/>
      <c r="V171" s="162" t="s">
        <v>277</v>
      </c>
      <c r="W171" s="162" t="s">
        <v>277</v>
      </c>
      <c r="X171" s="162" t="s">
        <v>277</v>
      </c>
      <c r="Y171" s="162" t="s">
        <v>277</v>
      </c>
      <c r="Z171" s="165"/>
      <c r="AA171" s="162" t="s">
        <v>277</v>
      </c>
      <c r="AB171" s="231" t="s">
        <v>384</v>
      </c>
      <c r="AC171" s="231" t="s">
        <v>384</v>
      </c>
      <c r="AD171" s="231" t="s">
        <v>384</v>
      </c>
      <c r="AE171" s="165"/>
      <c r="AF171" s="231" t="s">
        <v>384</v>
      </c>
      <c r="AG171" s="231" t="s">
        <v>384</v>
      </c>
      <c r="AH171" s="231" t="s">
        <v>384</v>
      </c>
      <c r="AI171" s="162" t="s">
        <v>277</v>
      </c>
      <c r="AJ171" s="165"/>
      <c r="AK171" s="162" t="s">
        <v>277</v>
      </c>
      <c r="AL171" s="162" t="s">
        <v>277</v>
      </c>
      <c r="AM171" s="162" t="s">
        <v>277</v>
      </c>
      <c r="AN171" s="162" t="s">
        <v>277</v>
      </c>
      <c r="AO171" s="165"/>
      <c r="AP171" s="162" t="s">
        <v>277</v>
      </c>
      <c r="AQ171" s="162" t="s">
        <v>277</v>
      </c>
      <c r="AR171" s="162" t="s">
        <v>277</v>
      </c>
      <c r="AS171" s="162" t="s">
        <v>277</v>
      </c>
      <c r="AT171" s="166"/>
      <c r="AV171" s="236">
        <f t="shared" si="10"/>
        <v>24</v>
      </c>
      <c r="AW171" s="236">
        <f t="shared" si="11"/>
        <v>18</v>
      </c>
      <c r="AX171" s="236">
        <f t="shared" si="12"/>
        <v>6</v>
      </c>
      <c r="AY171" s="301">
        <f>AW171/AV171</f>
        <v>0.75</v>
      </c>
    </row>
    <row r="172" spans="2:51" ht="12" customHeight="1">
      <c r="B172" s="225"/>
      <c r="C172" s="214"/>
      <c r="D172" s="157"/>
      <c r="E172" s="157"/>
      <c r="F172" s="158"/>
      <c r="G172" s="157"/>
      <c r="H172" s="157"/>
      <c r="I172" s="157"/>
      <c r="J172" s="157"/>
      <c r="K172" s="157"/>
      <c r="L172" s="157"/>
      <c r="M172" s="157"/>
      <c r="N172" s="157"/>
      <c r="O172" s="159"/>
      <c r="P172" s="157"/>
      <c r="Q172" s="157">
        <v>1</v>
      </c>
      <c r="R172" s="157">
        <v>2</v>
      </c>
      <c r="S172" s="157">
        <v>3</v>
      </c>
      <c r="T172" s="157">
        <v>4</v>
      </c>
      <c r="U172" s="157"/>
      <c r="V172" s="157">
        <v>5</v>
      </c>
      <c r="W172" s="157">
        <v>6</v>
      </c>
      <c r="X172" s="157">
        <v>7</v>
      </c>
      <c r="Y172" s="157">
        <v>8</v>
      </c>
      <c r="Z172" s="157"/>
      <c r="AA172" s="157">
        <v>9</v>
      </c>
      <c r="AB172" s="157">
        <v>10</v>
      </c>
      <c r="AC172" s="157">
        <v>11</v>
      </c>
      <c r="AD172" s="157">
        <v>12</v>
      </c>
      <c r="AE172" s="157"/>
      <c r="AF172" s="157">
        <v>13</v>
      </c>
      <c r="AG172" s="157">
        <v>14</v>
      </c>
      <c r="AH172" s="157">
        <v>15</v>
      </c>
      <c r="AI172" s="157">
        <v>16</v>
      </c>
      <c r="AJ172" s="157"/>
      <c r="AK172" s="157">
        <v>17</v>
      </c>
      <c r="AL172" s="157">
        <v>18</v>
      </c>
      <c r="AM172" s="157">
        <v>19</v>
      </c>
      <c r="AN172" s="157">
        <v>20</v>
      </c>
      <c r="AO172" s="157"/>
      <c r="AP172" s="157">
        <v>21</v>
      </c>
      <c r="AQ172" s="157">
        <v>22</v>
      </c>
      <c r="AR172" s="157">
        <v>23</v>
      </c>
      <c r="AS172" s="157">
        <v>24</v>
      </c>
      <c r="AT172" s="160"/>
      <c r="AV172" s="236">
        <f t="shared" si="10"/>
        <v>0</v>
      </c>
      <c r="AW172" s="236">
        <f t="shared" si="11"/>
        <v>0</v>
      </c>
      <c r="AX172" s="236">
        <f t="shared" si="12"/>
        <v>0</v>
      </c>
    </row>
    <row r="173" spans="2:51" ht="12" customHeight="1" thickBot="1">
      <c r="B173" s="280" t="str">
        <f t="shared" si="9"/>
        <v>INTRA</v>
      </c>
      <c r="C173" s="231" t="s">
        <v>8</v>
      </c>
      <c r="D173" s="162" t="s">
        <v>208</v>
      </c>
      <c r="E173" s="163" t="s">
        <v>276</v>
      </c>
      <c r="F173" s="162">
        <v>22</v>
      </c>
      <c r="G173" s="162">
        <v>8</v>
      </c>
      <c r="H173" s="162">
        <v>24</v>
      </c>
      <c r="I173" s="162" t="s">
        <v>12</v>
      </c>
      <c r="J173" s="161" t="s">
        <v>8</v>
      </c>
      <c r="K173" s="162" t="s">
        <v>35</v>
      </c>
      <c r="L173" s="162"/>
      <c r="M173" s="162">
        <f>COUNTIF(Q173:AS173,"x")</f>
        <v>7</v>
      </c>
      <c r="N173" s="162">
        <f>G173-M173</f>
        <v>1</v>
      </c>
      <c r="O173" s="164"/>
      <c r="P173" s="165"/>
      <c r="Q173" s="162" t="s">
        <v>277</v>
      </c>
      <c r="R173" s="162" t="s">
        <v>277</v>
      </c>
      <c r="S173" s="162" t="s">
        <v>277</v>
      </c>
      <c r="T173" s="162" t="s">
        <v>277</v>
      </c>
      <c r="U173" s="165"/>
      <c r="V173" s="231" t="s">
        <v>384</v>
      </c>
      <c r="W173" s="162" t="s">
        <v>277</v>
      </c>
      <c r="X173" s="162" t="s">
        <v>277</v>
      </c>
      <c r="Y173" s="162" t="s">
        <v>277</v>
      </c>
      <c r="Z173" s="165"/>
      <c r="AA173" s="162"/>
      <c r="AB173" s="162"/>
      <c r="AC173" s="162"/>
      <c r="AD173" s="162"/>
      <c r="AE173" s="165"/>
      <c r="AF173" s="162"/>
      <c r="AG173" s="162"/>
      <c r="AH173" s="162"/>
      <c r="AI173" s="162"/>
      <c r="AJ173" s="165"/>
      <c r="AK173" s="162"/>
      <c r="AL173" s="162"/>
      <c r="AM173" s="162"/>
      <c r="AN173" s="162"/>
      <c r="AO173" s="165"/>
      <c r="AP173" s="162"/>
      <c r="AQ173" s="162"/>
      <c r="AR173" s="162"/>
      <c r="AS173" s="162"/>
      <c r="AT173" s="166"/>
      <c r="AV173" s="236">
        <f t="shared" si="10"/>
        <v>8</v>
      </c>
      <c r="AW173" s="236">
        <f t="shared" si="11"/>
        <v>7</v>
      </c>
      <c r="AX173" s="236">
        <f t="shared" si="12"/>
        <v>1</v>
      </c>
      <c r="AY173" s="301">
        <f>AW173/AV173</f>
        <v>0.875</v>
      </c>
    </row>
    <row r="174" spans="2:51" ht="12" customHeight="1">
      <c r="B174" s="225"/>
      <c r="C174" s="214"/>
      <c r="D174" s="157"/>
      <c r="E174" s="157"/>
      <c r="F174" s="158"/>
      <c r="G174" s="157"/>
      <c r="H174" s="157"/>
      <c r="I174" s="157"/>
      <c r="J174" s="157"/>
      <c r="K174" s="157"/>
      <c r="L174" s="157"/>
      <c r="M174" s="157"/>
      <c r="N174" s="157"/>
      <c r="O174" s="159"/>
      <c r="P174" s="157"/>
      <c r="Q174" s="157">
        <v>1</v>
      </c>
      <c r="R174" s="157">
        <v>2</v>
      </c>
      <c r="S174" s="157">
        <v>3</v>
      </c>
      <c r="T174" s="157">
        <v>4</v>
      </c>
      <c r="U174" s="157"/>
      <c r="V174" s="157">
        <v>5</v>
      </c>
      <c r="W174" s="157">
        <v>6</v>
      </c>
      <c r="X174" s="157">
        <v>7</v>
      </c>
      <c r="Y174" s="157">
        <v>8</v>
      </c>
      <c r="Z174" s="157"/>
      <c r="AA174" s="157">
        <v>9</v>
      </c>
      <c r="AB174" s="157">
        <v>10</v>
      </c>
      <c r="AC174" s="157">
        <v>11</v>
      </c>
      <c r="AD174" s="157">
        <v>12</v>
      </c>
      <c r="AE174" s="157"/>
      <c r="AF174" s="157">
        <v>13</v>
      </c>
      <c r="AG174" s="157">
        <v>14</v>
      </c>
      <c r="AH174" s="157">
        <v>15</v>
      </c>
      <c r="AI174" s="157">
        <v>16</v>
      </c>
      <c r="AJ174" s="157"/>
      <c r="AK174" s="157">
        <v>17</v>
      </c>
      <c r="AL174" s="157">
        <v>18</v>
      </c>
      <c r="AM174" s="157">
        <v>19</v>
      </c>
      <c r="AN174" s="157">
        <v>20</v>
      </c>
      <c r="AO174" s="157"/>
      <c r="AP174" s="157">
        <v>21</v>
      </c>
      <c r="AQ174" s="157">
        <v>22</v>
      </c>
      <c r="AR174" s="157">
        <v>23</v>
      </c>
      <c r="AS174" s="157">
        <v>24</v>
      </c>
      <c r="AT174" s="160"/>
      <c r="AV174" s="236">
        <f t="shared" si="10"/>
        <v>0</v>
      </c>
      <c r="AW174" s="236">
        <f t="shared" si="11"/>
        <v>0</v>
      </c>
      <c r="AX174" s="236">
        <f t="shared" si="12"/>
        <v>0</v>
      </c>
    </row>
    <row r="175" spans="2:51" ht="12" customHeight="1" thickBot="1">
      <c r="B175" s="280" t="str">
        <f t="shared" si="9"/>
        <v>INTRA</v>
      </c>
      <c r="C175" s="231" t="s">
        <v>8</v>
      </c>
      <c r="D175" s="162" t="s">
        <v>208</v>
      </c>
      <c r="E175" s="163" t="s">
        <v>276</v>
      </c>
      <c r="F175" s="162">
        <v>21</v>
      </c>
      <c r="G175" s="162">
        <v>3</v>
      </c>
      <c r="H175" s="162">
        <v>24</v>
      </c>
      <c r="I175" s="162" t="s">
        <v>12</v>
      </c>
      <c r="J175" s="161" t="s">
        <v>8</v>
      </c>
      <c r="K175" s="162" t="s">
        <v>347</v>
      </c>
      <c r="L175" s="162"/>
      <c r="M175" s="162">
        <f>COUNTIF(Q175:AS175,"x")</f>
        <v>2</v>
      </c>
      <c r="N175" s="162">
        <f>G175-M175</f>
        <v>1</v>
      </c>
      <c r="O175" s="164"/>
      <c r="P175" s="165"/>
      <c r="Q175" s="162" t="s">
        <v>277</v>
      </c>
      <c r="R175" s="231" t="s">
        <v>384</v>
      </c>
      <c r="S175" s="162" t="s">
        <v>277</v>
      </c>
      <c r="T175" s="162"/>
      <c r="U175" s="165"/>
      <c r="V175" s="162"/>
      <c r="W175" s="162"/>
      <c r="X175" s="162"/>
      <c r="Y175" s="162"/>
      <c r="Z175" s="165"/>
      <c r="AA175" s="162"/>
      <c r="AB175" s="162"/>
      <c r="AC175" s="162"/>
      <c r="AD175" s="162"/>
      <c r="AE175" s="165"/>
      <c r="AF175" s="162"/>
      <c r="AG175" s="162"/>
      <c r="AH175" s="162"/>
      <c r="AI175" s="162"/>
      <c r="AJ175" s="165"/>
      <c r="AK175" s="162"/>
      <c r="AL175" s="162"/>
      <c r="AM175" s="162"/>
      <c r="AN175" s="162"/>
      <c r="AO175" s="165"/>
      <c r="AP175" s="162"/>
      <c r="AQ175" s="162"/>
      <c r="AR175" s="162"/>
      <c r="AS175" s="162"/>
      <c r="AT175" s="166"/>
      <c r="AV175" s="236">
        <f t="shared" si="10"/>
        <v>3</v>
      </c>
      <c r="AW175" s="236">
        <f t="shared" si="11"/>
        <v>2</v>
      </c>
      <c r="AX175" s="236">
        <f t="shared" si="12"/>
        <v>1</v>
      </c>
      <c r="AY175" s="301">
        <f>AW175/AV175</f>
        <v>0.66666666666666663</v>
      </c>
    </row>
    <row r="176" spans="2:51" ht="12" customHeight="1">
      <c r="B176" s="225"/>
      <c r="C176" s="214"/>
      <c r="D176" s="157"/>
      <c r="E176" s="157"/>
      <c r="F176" s="158"/>
      <c r="G176" s="157"/>
      <c r="H176" s="157"/>
      <c r="I176" s="157"/>
      <c r="J176" s="157"/>
      <c r="K176" s="157"/>
      <c r="L176" s="157"/>
      <c r="M176" s="157"/>
      <c r="N176" s="157"/>
      <c r="O176" s="159"/>
      <c r="P176" s="157"/>
      <c r="Q176" s="157">
        <v>1</v>
      </c>
      <c r="R176" s="157">
        <v>2</v>
      </c>
      <c r="S176" s="157">
        <v>3</v>
      </c>
      <c r="T176" s="157">
        <v>4</v>
      </c>
      <c r="U176" s="157"/>
      <c r="V176" s="157">
        <v>5</v>
      </c>
      <c r="W176" s="157">
        <v>6</v>
      </c>
      <c r="X176" s="157">
        <v>7</v>
      </c>
      <c r="Y176" s="157">
        <v>8</v>
      </c>
      <c r="Z176" s="157"/>
      <c r="AA176" s="157">
        <v>9</v>
      </c>
      <c r="AB176" s="157">
        <v>10</v>
      </c>
      <c r="AC176" s="157">
        <v>11</v>
      </c>
      <c r="AD176" s="157">
        <v>12</v>
      </c>
      <c r="AE176" s="157"/>
      <c r="AF176" s="157">
        <v>13</v>
      </c>
      <c r="AG176" s="157">
        <v>14</v>
      </c>
      <c r="AH176" s="157">
        <v>15</v>
      </c>
      <c r="AI176" s="157">
        <v>16</v>
      </c>
      <c r="AJ176" s="157"/>
      <c r="AK176" s="157">
        <v>17</v>
      </c>
      <c r="AL176" s="157">
        <v>18</v>
      </c>
      <c r="AM176" s="157">
        <v>19</v>
      </c>
      <c r="AN176" s="157">
        <v>20</v>
      </c>
      <c r="AO176" s="157"/>
      <c r="AP176" s="157">
        <v>21</v>
      </c>
      <c r="AQ176" s="157">
        <v>22</v>
      </c>
      <c r="AR176" s="157">
        <v>23</v>
      </c>
      <c r="AS176" s="157">
        <v>24</v>
      </c>
      <c r="AT176" s="160"/>
      <c r="AV176" s="236">
        <f t="shared" si="10"/>
        <v>0</v>
      </c>
      <c r="AW176" s="236">
        <f t="shared" si="11"/>
        <v>0</v>
      </c>
      <c r="AX176" s="236">
        <f t="shared" si="12"/>
        <v>0</v>
      </c>
    </row>
    <row r="177" spans="2:51" ht="12" customHeight="1" thickBot="1">
      <c r="B177" s="280" t="str">
        <f t="shared" si="9"/>
        <v>INTRA</v>
      </c>
      <c r="C177" s="231" t="s">
        <v>8</v>
      </c>
      <c r="D177" s="162" t="s">
        <v>208</v>
      </c>
      <c r="E177" s="163" t="s">
        <v>276</v>
      </c>
      <c r="F177" s="162">
        <v>20</v>
      </c>
      <c r="G177" s="162">
        <v>1</v>
      </c>
      <c r="H177" s="162">
        <v>24</v>
      </c>
      <c r="I177" s="162" t="s">
        <v>12</v>
      </c>
      <c r="J177" s="161" t="s">
        <v>8</v>
      </c>
      <c r="K177" s="162" t="s">
        <v>102</v>
      </c>
      <c r="L177" s="162"/>
      <c r="M177" s="162">
        <f>COUNTIF(Q177:AS177,"x")</f>
        <v>1</v>
      </c>
      <c r="N177" s="162">
        <f>G177-M177</f>
        <v>0</v>
      </c>
      <c r="O177" s="164"/>
      <c r="P177" s="165"/>
      <c r="Q177" s="162" t="s">
        <v>277</v>
      </c>
      <c r="R177" s="162"/>
      <c r="S177" s="162"/>
      <c r="T177" s="162"/>
      <c r="U177" s="165"/>
      <c r="V177" s="162"/>
      <c r="W177" s="162"/>
      <c r="X177" s="162"/>
      <c r="Y177" s="162"/>
      <c r="Z177" s="165"/>
      <c r="AA177" s="162"/>
      <c r="AB177" s="162"/>
      <c r="AC177" s="162"/>
      <c r="AD177" s="162"/>
      <c r="AE177" s="165"/>
      <c r="AF177" s="162"/>
      <c r="AG177" s="162"/>
      <c r="AH177" s="162"/>
      <c r="AI177" s="162"/>
      <c r="AJ177" s="165"/>
      <c r="AK177" s="162"/>
      <c r="AL177" s="162"/>
      <c r="AM177" s="162"/>
      <c r="AN177" s="162"/>
      <c r="AO177" s="165"/>
      <c r="AP177" s="162"/>
      <c r="AQ177" s="162"/>
      <c r="AR177" s="162"/>
      <c r="AS177" s="162"/>
      <c r="AT177" s="166"/>
      <c r="AV177" s="236">
        <f t="shared" si="10"/>
        <v>1</v>
      </c>
      <c r="AW177" s="236">
        <f t="shared" si="11"/>
        <v>1</v>
      </c>
      <c r="AX177" s="236">
        <f t="shared" si="12"/>
        <v>0</v>
      </c>
      <c r="AY177" s="301">
        <f>AW177/AV177</f>
        <v>1</v>
      </c>
    </row>
    <row r="178" spans="2:51" ht="12" customHeight="1">
      <c r="B178" s="225"/>
      <c r="C178" s="214"/>
      <c r="D178" s="157"/>
      <c r="E178" s="157"/>
      <c r="F178" s="158"/>
      <c r="G178" s="157"/>
      <c r="H178" s="157"/>
      <c r="I178" s="157"/>
      <c r="J178" s="157"/>
      <c r="K178" s="157"/>
      <c r="L178" s="157"/>
      <c r="M178" s="157"/>
      <c r="N178" s="157"/>
      <c r="O178" s="159"/>
      <c r="P178" s="157"/>
      <c r="Q178" s="157">
        <v>1</v>
      </c>
      <c r="R178" s="157">
        <v>2</v>
      </c>
      <c r="S178" s="157">
        <v>3</v>
      </c>
      <c r="T178" s="157">
        <v>4</v>
      </c>
      <c r="U178" s="157"/>
      <c r="V178" s="157">
        <v>5</v>
      </c>
      <c r="W178" s="157">
        <v>6</v>
      </c>
      <c r="X178" s="157">
        <v>7</v>
      </c>
      <c r="Y178" s="157">
        <v>8</v>
      </c>
      <c r="Z178" s="157"/>
      <c r="AA178" s="157">
        <v>9</v>
      </c>
      <c r="AB178" s="157">
        <v>10</v>
      </c>
      <c r="AC178" s="157">
        <v>11</v>
      </c>
      <c r="AD178" s="157">
        <v>12</v>
      </c>
      <c r="AE178" s="157"/>
      <c r="AF178" s="157">
        <v>13</v>
      </c>
      <c r="AG178" s="157">
        <v>14</v>
      </c>
      <c r="AH178" s="157">
        <v>15</v>
      </c>
      <c r="AI178" s="157">
        <v>16</v>
      </c>
      <c r="AJ178" s="157"/>
      <c r="AK178" s="157">
        <v>17</v>
      </c>
      <c r="AL178" s="157">
        <v>18</v>
      </c>
      <c r="AM178" s="157">
        <v>19</v>
      </c>
      <c r="AN178" s="157">
        <v>20</v>
      </c>
      <c r="AO178" s="157"/>
      <c r="AP178" s="157">
        <v>21</v>
      </c>
      <c r="AQ178" s="157">
        <v>22</v>
      </c>
      <c r="AR178" s="157">
        <v>23</v>
      </c>
      <c r="AS178" s="157">
        <v>24</v>
      </c>
      <c r="AT178" s="160"/>
      <c r="AV178" s="236">
        <f t="shared" si="10"/>
        <v>0</v>
      </c>
      <c r="AW178" s="236">
        <f t="shared" si="11"/>
        <v>0</v>
      </c>
      <c r="AX178" s="236">
        <f t="shared" si="12"/>
        <v>0</v>
      </c>
    </row>
    <row r="179" spans="2:51" ht="12" customHeight="1" thickBot="1">
      <c r="B179" s="280" t="str">
        <f t="shared" si="9"/>
        <v>INTRA</v>
      </c>
      <c r="C179" s="231" t="s">
        <v>8</v>
      </c>
      <c r="D179" s="162" t="s">
        <v>208</v>
      </c>
      <c r="E179" s="163" t="s">
        <v>276</v>
      </c>
      <c r="F179" s="162">
        <v>20</v>
      </c>
      <c r="G179" s="162">
        <v>12</v>
      </c>
      <c r="H179" s="162">
        <v>24</v>
      </c>
      <c r="I179" s="162" t="s">
        <v>12</v>
      </c>
      <c r="J179" s="161" t="s">
        <v>8</v>
      </c>
      <c r="K179" s="162" t="s">
        <v>350</v>
      </c>
      <c r="L179" s="162"/>
      <c r="M179" s="162">
        <f>COUNTIF(Q180:AD180,"x")</f>
        <v>7</v>
      </c>
      <c r="N179" s="162">
        <f>G179-M179</f>
        <v>5</v>
      </c>
      <c r="O179" s="164"/>
      <c r="P179" s="165"/>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72"/>
      <c r="AV179" s="236">
        <f t="shared" si="10"/>
        <v>12</v>
      </c>
      <c r="AW179" s="236">
        <f t="shared" si="11"/>
        <v>7</v>
      </c>
      <c r="AX179" s="236">
        <f t="shared" si="12"/>
        <v>5</v>
      </c>
      <c r="AY179" s="301"/>
    </row>
    <row r="180" spans="2:51" ht="12" customHeight="1" thickBot="1">
      <c r="B180" s="280" t="str">
        <f t="shared" si="9"/>
        <v>INTRA</v>
      </c>
      <c r="C180" s="231" t="s">
        <v>8</v>
      </c>
      <c r="D180" s="162" t="s">
        <v>208</v>
      </c>
      <c r="E180" s="163" t="s">
        <v>276</v>
      </c>
      <c r="F180" s="162">
        <v>20</v>
      </c>
      <c r="G180" s="162">
        <v>12</v>
      </c>
      <c r="H180" s="162">
        <v>24</v>
      </c>
      <c r="I180" s="162" t="s">
        <v>12</v>
      </c>
      <c r="J180" s="161" t="s">
        <v>8</v>
      </c>
      <c r="K180" s="162" t="s">
        <v>348</v>
      </c>
      <c r="L180" s="162">
        <v>1</v>
      </c>
      <c r="M180" s="162">
        <f>COUNTIF(AF180:AS180,"x")</f>
        <v>12</v>
      </c>
      <c r="N180" s="162">
        <f>G180-M180</f>
        <v>0</v>
      </c>
      <c r="O180" s="164"/>
      <c r="P180" s="177"/>
      <c r="Q180" s="162" t="s">
        <v>277</v>
      </c>
      <c r="R180" s="162" t="s">
        <v>277</v>
      </c>
      <c r="S180" s="162" t="s">
        <v>277</v>
      </c>
      <c r="T180" s="162" t="s">
        <v>277</v>
      </c>
      <c r="U180" s="165"/>
      <c r="V180" s="162" t="s">
        <v>277</v>
      </c>
      <c r="W180" s="162" t="s">
        <v>277</v>
      </c>
      <c r="X180" s="162" t="s">
        <v>277</v>
      </c>
      <c r="Y180" s="231" t="s">
        <v>384</v>
      </c>
      <c r="Z180" s="165"/>
      <c r="AA180" s="231" t="s">
        <v>384</v>
      </c>
      <c r="AB180" s="231" t="s">
        <v>384</v>
      </c>
      <c r="AC180" s="231" t="s">
        <v>384</v>
      </c>
      <c r="AD180" s="231" t="s">
        <v>384</v>
      </c>
      <c r="AE180" s="165"/>
      <c r="AF180" s="162" t="s">
        <v>277</v>
      </c>
      <c r="AG180" s="162" t="s">
        <v>277</v>
      </c>
      <c r="AH180" s="162" t="s">
        <v>277</v>
      </c>
      <c r="AI180" s="162" t="s">
        <v>277</v>
      </c>
      <c r="AJ180" s="165"/>
      <c r="AK180" s="162" t="s">
        <v>277</v>
      </c>
      <c r="AL180" s="162" t="s">
        <v>277</v>
      </c>
      <c r="AM180" s="162" t="s">
        <v>277</v>
      </c>
      <c r="AN180" s="162" t="s">
        <v>277</v>
      </c>
      <c r="AO180" s="165"/>
      <c r="AP180" s="162" t="s">
        <v>277</v>
      </c>
      <c r="AQ180" s="162" t="s">
        <v>277</v>
      </c>
      <c r="AR180" s="162" t="s">
        <v>277</v>
      </c>
      <c r="AS180" s="162" t="s">
        <v>277</v>
      </c>
      <c r="AT180" s="166"/>
      <c r="AV180" s="236">
        <f t="shared" si="10"/>
        <v>12</v>
      </c>
      <c r="AW180" s="236">
        <f t="shared" si="11"/>
        <v>12</v>
      </c>
      <c r="AX180" s="236">
        <f t="shared" si="12"/>
        <v>0</v>
      </c>
      <c r="AY180" s="301">
        <f>AW180/AV180</f>
        <v>1</v>
      </c>
    </row>
    <row r="181" spans="2:51" ht="12" customHeight="1">
      <c r="B181" s="287"/>
      <c r="C181" s="214"/>
      <c r="D181" s="157"/>
      <c r="E181" s="157"/>
      <c r="F181" s="158"/>
      <c r="G181" s="157"/>
      <c r="H181" s="157"/>
      <c r="I181" s="157"/>
      <c r="J181" s="157"/>
      <c r="K181" s="157"/>
      <c r="L181" s="157"/>
      <c r="M181" s="157"/>
      <c r="N181" s="157"/>
      <c r="O181" s="159"/>
      <c r="P181" s="157"/>
      <c r="Q181" s="157">
        <v>1</v>
      </c>
      <c r="R181" s="157">
        <v>2</v>
      </c>
      <c r="S181" s="157">
        <v>3</v>
      </c>
      <c r="T181" s="157">
        <v>4</v>
      </c>
      <c r="U181" s="157"/>
      <c r="V181" s="157">
        <v>5</v>
      </c>
      <c r="W181" s="157">
        <v>6</v>
      </c>
      <c r="X181" s="157">
        <v>7</v>
      </c>
      <c r="Y181" s="157">
        <v>8</v>
      </c>
      <c r="Z181" s="157"/>
      <c r="AA181" s="157">
        <v>9</v>
      </c>
      <c r="AB181" s="157">
        <v>10</v>
      </c>
      <c r="AC181" s="157">
        <v>11</v>
      </c>
      <c r="AD181" s="157">
        <v>12</v>
      </c>
      <c r="AE181" s="157"/>
      <c r="AF181" s="157">
        <v>13</v>
      </c>
      <c r="AG181" s="157">
        <v>14</v>
      </c>
      <c r="AH181" s="157">
        <v>15</v>
      </c>
      <c r="AI181" s="157">
        <v>16</v>
      </c>
      <c r="AJ181" s="157"/>
      <c r="AK181" s="157">
        <v>17</v>
      </c>
      <c r="AL181" s="157">
        <v>18</v>
      </c>
      <c r="AM181" s="157">
        <v>19</v>
      </c>
      <c r="AN181" s="157">
        <v>20</v>
      </c>
      <c r="AO181" s="157"/>
      <c r="AP181" s="157">
        <v>21</v>
      </c>
      <c r="AQ181" s="157">
        <v>22</v>
      </c>
      <c r="AR181" s="157">
        <v>23</v>
      </c>
      <c r="AS181" s="157">
        <v>24</v>
      </c>
      <c r="AT181" s="160"/>
      <c r="AV181" s="236">
        <f t="shared" si="10"/>
        <v>0</v>
      </c>
      <c r="AW181" s="236">
        <f t="shared" si="11"/>
        <v>0</v>
      </c>
      <c r="AX181" s="236">
        <f t="shared" si="12"/>
        <v>0</v>
      </c>
      <c r="AY181" s="301"/>
    </row>
    <row r="182" spans="2:51" ht="12" customHeight="1" thickBot="1">
      <c r="B182" s="230" t="str">
        <f t="shared" si="9"/>
        <v>INTRA</v>
      </c>
      <c r="C182" s="231" t="s">
        <v>8</v>
      </c>
      <c r="D182" s="162" t="s">
        <v>208</v>
      </c>
      <c r="E182" s="163" t="s">
        <v>276</v>
      </c>
      <c r="F182" s="162">
        <v>19</v>
      </c>
      <c r="G182" s="162">
        <v>24</v>
      </c>
      <c r="H182" s="162">
        <v>24</v>
      </c>
      <c r="I182" s="162" t="s">
        <v>12</v>
      </c>
      <c r="J182" s="161" t="s">
        <v>8</v>
      </c>
      <c r="K182" s="162" t="s">
        <v>30</v>
      </c>
      <c r="L182" s="162"/>
      <c r="M182" s="162">
        <f>COUNTIF(Q182:AS182,"x")</f>
        <v>24</v>
      </c>
      <c r="N182" s="162">
        <f>G182-M182</f>
        <v>0</v>
      </c>
      <c r="O182" s="164"/>
      <c r="P182" s="165"/>
      <c r="Q182" s="178" t="s">
        <v>277</v>
      </c>
      <c r="R182" s="178" t="s">
        <v>277</v>
      </c>
      <c r="S182" s="178" t="s">
        <v>277</v>
      </c>
      <c r="T182" s="178" t="s">
        <v>277</v>
      </c>
      <c r="U182" s="165"/>
      <c r="V182" s="178" t="s">
        <v>277</v>
      </c>
      <c r="W182" s="178" t="s">
        <v>277</v>
      </c>
      <c r="X182" s="178" t="s">
        <v>277</v>
      </c>
      <c r="Y182" s="178" t="s">
        <v>277</v>
      </c>
      <c r="Z182" s="165"/>
      <c r="AA182" s="178" t="s">
        <v>277</v>
      </c>
      <c r="AB182" s="178" t="s">
        <v>277</v>
      </c>
      <c r="AC182" s="178" t="s">
        <v>277</v>
      </c>
      <c r="AD182" s="178" t="s">
        <v>277</v>
      </c>
      <c r="AE182" s="165"/>
      <c r="AF182" s="178" t="s">
        <v>277</v>
      </c>
      <c r="AG182" s="178" t="s">
        <v>277</v>
      </c>
      <c r="AH182" s="178" t="s">
        <v>277</v>
      </c>
      <c r="AI182" s="178" t="s">
        <v>277</v>
      </c>
      <c r="AJ182" s="165"/>
      <c r="AK182" s="178" t="s">
        <v>277</v>
      </c>
      <c r="AL182" s="178" t="s">
        <v>277</v>
      </c>
      <c r="AM182" s="178" t="s">
        <v>277</v>
      </c>
      <c r="AN182" s="178" t="s">
        <v>277</v>
      </c>
      <c r="AO182" s="165"/>
      <c r="AP182" s="162" t="s">
        <v>277</v>
      </c>
      <c r="AQ182" s="178" t="s">
        <v>277</v>
      </c>
      <c r="AR182" s="178" t="s">
        <v>277</v>
      </c>
      <c r="AS182" s="162" t="s">
        <v>277</v>
      </c>
      <c r="AT182" s="166"/>
      <c r="AV182" s="236">
        <f t="shared" si="10"/>
        <v>24</v>
      </c>
      <c r="AW182" s="236">
        <f t="shared" si="11"/>
        <v>24</v>
      </c>
      <c r="AX182" s="236">
        <f t="shared" si="12"/>
        <v>0</v>
      </c>
      <c r="AY182" s="301">
        <f>AW182/AV182</f>
        <v>1</v>
      </c>
    </row>
    <row r="183" spans="2:51" ht="12" customHeight="1">
      <c r="B183" s="258"/>
      <c r="C183" s="214"/>
      <c r="D183" s="157"/>
      <c r="E183" s="157"/>
      <c r="F183" s="158"/>
      <c r="G183" s="157"/>
      <c r="H183" s="157"/>
      <c r="I183" s="157"/>
      <c r="J183" s="157"/>
      <c r="K183" s="157"/>
      <c r="L183" s="157"/>
      <c r="M183" s="157"/>
      <c r="N183" s="157"/>
      <c r="O183" s="159"/>
      <c r="P183" s="157"/>
      <c r="Q183" s="169">
        <v>1</v>
      </c>
      <c r="R183" s="169">
        <v>2</v>
      </c>
      <c r="S183" s="169">
        <v>3</v>
      </c>
      <c r="T183" s="169">
        <v>4</v>
      </c>
      <c r="U183" s="157"/>
      <c r="V183" s="169">
        <v>5</v>
      </c>
      <c r="W183" s="169">
        <v>6</v>
      </c>
      <c r="X183" s="169">
        <v>7</v>
      </c>
      <c r="Y183" s="169">
        <v>8</v>
      </c>
      <c r="Z183" s="157"/>
      <c r="AA183" s="169">
        <v>9</v>
      </c>
      <c r="AB183" s="169">
        <v>10</v>
      </c>
      <c r="AC183" s="169">
        <v>11</v>
      </c>
      <c r="AD183" s="169">
        <v>12</v>
      </c>
      <c r="AE183" s="157"/>
      <c r="AF183" s="169">
        <v>13</v>
      </c>
      <c r="AG183" s="169">
        <v>14</v>
      </c>
      <c r="AH183" s="169">
        <v>15</v>
      </c>
      <c r="AI183" s="169">
        <v>16</v>
      </c>
      <c r="AJ183" s="157"/>
      <c r="AK183" s="169">
        <v>17</v>
      </c>
      <c r="AL183" s="169">
        <v>18</v>
      </c>
      <c r="AM183" s="169">
        <v>19</v>
      </c>
      <c r="AN183" s="169">
        <v>20</v>
      </c>
      <c r="AO183" s="157"/>
      <c r="AP183" s="169">
        <v>21</v>
      </c>
      <c r="AQ183" s="169">
        <v>22</v>
      </c>
      <c r="AR183" s="169">
        <v>23</v>
      </c>
      <c r="AS183" s="169">
        <v>24</v>
      </c>
      <c r="AT183" s="160"/>
      <c r="AV183" s="236">
        <f t="shared" si="10"/>
        <v>0</v>
      </c>
      <c r="AW183" s="236">
        <f t="shared" si="11"/>
        <v>0</v>
      </c>
      <c r="AX183" s="236">
        <f t="shared" si="12"/>
        <v>0</v>
      </c>
      <c r="AY183" s="301"/>
    </row>
    <row r="184" spans="2:51" ht="12" customHeight="1" thickBot="1">
      <c r="B184" s="286" t="str">
        <f t="shared" si="9"/>
        <v>INTRA</v>
      </c>
      <c r="C184" s="231" t="s">
        <v>8</v>
      </c>
      <c r="D184" s="162" t="s">
        <v>208</v>
      </c>
      <c r="E184" s="163" t="s">
        <v>276</v>
      </c>
      <c r="F184" s="162">
        <v>18</v>
      </c>
      <c r="G184" s="162">
        <v>2</v>
      </c>
      <c r="H184" s="162">
        <v>24</v>
      </c>
      <c r="I184" s="162" t="s">
        <v>12</v>
      </c>
      <c r="J184" s="230" t="s">
        <v>8</v>
      </c>
      <c r="K184" s="162" t="s">
        <v>196</v>
      </c>
      <c r="L184" s="162"/>
      <c r="M184" s="162">
        <f>COUNTIF(Q185:AD185,"x")</f>
        <v>1</v>
      </c>
      <c r="N184" s="162">
        <f>G184-M184</f>
        <v>1</v>
      </c>
      <c r="O184" s="164"/>
      <c r="P184" s="165"/>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72"/>
      <c r="AV184" s="236">
        <f t="shared" si="10"/>
        <v>2</v>
      </c>
      <c r="AW184" s="236">
        <f t="shared" si="11"/>
        <v>1</v>
      </c>
      <c r="AX184" s="236">
        <f t="shared" si="12"/>
        <v>1</v>
      </c>
    </row>
    <row r="185" spans="2:51" ht="12" customHeight="1" thickBot="1">
      <c r="B185" s="280" t="str">
        <f>IF(C185=J185,"INTRA","INTER")</f>
        <v>INTRA</v>
      </c>
      <c r="C185" s="231" t="s">
        <v>8</v>
      </c>
      <c r="D185" s="162" t="s">
        <v>208</v>
      </c>
      <c r="E185" s="163" t="s">
        <v>276</v>
      </c>
      <c r="F185" s="162">
        <v>18</v>
      </c>
      <c r="G185" s="162">
        <v>2</v>
      </c>
      <c r="H185" s="162">
        <v>24</v>
      </c>
      <c r="I185" s="162" t="s">
        <v>12</v>
      </c>
      <c r="J185" s="230" t="s">
        <v>8</v>
      </c>
      <c r="K185" s="162" t="s">
        <v>41</v>
      </c>
      <c r="L185" s="162"/>
      <c r="M185" s="162">
        <f>COUNTIF(AF185:AS185,"x")</f>
        <v>1</v>
      </c>
      <c r="N185" s="162">
        <f>G185-M185</f>
        <v>1</v>
      </c>
      <c r="O185" s="164"/>
      <c r="P185" s="177"/>
      <c r="Q185" s="162" t="s">
        <v>277</v>
      </c>
      <c r="R185" s="231" t="s">
        <v>384</v>
      </c>
      <c r="S185" s="162"/>
      <c r="T185" s="162"/>
      <c r="U185" s="165"/>
      <c r="V185" s="162"/>
      <c r="W185" s="162"/>
      <c r="X185" s="162"/>
      <c r="Y185" s="162"/>
      <c r="Z185" s="165"/>
      <c r="AA185" s="162"/>
      <c r="AB185" s="162"/>
      <c r="AC185" s="162"/>
      <c r="AD185" s="162"/>
      <c r="AE185" s="165"/>
      <c r="AF185" s="162" t="s">
        <v>277</v>
      </c>
      <c r="AG185" s="231" t="s">
        <v>384</v>
      </c>
      <c r="AH185" s="162"/>
      <c r="AI185" s="162"/>
      <c r="AJ185" s="165"/>
      <c r="AK185" s="162"/>
      <c r="AL185" s="162"/>
      <c r="AM185" s="162"/>
      <c r="AN185" s="162"/>
      <c r="AO185" s="165"/>
      <c r="AP185" s="162"/>
      <c r="AQ185" s="162"/>
      <c r="AR185" s="162"/>
      <c r="AS185" s="162"/>
      <c r="AT185" s="166"/>
      <c r="AV185" s="236">
        <f t="shared" si="10"/>
        <v>2</v>
      </c>
      <c r="AW185" s="236">
        <f t="shared" si="11"/>
        <v>1</v>
      </c>
      <c r="AX185" s="236">
        <f t="shared" si="12"/>
        <v>1</v>
      </c>
      <c r="AY185" s="301">
        <f>AW185/AV185</f>
        <v>0.5</v>
      </c>
    </row>
    <row r="186" spans="2:51" ht="12" customHeight="1">
      <c r="B186" s="225"/>
      <c r="C186" s="214"/>
      <c r="D186" s="157"/>
      <c r="E186" s="158"/>
      <c r="F186" s="157"/>
      <c r="G186" s="157"/>
      <c r="H186" s="157"/>
      <c r="I186" s="157"/>
      <c r="J186" s="157"/>
      <c r="K186" s="157"/>
      <c r="L186" s="157"/>
      <c r="M186" s="157"/>
      <c r="N186" s="157"/>
      <c r="O186" s="157"/>
      <c r="P186" s="157">
        <v>1</v>
      </c>
      <c r="Q186" s="157">
        <v>1</v>
      </c>
      <c r="R186" s="157">
        <v>2</v>
      </c>
      <c r="S186" s="157">
        <v>3</v>
      </c>
      <c r="T186" s="157">
        <v>4</v>
      </c>
      <c r="U186" s="169"/>
      <c r="V186" s="157">
        <v>5</v>
      </c>
      <c r="W186" s="157">
        <v>6</v>
      </c>
      <c r="X186" s="157">
        <v>7</v>
      </c>
      <c r="Y186" s="157">
        <v>8</v>
      </c>
      <c r="Z186" s="169"/>
      <c r="AA186" s="157">
        <v>9</v>
      </c>
      <c r="AB186" s="157">
        <v>10</v>
      </c>
      <c r="AC186" s="157">
        <v>11</v>
      </c>
      <c r="AD186" s="157">
        <v>12</v>
      </c>
      <c r="AE186" s="169"/>
      <c r="AF186" s="157">
        <v>13</v>
      </c>
      <c r="AG186" s="157">
        <v>14</v>
      </c>
      <c r="AH186" s="157">
        <v>15</v>
      </c>
      <c r="AI186" s="157">
        <v>16</v>
      </c>
      <c r="AJ186" s="169"/>
      <c r="AK186" s="157">
        <v>17</v>
      </c>
      <c r="AL186" s="157">
        <v>18</v>
      </c>
      <c r="AM186" s="157">
        <v>19</v>
      </c>
      <c r="AN186" s="157">
        <v>20</v>
      </c>
      <c r="AO186" s="169"/>
      <c r="AP186" s="157">
        <v>21</v>
      </c>
      <c r="AQ186" s="157">
        <v>22</v>
      </c>
      <c r="AR186" s="157">
        <v>23</v>
      </c>
      <c r="AS186" s="157">
        <v>24</v>
      </c>
      <c r="AT186" s="160"/>
      <c r="AV186" s="236">
        <f t="shared" si="10"/>
        <v>0</v>
      </c>
      <c r="AW186" s="236">
        <f t="shared" si="11"/>
        <v>0</v>
      </c>
      <c r="AX186" s="236">
        <f t="shared" si="12"/>
        <v>0</v>
      </c>
    </row>
    <row r="187" spans="2:51" ht="12" customHeight="1" thickBot="1">
      <c r="B187" s="280" t="str">
        <f t="shared" si="9"/>
        <v>INTRA</v>
      </c>
      <c r="C187" s="231" t="s">
        <v>8</v>
      </c>
      <c r="D187" s="162" t="s">
        <v>208</v>
      </c>
      <c r="E187" s="163" t="s">
        <v>276</v>
      </c>
      <c r="F187" s="162">
        <v>19</v>
      </c>
      <c r="G187" s="162">
        <v>24</v>
      </c>
      <c r="H187" s="162">
        <v>24</v>
      </c>
      <c r="I187" s="162" t="s">
        <v>12</v>
      </c>
      <c r="J187" s="161" t="s">
        <v>8</v>
      </c>
      <c r="K187" s="162" t="s">
        <v>219</v>
      </c>
      <c r="L187" s="162"/>
      <c r="M187" s="162">
        <f>COUNTIF(Q187:AS187,"x")</f>
        <v>24</v>
      </c>
      <c r="N187" s="162">
        <f>G187-M187</f>
        <v>0</v>
      </c>
      <c r="O187" s="164"/>
      <c r="P187" s="165"/>
      <c r="Q187" s="178" t="s">
        <v>277</v>
      </c>
      <c r="R187" s="178" t="s">
        <v>277</v>
      </c>
      <c r="S187" s="178" t="s">
        <v>277</v>
      </c>
      <c r="T187" s="178" t="s">
        <v>277</v>
      </c>
      <c r="U187" s="165"/>
      <c r="V187" s="178" t="s">
        <v>277</v>
      </c>
      <c r="W187" s="178" t="s">
        <v>277</v>
      </c>
      <c r="X187" s="178" t="s">
        <v>277</v>
      </c>
      <c r="Y187" s="178" t="s">
        <v>277</v>
      </c>
      <c r="Z187" s="165"/>
      <c r="AA187" s="178" t="s">
        <v>277</v>
      </c>
      <c r="AB187" s="178" t="s">
        <v>277</v>
      </c>
      <c r="AC187" s="178" t="s">
        <v>277</v>
      </c>
      <c r="AD187" s="178" t="s">
        <v>277</v>
      </c>
      <c r="AE187" s="165"/>
      <c r="AF187" s="178" t="s">
        <v>277</v>
      </c>
      <c r="AG187" s="178" t="s">
        <v>277</v>
      </c>
      <c r="AH187" s="178" t="s">
        <v>277</v>
      </c>
      <c r="AI187" s="178" t="s">
        <v>277</v>
      </c>
      <c r="AJ187" s="165"/>
      <c r="AK187" s="178" t="s">
        <v>277</v>
      </c>
      <c r="AL187" s="178" t="s">
        <v>277</v>
      </c>
      <c r="AM187" s="178" t="s">
        <v>277</v>
      </c>
      <c r="AN187" s="178" t="s">
        <v>277</v>
      </c>
      <c r="AO187" s="165"/>
      <c r="AP187" s="178" t="s">
        <v>277</v>
      </c>
      <c r="AQ187" s="178" t="s">
        <v>277</v>
      </c>
      <c r="AR187" s="178" t="s">
        <v>277</v>
      </c>
      <c r="AS187" s="178" t="s">
        <v>277</v>
      </c>
      <c r="AT187" s="166"/>
      <c r="AV187" s="236">
        <f t="shared" si="10"/>
        <v>24</v>
      </c>
      <c r="AW187" s="236">
        <f t="shared" si="11"/>
        <v>24</v>
      </c>
      <c r="AX187" s="236">
        <f t="shared" si="12"/>
        <v>0</v>
      </c>
      <c r="AY187" s="301">
        <f>AW187/AV187</f>
        <v>1</v>
      </c>
    </row>
    <row r="188" spans="2:51" ht="12" customHeight="1">
      <c r="B188" s="225"/>
      <c r="C188" s="214"/>
      <c r="D188" s="157"/>
      <c r="E188" s="157"/>
      <c r="F188" s="158"/>
      <c r="G188" s="157"/>
      <c r="H188" s="157"/>
      <c r="I188" s="157"/>
      <c r="J188" s="157"/>
      <c r="K188" s="157"/>
      <c r="L188" s="157"/>
      <c r="M188" s="157"/>
      <c r="N188" s="157"/>
      <c r="O188" s="159"/>
      <c r="P188" s="157"/>
      <c r="Q188" s="157">
        <v>1</v>
      </c>
      <c r="R188" s="157">
        <v>2</v>
      </c>
      <c r="S188" s="157">
        <v>3</v>
      </c>
      <c r="T188" s="157">
        <v>4</v>
      </c>
      <c r="U188" s="157"/>
      <c r="V188" s="157">
        <v>5</v>
      </c>
      <c r="W188" s="157">
        <v>6</v>
      </c>
      <c r="X188" s="157">
        <v>7</v>
      </c>
      <c r="Y188" s="157">
        <v>8</v>
      </c>
      <c r="Z188" s="157"/>
      <c r="AA188" s="157">
        <v>9</v>
      </c>
      <c r="AB188" s="157">
        <v>10</v>
      </c>
      <c r="AC188" s="157">
        <v>11</v>
      </c>
      <c r="AD188" s="157">
        <v>12</v>
      </c>
      <c r="AE188" s="157"/>
      <c r="AF188" s="157">
        <v>13</v>
      </c>
      <c r="AG188" s="157">
        <v>14</v>
      </c>
      <c r="AH188" s="157">
        <v>15</v>
      </c>
      <c r="AI188" s="157">
        <v>16</v>
      </c>
      <c r="AJ188" s="157"/>
      <c r="AK188" s="157">
        <v>17</v>
      </c>
      <c r="AL188" s="157">
        <v>18</v>
      </c>
      <c r="AM188" s="157">
        <v>19</v>
      </c>
      <c r="AN188" s="157">
        <v>20</v>
      </c>
      <c r="AO188" s="157"/>
      <c r="AP188" s="157">
        <v>21</v>
      </c>
      <c r="AQ188" s="157">
        <v>22</v>
      </c>
      <c r="AR188" s="157">
        <v>23</v>
      </c>
      <c r="AS188" s="157">
        <v>24</v>
      </c>
      <c r="AT188" s="160"/>
      <c r="AV188" s="236">
        <f t="shared" si="10"/>
        <v>0</v>
      </c>
      <c r="AW188" s="236">
        <f t="shared" si="11"/>
        <v>0</v>
      </c>
      <c r="AX188" s="236">
        <f t="shared" si="12"/>
        <v>0</v>
      </c>
    </row>
    <row r="189" spans="2:51" ht="12" customHeight="1" thickBot="1">
      <c r="B189" s="280" t="str">
        <f t="shared" si="9"/>
        <v>INTRA</v>
      </c>
      <c r="C189" s="231" t="s">
        <v>8</v>
      </c>
      <c r="D189" s="162" t="s">
        <v>208</v>
      </c>
      <c r="E189" s="163" t="s">
        <v>276</v>
      </c>
      <c r="F189" s="162">
        <v>18</v>
      </c>
      <c r="G189" s="162">
        <v>24</v>
      </c>
      <c r="H189" s="162">
        <v>24</v>
      </c>
      <c r="I189" s="162" t="s">
        <v>12</v>
      </c>
      <c r="J189" s="161" t="s">
        <v>8</v>
      </c>
      <c r="K189" s="162" t="s">
        <v>221</v>
      </c>
      <c r="L189" s="162"/>
      <c r="M189" s="162">
        <f>COUNTIF(Q189:AS189,"x")</f>
        <v>24</v>
      </c>
      <c r="N189" s="162">
        <f>G189-M189</f>
        <v>0</v>
      </c>
      <c r="O189" s="164"/>
      <c r="P189" s="165"/>
      <c r="Q189" s="178" t="s">
        <v>277</v>
      </c>
      <c r="R189" s="178" t="s">
        <v>277</v>
      </c>
      <c r="S189" s="178" t="s">
        <v>277</v>
      </c>
      <c r="T189" s="178" t="s">
        <v>277</v>
      </c>
      <c r="U189" s="165"/>
      <c r="V189" s="178" t="s">
        <v>277</v>
      </c>
      <c r="W189" s="178" t="s">
        <v>277</v>
      </c>
      <c r="X189" s="178" t="s">
        <v>277</v>
      </c>
      <c r="Y189" s="178" t="s">
        <v>277</v>
      </c>
      <c r="Z189" s="165"/>
      <c r="AA189" s="178" t="s">
        <v>277</v>
      </c>
      <c r="AB189" s="178" t="s">
        <v>277</v>
      </c>
      <c r="AC189" s="178" t="s">
        <v>277</v>
      </c>
      <c r="AD189" s="178" t="s">
        <v>277</v>
      </c>
      <c r="AE189" s="165"/>
      <c r="AF189" s="178" t="s">
        <v>277</v>
      </c>
      <c r="AG189" s="178" t="s">
        <v>277</v>
      </c>
      <c r="AH189" s="178" t="s">
        <v>277</v>
      </c>
      <c r="AI189" s="178" t="s">
        <v>277</v>
      </c>
      <c r="AJ189" s="165"/>
      <c r="AK189" s="178" t="s">
        <v>277</v>
      </c>
      <c r="AL189" s="178" t="s">
        <v>277</v>
      </c>
      <c r="AM189" s="178" t="s">
        <v>277</v>
      </c>
      <c r="AN189" s="178" t="s">
        <v>277</v>
      </c>
      <c r="AO189" s="165"/>
      <c r="AP189" s="178" t="s">
        <v>277</v>
      </c>
      <c r="AQ189" s="178" t="s">
        <v>277</v>
      </c>
      <c r="AR189" s="178" t="s">
        <v>277</v>
      </c>
      <c r="AS189" s="178" t="s">
        <v>277</v>
      </c>
      <c r="AT189" s="166"/>
      <c r="AV189" s="236">
        <f t="shared" si="10"/>
        <v>24</v>
      </c>
      <c r="AW189" s="236">
        <f t="shared" si="11"/>
        <v>24</v>
      </c>
      <c r="AX189" s="236">
        <f t="shared" si="12"/>
        <v>0</v>
      </c>
      <c r="AY189" s="301">
        <f>AW189/AV189</f>
        <v>1</v>
      </c>
    </row>
    <row r="190" spans="2:51" ht="12" customHeight="1">
      <c r="B190" s="225"/>
      <c r="C190" s="214"/>
      <c r="D190" s="157"/>
      <c r="E190" s="157"/>
      <c r="F190" s="158"/>
      <c r="G190" s="157"/>
      <c r="H190" s="157"/>
      <c r="I190" s="157"/>
      <c r="J190" s="157"/>
      <c r="K190" s="157"/>
      <c r="L190" s="157"/>
      <c r="M190" s="157"/>
      <c r="N190" s="157"/>
      <c r="O190" s="159"/>
      <c r="P190" s="157"/>
      <c r="Q190" s="157">
        <v>1</v>
      </c>
      <c r="R190" s="157">
        <v>2</v>
      </c>
      <c r="S190" s="157">
        <v>3</v>
      </c>
      <c r="T190" s="157">
        <v>4</v>
      </c>
      <c r="U190" s="157"/>
      <c r="V190" s="157">
        <v>5</v>
      </c>
      <c r="W190" s="157">
        <v>6</v>
      </c>
      <c r="X190" s="157">
        <v>7</v>
      </c>
      <c r="Y190" s="157">
        <v>8</v>
      </c>
      <c r="Z190" s="157"/>
      <c r="AA190" s="157">
        <v>9</v>
      </c>
      <c r="AB190" s="157">
        <v>10</v>
      </c>
      <c r="AC190" s="157">
        <v>11</v>
      </c>
      <c r="AD190" s="157">
        <v>12</v>
      </c>
      <c r="AE190" s="157"/>
      <c r="AF190" s="157">
        <v>13</v>
      </c>
      <c r="AG190" s="157">
        <v>14</v>
      </c>
      <c r="AH190" s="157">
        <v>15</v>
      </c>
      <c r="AI190" s="157">
        <v>16</v>
      </c>
      <c r="AJ190" s="157"/>
      <c r="AK190" s="157">
        <v>17</v>
      </c>
      <c r="AL190" s="157">
        <v>18</v>
      </c>
      <c r="AM190" s="157">
        <v>19</v>
      </c>
      <c r="AN190" s="157">
        <v>20</v>
      </c>
      <c r="AO190" s="157"/>
      <c r="AP190" s="157">
        <v>21</v>
      </c>
      <c r="AQ190" s="157">
        <v>22</v>
      </c>
      <c r="AR190" s="157">
        <v>23</v>
      </c>
      <c r="AS190" s="157">
        <v>24</v>
      </c>
      <c r="AT190" s="160"/>
      <c r="AV190" s="236">
        <f t="shared" si="10"/>
        <v>0</v>
      </c>
      <c r="AW190" s="236">
        <f t="shared" si="11"/>
        <v>0</v>
      </c>
      <c r="AX190" s="236">
        <f t="shared" si="12"/>
        <v>0</v>
      </c>
    </row>
    <row r="191" spans="2:51" ht="12" customHeight="1" thickBot="1">
      <c r="B191" s="280" t="str">
        <f t="shared" si="9"/>
        <v>INTRA</v>
      </c>
      <c r="C191" s="231" t="s">
        <v>8</v>
      </c>
      <c r="D191" s="162" t="s">
        <v>208</v>
      </c>
      <c r="E191" s="163" t="s">
        <v>276</v>
      </c>
      <c r="F191" s="162">
        <v>17</v>
      </c>
      <c r="G191" s="162">
        <v>24</v>
      </c>
      <c r="H191" s="162">
        <v>24</v>
      </c>
      <c r="I191" s="162" t="s">
        <v>12</v>
      </c>
      <c r="J191" s="161" t="s">
        <v>8</v>
      </c>
      <c r="K191" s="162" t="s">
        <v>222</v>
      </c>
      <c r="L191" s="162"/>
      <c r="M191" s="162">
        <f>COUNTIF(Q191:AS191,"x")</f>
        <v>24</v>
      </c>
      <c r="N191" s="162">
        <f>G191-M191</f>
        <v>0</v>
      </c>
      <c r="O191" s="164"/>
      <c r="P191" s="165"/>
      <c r="Q191" s="178" t="s">
        <v>277</v>
      </c>
      <c r="R191" s="178" t="s">
        <v>277</v>
      </c>
      <c r="S191" s="178" t="s">
        <v>277</v>
      </c>
      <c r="T191" s="178" t="s">
        <v>277</v>
      </c>
      <c r="U191" s="165"/>
      <c r="V191" s="178" t="s">
        <v>277</v>
      </c>
      <c r="W191" s="178" t="s">
        <v>277</v>
      </c>
      <c r="X191" s="178" t="s">
        <v>277</v>
      </c>
      <c r="Y191" s="178" t="s">
        <v>277</v>
      </c>
      <c r="Z191" s="165"/>
      <c r="AA191" s="178" t="s">
        <v>277</v>
      </c>
      <c r="AB191" s="178" t="s">
        <v>277</v>
      </c>
      <c r="AC191" s="178" t="s">
        <v>277</v>
      </c>
      <c r="AD191" s="178" t="s">
        <v>277</v>
      </c>
      <c r="AE191" s="165"/>
      <c r="AF191" s="178" t="s">
        <v>277</v>
      </c>
      <c r="AG191" s="178" t="s">
        <v>277</v>
      </c>
      <c r="AH191" s="178" t="s">
        <v>277</v>
      </c>
      <c r="AI191" s="178" t="s">
        <v>277</v>
      </c>
      <c r="AJ191" s="165"/>
      <c r="AK191" s="178" t="s">
        <v>277</v>
      </c>
      <c r="AL191" s="178" t="s">
        <v>277</v>
      </c>
      <c r="AM191" s="178" t="s">
        <v>277</v>
      </c>
      <c r="AN191" s="178" t="s">
        <v>277</v>
      </c>
      <c r="AO191" s="165"/>
      <c r="AP191" s="178" t="s">
        <v>277</v>
      </c>
      <c r="AQ191" s="178" t="s">
        <v>277</v>
      </c>
      <c r="AR191" s="178" t="s">
        <v>277</v>
      </c>
      <c r="AS191" s="178" t="s">
        <v>277</v>
      </c>
      <c r="AT191" s="166"/>
      <c r="AV191" s="236">
        <f t="shared" si="10"/>
        <v>24</v>
      </c>
      <c r="AW191" s="236">
        <f t="shared" si="11"/>
        <v>24</v>
      </c>
      <c r="AX191" s="236">
        <f t="shared" si="12"/>
        <v>0</v>
      </c>
      <c r="AY191" s="301">
        <f>AW191/AV191</f>
        <v>1</v>
      </c>
    </row>
    <row r="192" spans="2:51" ht="12" customHeight="1">
      <c r="B192" s="225"/>
      <c r="C192" s="214"/>
      <c r="D192" s="157"/>
      <c r="E192" s="157"/>
      <c r="F192" s="158"/>
      <c r="G192" s="157"/>
      <c r="H192" s="157"/>
      <c r="I192" s="157"/>
      <c r="J192" s="157"/>
      <c r="K192" s="157"/>
      <c r="L192" s="157"/>
      <c r="M192" s="157"/>
      <c r="N192" s="157"/>
      <c r="O192" s="159"/>
      <c r="P192" s="157"/>
      <c r="Q192" s="157">
        <v>1</v>
      </c>
      <c r="R192" s="157">
        <v>2</v>
      </c>
      <c r="S192" s="157">
        <v>3</v>
      </c>
      <c r="T192" s="157">
        <v>4</v>
      </c>
      <c r="U192" s="157"/>
      <c r="V192" s="157">
        <v>5</v>
      </c>
      <c r="W192" s="157">
        <v>6</v>
      </c>
      <c r="X192" s="157">
        <v>7</v>
      </c>
      <c r="Y192" s="157">
        <v>8</v>
      </c>
      <c r="Z192" s="157"/>
      <c r="AA192" s="157">
        <v>9</v>
      </c>
      <c r="AB192" s="157">
        <v>10</v>
      </c>
      <c r="AC192" s="157">
        <v>11</v>
      </c>
      <c r="AD192" s="157">
        <v>12</v>
      </c>
      <c r="AE192" s="157"/>
      <c r="AF192" s="157">
        <v>13</v>
      </c>
      <c r="AG192" s="157">
        <v>14</v>
      </c>
      <c r="AH192" s="157">
        <v>15</v>
      </c>
      <c r="AI192" s="157">
        <v>16</v>
      </c>
      <c r="AJ192" s="157"/>
      <c r="AK192" s="157">
        <v>17</v>
      </c>
      <c r="AL192" s="157">
        <v>18</v>
      </c>
      <c r="AM192" s="157">
        <v>19</v>
      </c>
      <c r="AN192" s="157">
        <v>20</v>
      </c>
      <c r="AO192" s="157"/>
      <c r="AP192" s="157">
        <v>21</v>
      </c>
      <c r="AQ192" s="157">
        <v>22</v>
      </c>
      <c r="AR192" s="157">
        <v>23</v>
      </c>
      <c r="AS192" s="157">
        <v>24</v>
      </c>
      <c r="AT192" s="160"/>
      <c r="AV192" s="236">
        <f t="shared" si="10"/>
        <v>0</v>
      </c>
      <c r="AW192" s="236">
        <f t="shared" si="11"/>
        <v>0</v>
      </c>
      <c r="AX192" s="236">
        <f t="shared" si="12"/>
        <v>0</v>
      </c>
    </row>
    <row r="193" spans="2:51" ht="12" customHeight="1" thickBot="1">
      <c r="B193" s="280" t="str">
        <f>IF(C193=J193,"INTRA","INTER")</f>
        <v>INTRA</v>
      </c>
      <c r="C193" s="231" t="s">
        <v>8</v>
      </c>
      <c r="D193" s="162" t="s">
        <v>208</v>
      </c>
      <c r="E193" s="163" t="s">
        <v>276</v>
      </c>
      <c r="F193" s="162">
        <v>16</v>
      </c>
      <c r="G193" s="162">
        <v>24</v>
      </c>
      <c r="H193" s="162">
        <v>24</v>
      </c>
      <c r="I193" s="162" t="s">
        <v>12</v>
      </c>
      <c r="J193" s="161" t="s">
        <v>8</v>
      </c>
      <c r="K193" s="162" t="s">
        <v>223</v>
      </c>
      <c r="L193" s="162"/>
      <c r="M193" s="162">
        <f>COUNTIF(Q193:AS193,"x")</f>
        <v>24</v>
      </c>
      <c r="N193" s="162">
        <f>G193-M193</f>
        <v>0</v>
      </c>
      <c r="O193" s="164"/>
      <c r="P193" s="165"/>
      <c r="Q193" s="178" t="s">
        <v>277</v>
      </c>
      <c r="R193" s="178" t="s">
        <v>277</v>
      </c>
      <c r="S193" s="178" t="s">
        <v>277</v>
      </c>
      <c r="T193" s="178" t="s">
        <v>277</v>
      </c>
      <c r="U193" s="165"/>
      <c r="V193" s="178" t="s">
        <v>277</v>
      </c>
      <c r="W193" s="178" t="s">
        <v>277</v>
      </c>
      <c r="X193" s="178" t="s">
        <v>277</v>
      </c>
      <c r="Y193" s="178" t="s">
        <v>277</v>
      </c>
      <c r="Z193" s="165"/>
      <c r="AA193" s="178" t="s">
        <v>277</v>
      </c>
      <c r="AB193" s="178" t="s">
        <v>277</v>
      </c>
      <c r="AC193" s="178" t="s">
        <v>277</v>
      </c>
      <c r="AD193" s="178" t="s">
        <v>277</v>
      </c>
      <c r="AE193" s="165"/>
      <c r="AF193" s="178" t="s">
        <v>277</v>
      </c>
      <c r="AG193" s="178" t="s">
        <v>277</v>
      </c>
      <c r="AH193" s="178" t="s">
        <v>277</v>
      </c>
      <c r="AI193" s="178" t="s">
        <v>277</v>
      </c>
      <c r="AJ193" s="165"/>
      <c r="AK193" s="178" t="s">
        <v>277</v>
      </c>
      <c r="AL193" s="178" t="s">
        <v>277</v>
      </c>
      <c r="AM193" s="178" t="s">
        <v>277</v>
      </c>
      <c r="AN193" s="178" t="s">
        <v>277</v>
      </c>
      <c r="AO193" s="165"/>
      <c r="AP193" s="178" t="s">
        <v>277</v>
      </c>
      <c r="AQ193" s="178" t="s">
        <v>277</v>
      </c>
      <c r="AR193" s="178" t="s">
        <v>277</v>
      </c>
      <c r="AS193" s="178" t="s">
        <v>277</v>
      </c>
      <c r="AT193" s="166"/>
      <c r="AV193" s="236">
        <f t="shared" si="10"/>
        <v>24</v>
      </c>
      <c r="AW193" s="236">
        <f t="shared" si="11"/>
        <v>24</v>
      </c>
      <c r="AX193" s="236">
        <f t="shared" si="12"/>
        <v>0</v>
      </c>
      <c r="AY193" s="301">
        <f>AW193/AV193</f>
        <v>1</v>
      </c>
    </row>
    <row r="194" spans="2:51" ht="12" customHeight="1">
      <c r="B194" s="225"/>
      <c r="C194" s="214"/>
      <c r="D194" s="157"/>
      <c r="E194" s="157"/>
      <c r="F194" s="158"/>
      <c r="G194" s="157"/>
      <c r="H194" s="157"/>
      <c r="I194" s="157"/>
      <c r="J194" s="157"/>
      <c r="K194" s="157"/>
      <c r="L194" s="157"/>
      <c r="M194" s="157"/>
      <c r="N194" s="157"/>
      <c r="O194" s="159"/>
      <c r="P194" s="157"/>
      <c r="Q194" s="157">
        <v>1</v>
      </c>
      <c r="R194" s="157">
        <v>2</v>
      </c>
      <c r="S194" s="157">
        <v>3</v>
      </c>
      <c r="T194" s="157">
        <v>4</v>
      </c>
      <c r="U194" s="157"/>
      <c r="V194" s="157">
        <v>5</v>
      </c>
      <c r="W194" s="157">
        <v>6</v>
      </c>
      <c r="X194" s="157">
        <v>7</v>
      </c>
      <c r="Y194" s="157">
        <v>8</v>
      </c>
      <c r="Z194" s="157"/>
      <c r="AA194" s="157">
        <v>9</v>
      </c>
      <c r="AB194" s="157">
        <v>10</v>
      </c>
      <c r="AC194" s="157">
        <v>11</v>
      </c>
      <c r="AD194" s="157">
        <v>12</v>
      </c>
      <c r="AE194" s="157"/>
      <c r="AF194" s="157">
        <v>13</v>
      </c>
      <c r="AG194" s="157">
        <v>14</v>
      </c>
      <c r="AH194" s="157">
        <v>15</v>
      </c>
      <c r="AI194" s="157">
        <v>16</v>
      </c>
      <c r="AJ194" s="157"/>
      <c r="AK194" s="157">
        <v>17</v>
      </c>
      <c r="AL194" s="157">
        <v>18</v>
      </c>
      <c r="AM194" s="157">
        <v>19</v>
      </c>
      <c r="AN194" s="157">
        <v>20</v>
      </c>
      <c r="AO194" s="157"/>
      <c r="AP194" s="157">
        <v>21</v>
      </c>
      <c r="AQ194" s="157">
        <v>22</v>
      </c>
      <c r="AR194" s="157">
        <v>23</v>
      </c>
      <c r="AS194" s="157">
        <v>24</v>
      </c>
      <c r="AT194" s="160"/>
      <c r="AV194" s="236">
        <f t="shared" si="10"/>
        <v>0</v>
      </c>
      <c r="AW194" s="236">
        <f t="shared" si="11"/>
        <v>0</v>
      </c>
      <c r="AX194" s="236">
        <f t="shared" si="12"/>
        <v>0</v>
      </c>
    </row>
    <row r="195" spans="2:51" ht="12" customHeight="1" thickBot="1">
      <c r="B195" s="280" t="str">
        <f>IF(C195=J195,"INTRA","INTER")</f>
        <v>INTRA</v>
      </c>
      <c r="C195" s="231" t="s">
        <v>8</v>
      </c>
      <c r="D195" s="162" t="s">
        <v>208</v>
      </c>
      <c r="E195" s="163" t="s">
        <v>276</v>
      </c>
      <c r="F195" s="162">
        <v>15</v>
      </c>
      <c r="G195" s="162">
        <v>24</v>
      </c>
      <c r="H195" s="162">
        <v>24</v>
      </c>
      <c r="I195" s="162" t="s">
        <v>12</v>
      </c>
      <c r="J195" s="161" t="s">
        <v>8</v>
      </c>
      <c r="K195" s="162" t="s">
        <v>224</v>
      </c>
      <c r="L195" s="162"/>
      <c r="M195" s="162">
        <f>COUNTIF(Q195:AS195,"x")</f>
        <v>24</v>
      </c>
      <c r="N195" s="162">
        <f>G195-M195</f>
        <v>0</v>
      </c>
      <c r="O195" s="164"/>
      <c r="P195" s="165"/>
      <c r="Q195" s="178" t="s">
        <v>277</v>
      </c>
      <c r="R195" s="178" t="s">
        <v>277</v>
      </c>
      <c r="S195" s="178" t="s">
        <v>277</v>
      </c>
      <c r="T195" s="178" t="s">
        <v>277</v>
      </c>
      <c r="U195" s="165"/>
      <c r="V195" s="178" t="s">
        <v>277</v>
      </c>
      <c r="W195" s="178" t="s">
        <v>277</v>
      </c>
      <c r="X195" s="178" t="s">
        <v>277</v>
      </c>
      <c r="Y195" s="178" t="s">
        <v>277</v>
      </c>
      <c r="Z195" s="165"/>
      <c r="AA195" s="178" t="s">
        <v>277</v>
      </c>
      <c r="AB195" s="178" t="s">
        <v>277</v>
      </c>
      <c r="AC195" s="178" t="s">
        <v>277</v>
      </c>
      <c r="AD195" s="178" t="s">
        <v>277</v>
      </c>
      <c r="AE195" s="165"/>
      <c r="AF195" s="178" t="s">
        <v>277</v>
      </c>
      <c r="AG195" s="178" t="s">
        <v>277</v>
      </c>
      <c r="AH195" s="178" t="s">
        <v>277</v>
      </c>
      <c r="AI195" s="178" t="s">
        <v>277</v>
      </c>
      <c r="AJ195" s="165"/>
      <c r="AK195" s="178" t="s">
        <v>277</v>
      </c>
      <c r="AL195" s="178" t="s">
        <v>277</v>
      </c>
      <c r="AM195" s="178" t="s">
        <v>277</v>
      </c>
      <c r="AN195" s="178" t="s">
        <v>277</v>
      </c>
      <c r="AO195" s="165"/>
      <c r="AP195" s="178" t="s">
        <v>277</v>
      </c>
      <c r="AQ195" s="178" t="s">
        <v>277</v>
      </c>
      <c r="AR195" s="178" t="s">
        <v>277</v>
      </c>
      <c r="AS195" s="178" t="s">
        <v>277</v>
      </c>
      <c r="AT195" s="166"/>
      <c r="AV195" s="236">
        <f t="shared" si="10"/>
        <v>24</v>
      </c>
      <c r="AW195" s="236">
        <f t="shared" si="11"/>
        <v>24</v>
      </c>
      <c r="AX195" s="236">
        <f t="shared" si="12"/>
        <v>0</v>
      </c>
      <c r="AY195" s="301">
        <f>AW195/AV195</f>
        <v>1</v>
      </c>
    </row>
    <row r="196" spans="2:51" ht="12" customHeight="1">
      <c r="B196" s="225"/>
      <c r="C196" s="214"/>
      <c r="D196" s="157"/>
      <c r="E196" s="157"/>
      <c r="F196" s="158"/>
      <c r="G196" s="157"/>
      <c r="H196" s="157"/>
      <c r="I196" s="157"/>
      <c r="J196" s="157"/>
      <c r="K196" s="157"/>
      <c r="L196" s="157"/>
      <c r="M196" s="157"/>
      <c r="N196" s="157"/>
      <c r="O196" s="159"/>
      <c r="P196" s="157"/>
      <c r="Q196" s="157">
        <v>1</v>
      </c>
      <c r="R196" s="157">
        <v>2</v>
      </c>
      <c r="S196" s="157">
        <v>3</v>
      </c>
      <c r="T196" s="157">
        <v>4</v>
      </c>
      <c r="U196" s="157"/>
      <c r="V196" s="157">
        <v>5</v>
      </c>
      <c r="W196" s="157">
        <v>6</v>
      </c>
      <c r="X196" s="157">
        <v>7</v>
      </c>
      <c r="Y196" s="157">
        <v>8</v>
      </c>
      <c r="Z196" s="157"/>
      <c r="AA196" s="157">
        <v>9</v>
      </c>
      <c r="AB196" s="157">
        <v>10</v>
      </c>
      <c r="AC196" s="157">
        <v>11</v>
      </c>
      <c r="AD196" s="157">
        <v>12</v>
      </c>
      <c r="AE196" s="157"/>
      <c r="AF196" s="157">
        <v>13</v>
      </c>
      <c r="AG196" s="157">
        <v>14</v>
      </c>
      <c r="AH196" s="157">
        <v>15</v>
      </c>
      <c r="AI196" s="157">
        <v>16</v>
      </c>
      <c r="AJ196" s="157"/>
      <c r="AK196" s="157">
        <v>17</v>
      </c>
      <c r="AL196" s="157">
        <v>18</v>
      </c>
      <c r="AM196" s="157">
        <v>19</v>
      </c>
      <c r="AN196" s="157">
        <v>20</v>
      </c>
      <c r="AO196" s="157"/>
      <c r="AP196" s="157">
        <v>21</v>
      </c>
      <c r="AQ196" s="157">
        <v>22</v>
      </c>
      <c r="AR196" s="157">
        <v>23</v>
      </c>
      <c r="AS196" s="157">
        <v>24</v>
      </c>
      <c r="AT196" s="160"/>
      <c r="AV196" s="236">
        <f t="shared" si="10"/>
        <v>0</v>
      </c>
      <c r="AW196" s="236">
        <f t="shared" si="11"/>
        <v>0</v>
      </c>
      <c r="AX196" s="236">
        <f t="shared" si="12"/>
        <v>0</v>
      </c>
    </row>
    <row r="197" spans="2:51" ht="12" customHeight="1" thickBot="1">
      <c r="B197" s="280" t="str">
        <f>IF(C197=J197,"INTRA","INTER")</f>
        <v>INTRA</v>
      </c>
      <c r="C197" s="231" t="s">
        <v>8</v>
      </c>
      <c r="D197" s="162" t="s">
        <v>208</v>
      </c>
      <c r="E197" s="163" t="s">
        <v>276</v>
      </c>
      <c r="F197" s="162">
        <v>14</v>
      </c>
      <c r="G197" s="162">
        <v>24</v>
      </c>
      <c r="H197" s="162">
        <v>24</v>
      </c>
      <c r="I197" s="162" t="s">
        <v>12</v>
      </c>
      <c r="J197" s="161" t="s">
        <v>8</v>
      </c>
      <c r="K197" s="162" t="s">
        <v>225</v>
      </c>
      <c r="L197" s="162"/>
      <c r="M197" s="162">
        <f>COUNTIF(Q197:AS197,"x")</f>
        <v>22</v>
      </c>
      <c r="N197" s="162">
        <f>G197-M197</f>
        <v>2</v>
      </c>
      <c r="O197" s="164"/>
      <c r="P197" s="165"/>
      <c r="Q197" s="178" t="s">
        <v>277</v>
      </c>
      <c r="R197" s="178" t="s">
        <v>277</v>
      </c>
      <c r="S197" s="178" t="s">
        <v>277</v>
      </c>
      <c r="T197" s="178" t="s">
        <v>277</v>
      </c>
      <c r="U197" s="165"/>
      <c r="V197" s="178" t="s">
        <v>277</v>
      </c>
      <c r="W197" s="178" t="s">
        <v>277</v>
      </c>
      <c r="X197" s="178" t="s">
        <v>277</v>
      </c>
      <c r="Y197" s="178" t="s">
        <v>277</v>
      </c>
      <c r="Z197" s="165"/>
      <c r="AA197" s="178" t="s">
        <v>277</v>
      </c>
      <c r="AB197" s="178" t="s">
        <v>277</v>
      </c>
      <c r="AC197" s="178" t="s">
        <v>277</v>
      </c>
      <c r="AD197" s="244" t="s">
        <v>384</v>
      </c>
      <c r="AE197" s="165"/>
      <c r="AF197" s="244" t="s">
        <v>384</v>
      </c>
      <c r="AG197" s="178" t="s">
        <v>277</v>
      </c>
      <c r="AH197" s="178" t="s">
        <v>277</v>
      </c>
      <c r="AI197" s="178" t="s">
        <v>277</v>
      </c>
      <c r="AJ197" s="165"/>
      <c r="AK197" s="178" t="s">
        <v>277</v>
      </c>
      <c r="AL197" s="178" t="s">
        <v>277</v>
      </c>
      <c r="AM197" s="178" t="s">
        <v>277</v>
      </c>
      <c r="AN197" s="178" t="s">
        <v>277</v>
      </c>
      <c r="AO197" s="165"/>
      <c r="AP197" s="178" t="s">
        <v>277</v>
      </c>
      <c r="AQ197" s="178" t="s">
        <v>277</v>
      </c>
      <c r="AR197" s="178" t="s">
        <v>277</v>
      </c>
      <c r="AS197" s="178" t="s">
        <v>277</v>
      </c>
      <c r="AT197" s="166"/>
      <c r="AV197" s="236">
        <f t="shared" si="10"/>
        <v>24</v>
      </c>
      <c r="AW197" s="236">
        <f t="shared" si="11"/>
        <v>22</v>
      </c>
      <c r="AX197" s="236">
        <f t="shared" si="12"/>
        <v>2</v>
      </c>
      <c r="AY197" s="301">
        <f>AW197/AV197</f>
        <v>0.91666666666666663</v>
      </c>
    </row>
    <row r="198" spans="2:51" ht="12" customHeight="1">
      <c r="B198" s="225"/>
      <c r="C198" s="214"/>
      <c r="D198" s="157"/>
      <c r="E198" s="157"/>
      <c r="F198" s="158"/>
      <c r="G198" s="157"/>
      <c r="H198" s="157"/>
      <c r="I198" s="157"/>
      <c r="J198" s="157"/>
      <c r="K198" s="157"/>
      <c r="L198" s="157"/>
      <c r="M198" s="157"/>
      <c r="N198" s="157"/>
      <c r="O198" s="159"/>
      <c r="P198" s="157"/>
      <c r="Q198" s="157">
        <v>1</v>
      </c>
      <c r="R198" s="157">
        <v>2</v>
      </c>
      <c r="S198" s="157">
        <v>3</v>
      </c>
      <c r="T198" s="157">
        <v>4</v>
      </c>
      <c r="U198" s="157"/>
      <c r="V198" s="157">
        <v>5</v>
      </c>
      <c r="W198" s="157">
        <v>6</v>
      </c>
      <c r="X198" s="157">
        <v>7</v>
      </c>
      <c r="Y198" s="157">
        <v>8</v>
      </c>
      <c r="Z198" s="157"/>
      <c r="AA198" s="157">
        <v>9</v>
      </c>
      <c r="AB198" s="157">
        <v>10</v>
      </c>
      <c r="AC198" s="157">
        <v>11</v>
      </c>
      <c r="AD198" s="157">
        <v>12</v>
      </c>
      <c r="AE198" s="157"/>
      <c r="AF198" s="157">
        <v>13</v>
      </c>
      <c r="AG198" s="157">
        <v>14</v>
      </c>
      <c r="AH198" s="157">
        <v>15</v>
      </c>
      <c r="AI198" s="157">
        <v>16</v>
      </c>
      <c r="AJ198" s="157"/>
      <c r="AK198" s="157">
        <v>17</v>
      </c>
      <c r="AL198" s="157">
        <v>18</v>
      </c>
      <c r="AM198" s="157">
        <v>19</v>
      </c>
      <c r="AN198" s="157">
        <v>20</v>
      </c>
      <c r="AO198" s="157"/>
      <c r="AP198" s="157">
        <v>21</v>
      </c>
      <c r="AQ198" s="157">
        <v>22</v>
      </c>
      <c r="AR198" s="157">
        <v>23</v>
      </c>
      <c r="AS198" s="157">
        <v>24</v>
      </c>
      <c r="AT198" s="160"/>
      <c r="AV198" s="236">
        <f t="shared" si="10"/>
        <v>0</v>
      </c>
      <c r="AW198" s="236">
        <f t="shared" si="11"/>
        <v>0</v>
      </c>
      <c r="AX198" s="236">
        <f t="shared" si="12"/>
        <v>0</v>
      </c>
    </row>
    <row r="199" spans="2:51" ht="12" customHeight="1" thickBot="1">
      <c r="B199" s="280" t="str">
        <f>IF(C199=J199,"INTRA","INTER")</f>
        <v>INTRA</v>
      </c>
      <c r="C199" s="231" t="s">
        <v>8</v>
      </c>
      <c r="D199" s="162" t="s">
        <v>208</v>
      </c>
      <c r="E199" s="163" t="s">
        <v>276</v>
      </c>
      <c r="F199" s="162">
        <v>13</v>
      </c>
      <c r="G199" s="162">
        <v>24</v>
      </c>
      <c r="H199" s="162">
        <v>24</v>
      </c>
      <c r="I199" s="162" t="s">
        <v>12</v>
      </c>
      <c r="J199" s="161" t="s">
        <v>8</v>
      </c>
      <c r="K199" s="162" t="s">
        <v>223</v>
      </c>
      <c r="L199" s="162"/>
      <c r="M199" s="162">
        <f>COUNTIF(Q199:AS199,"x")</f>
        <v>24</v>
      </c>
      <c r="N199" s="162">
        <f>G199-M199</f>
        <v>0</v>
      </c>
      <c r="O199" s="164"/>
      <c r="P199" s="165"/>
      <c r="Q199" s="178" t="s">
        <v>277</v>
      </c>
      <c r="R199" s="178" t="s">
        <v>277</v>
      </c>
      <c r="S199" s="178" t="s">
        <v>277</v>
      </c>
      <c r="T199" s="178" t="s">
        <v>277</v>
      </c>
      <c r="U199" s="165"/>
      <c r="V199" s="178" t="s">
        <v>277</v>
      </c>
      <c r="W199" s="178" t="s">
        <v>277</v>
      </c>
      <c r="X199" s="178" t="s">
        <v>277</v>
      </c>
      <c r="Y199" s="178" t="s">
        <v>277</v>
      </c>
      <c r="Z199" s="165"/>
      <c r="AA199" s="178" t="s">
        <v>277</v>
      </c>
      <c r="AB199" s="178" t="s">
        <v>277</v>
      </c>
      <c r="AC199" s="178" t="s">
        <v>277</v>
      </c>
      <c r="AD199" s="178" t="s">
        <v>277</v>
      </c>
      <c r="AE199" s="165"/>
      <c r="AF199" s="178" t="s">
        <v>277</v>
      </c>
      <c r="AG199" s="178" t="s">
        <v>277</v>
      </c>
      <c r="AH199" s="178" t="s">
        <v>277</v>
      </c>
      <c r="AI199" s="178" t="s">
        <v>277</v>
      </c>
      <c r="AJ199" s="165"/>
      <c r="AK199" s="178" t="s">
        <v>277</v>
      </c>
      <c r="AL199" s="178" t="s">
        <v>277</v>
      </c>
      <c r="AM199" s="178" t="s">
        <v>277</v>
      </c>
      <c r="AN199" s="178" t="s">
        <v>277</v>
      </c>
      <c r="AO199" s="165"/>
      <c r="AP199" s="178" t="s">
        <v>277</v>
      </c>
      <c r="AQ199" s="178" t="s">
        <v>277</v>
      </c>
      <c r="AR199" s="178" t="s">
        <v>277</v>
      </c>
      <c r="AS199" s="178" t="s">
        <v>277</v>
      </c>
      <c r="AT199" s="166"/>
      <c r="AV199" s="236">
        <f t="shared" si="10"/>
        <v>24</v>
      </c>
      <c r="AW199" s="236">
        <f t="shared" si="11"/>
        <v>24</v>
      </c>
      <c r="AX199" s="236">
        <f t="shared" si="12"/>
        <v>0</v>
      </c>
      <c r="AY199" s="301">
        <f>AW199/AV199</f>
        <v>1</v>
      </c>
    </row>
    <row r="200" spans="2:51" ht="12" customHeight="1">
      <c r="B200" s="225"/>
      <c r="C200" s="214"/>
      <c r="D200" s="157"/>
      <c r="E200" s="157"/>
      <c r="F200" s="158"/>
      <c r="G200" s="157"/>
      <c r="H200" s="157"/>
      <c r="I200" s="157"/>
      <c r="J200" s="157"/>
      <c r="K200" s="157"/>
      <c r="L200" s="157"/>
      <c r="M200" s="157"/>
      <c r="N200" s="157"/>
      <c r="O200" s="159"/>
      <c r="P200" s="157"/>
      <c r="Q200" s="157">
        <v>1</v>
      </c>
      <c r="R200" s="157">
        <v>2</v>
      </c>
      <c r="S200" s="157">
        <v>3</v>
      </c>
      <c r="T200" s="157">
        <v>4</v>
      </c>
      <c r="U200" s="157"/>
      <c r="V200" s="157">
        <v>5</v>
      </c>
      <c r="W200" s="157">
        <v>6</v>
      </c>
      <c r="X200" s="157">
        <v>7</v>
      </c>
      <c r="Y200" s="157">
        <v>8</v>
      </c>
      <c r="Z200" s="157"/>
      <c r="AA200" s="157">
        <v>9</v>
      </c>
      <c r="AB200" s="157">
        <v>10</v>
      </c>
      <c r="AC200" s="157">
        <v>11</v>
      </c>
      <c r="AD200" s="157">
        <v>12</v>
      </c>
      <c r="AE200" s="157"/>
      <c r="AF200" s="157">
        <v>13</v>
      </c>
      <c r="AG200" s="157">
        <v>14</v>
      </c>
      <c r="AH200" s="157">
        <v>15</v>
      </c>
      <c r="AI200" s="157">
        <v>16</v>
      </c>
      <c r="AJ200" s="157"/>
      <c r="AK200" s="157">
        <v>17</v>
      </c>
      <c r="AL200" s="157">
        <v>18</v>
      </c>
      <c r="AM200" s="157">
        <v>19</v>
      </c>
      <c r="AN200" s="157">
        <v>20</v>
      </c>
      <c r="AO200" s="157"/>
      <c r="AP200" s="157">
        <v>21</v>
      </c>
      <c r="AQ200" s="157">
        <v>22</v>
      </c>
      <c r="AR200" s="157">
        <v>23</v>
      </c>
      <c r="AS200" s="157">
        <v>24</v>
      </c>
      <c r="AT200" s="160"/>
      <c r="AV200" s="236">
        <f t="shared" ref="AV200:AV247" si="13">G200</f>
        <v>0</v>
      </c>
      <c r="AW200" s="236">
        <f t="shared" ref="AW200:AW247" si="14">M200</f>
        <v>0</v>
      </c>
      <c r="AX200" s="236">
        <f t="shared" ref="AX200:AX247" si="15">N200</f>
        <v>0</v>
      </c>
    </row>
    <row r="201" spans="2:51" ht="12" customHeight="1" thickBot="1">
      <c r="B201" s="280" t="str">
        <f>IF(C201=J201,"INTRA","INTER")</f>
        <v>INTRA</v>
      </c>
      <c r="C201" s="231" t="s">
        <v>8</v>
      </c>
      <c r="D201" s="162" t="s">
        <v>208</v>
      </c>
      <c r="E201" s="163" t="s">
        <v>276</v>
      </c>
      <c r="F201" s="162">
        <v>12</v>
      </c>
      <c r="G201" s="162">
        <v>24</v>
      </c>
      <c r="H201" s="162">
        <v>24</v>
      </c>
      <c r="I201" s="162" t="s">
        <v>12</v>
      </c>
      <c r="J201" s="161" t="s">
        <v>8</v>
      </c>
      <c r="K201" s="162" t="s">
        <v>224</v>
      </c>
      <c r="L201" s="162"/>
      <c r="M201" s="162">
        <f>COUNTIF(Q201:AS201,"x")</f>
        <v>24</v>
      </c>
      <c r="N201" s="162">
        <f>G201-M201</f>
        <v>0</v>
      </c>
      <c r="O201" s="164"/>
      <c r="P201" s="165"/>
      <c r="Q201" s="178" t="s">
        <v>277</v>
      </c>
      <c r="R201" s="178" t="s">
        <v>277</v>
      </c>
      <c r="S201" s="178" t="s">
        <v>277</v>
      </c>
      <c r="T201" s="178" t="s">
        <v>277</v>
      </c>
      <c r="U201" s="165"/>
      <c r="V201" s="178" t="s">
        <v>277</v>
      </c>
      <c r="W201" s="178" t="s">
        <v>277</v>
      </c>
      <c r="X201" s="178" t="s">
        <v>277</v>
      </c>
      <c r="Y201" s="178" t="s">
        <v>277</v>
      </c>
      <c r="Z201" s="165"/>
      <c r="AA201" s="178" t="s">
        <v>277</v>
      </c>
      <c r="AB201" s="178" t="s">
        <v>277</v>
      </c>
      <c r="AC201" s="178" t="s">
        <v>277</v>
      </c>
      <c r="AD201" s="178" t="s">
        <v>277</v>
      </c>
      <c r="AE201" s="165"/>
      <c r="AF201" s="178" t="s">
        <v>277</v>
      </c>
      <c r="AG201" s="178" t="s">
        <v>277</v>
      </c>
      <c r="AH201" s="178" t="s">
        <v>277</v>
      </c>
      <c r="AI201" s="178" t="s">
        <v>277</v>
      </c>
      <c r="AJ201" s="165"/>
      <c r="AK201" s="178" t="s">
        <v>277</v>
      </c>
      <c r="AL201" s="178" t="s">
        <v>277</v>
      </c>
      <c r="AM201" s="178" t="s">
        <v>277</v>
      </c>
      <c r="AN201" s="178" t="s">
        <v>277</v>
      </c>
      <c r="AO201" s="165"/>
      <c r="AP201" s="178" t="s">
        <v>277</v>
      </c>
      <c r="AQ201" s="178" t="s">
        <v>277</v>
      </c>
      <c r="AR201" s="178" t="s">
        <v>277</v>
      </c>
      <c r="AS201" s="178" t="s">
        <v>277</v>
      </c>
      <c r="AT201" s="166"/>
      <c r="AV201" s="236">
        <f t="shared" si="13"/>
        <v>24</v>
      </c>
      <c r="AW201" s="236">
        <f t="shared" si="14"/>
        <v>24</v>
      </c>
      <c r="AX201" s="236">
        <f t="shared" si="15"/>
        <v>0</v>
      </c>
      <c r="AY201" s="301">
        <f>AW201/AV201</f>
        <v>1</v>
      </c>
    </row>
    <row r="202" spans="2:51" ht="12" customHeight="1">
      <c r="B202" s="225"/>
      <c r="C202" s="214"/>
      <c r="D202" s="157"/>
      <c r="E202" s="157"/>
      <c r="F202" s="158"/>
      <c r="G202" s="157"/>
      <c r="H202" s="157"/>
      <c r="I202" s="157"/>
      <c r="J202" s="157"/>
      <c r="K202" s="157"/>
      <c r="L202" s="157"/>
      <c r="M202" s="157"/>
      <c r="N202" s="157"/>
      <c r="O202" s="159"/>
      <c r="P202" s="157"/>
      <c r="Q202" s="157">
        <v>1</v>
      </c>
      <c r="R202" s="157">
        <v>2</v>
      </c>
      <c r="S202" s="157">
        <v>3</v>
      </c>
      <c r="T202" s="157">
        <v>4</v>
      </c>
      <c r="U202" s="157"/>
      <c r="V202" s="157">
        <v>5</v>
      </c>
      <c r="W202" s="157">
        <v>6</v>
      </c>
      <c r="X202" s="157">
        <v>7</v>
      </c>
      <c r="Y202" s="157">
        <v>8</v>
      </c>
      <c r="Z202" s="157"/>
      <c r="AA202" s="157">
        <v>9</v>
      </c>
      <c r="AB202" s="157">
        <v>10</v>
      </c>
      <c r="AC202" s="157">
        <v>11</v>
      </c>
      <c r="AD202" s="157">
        <v>12</v>
      </c>
      <c r="AE202" s="157"/>
      <c r="AF202" s="157">
        <v>13</v>
      </c>
      <c r="AG202" s="157">
        <v>14</v>
      </c>
      <c r="AH202" s="157">
        <v>15</v>
      </c>
      <c r="AI202" s="157">
        <v>16</v>
      </c>
      <c r="AJ202" s="157"/>
      <c r="AK202" s="157">
        <v>17</v>
      </c>
      <c r="AL202" s="157">
        <v>18</v>
      </c>
      <c r="AM202" s="157">
        <v>19</v>
      </c>
      <c r="AN202" s="157">
        <v>20</v>
      </c>
      <c r="AO202" s="157"/>
      <c r="AP202" s="157">
        <v>21</v>
      </c>
      <c r="AQ202" s="157">
        <v>22</v>
      </c>
      <c r="AR202" s="157">
        <v>23</v>
      </c>
      <c r="AS202" s="157">
        <v>24</v>
      </c>
      <c r="AT202" s="160"/>
      <c r="AV202" s="236">
        <f t="shared" si="13"/>
        <v>0</v>
      </c>
      <c r="AW202" s="236">
        <f t="shared" si="14"/>
        <v>0</v>
      </c>
      <c r="AX202" s="236">
        <f t="shared" si="15"/>
        <v>0</v>
      </c>
    </row>
    <row r="203" spans="2:51" ht="12" customHeight="1" thickBot="1">
      <c r="B203" s="280" t="str">
        <f>IF(C203=J203,"INTRA","INTER")</f>
        <v>INTRA</v>
      </c>
      <c r="C203" s="231" t="s">
        <v>8</v>
      </c>
      <c r="D203" s="162" t="s">
        <v>208</v>
      </c>
      <c r="E203" s="163" t="s">
        <v>276</v>
      </c>
      <c r="F203" s="162">
        <v>11</v>
      </c>
      <c r="G203" s="162">
        <v>24</v>
      </c>
      <c r="H203" s="162">
        <v>24</v>
      </c>
      <c r="I203" s="162" t="s">
        <v>12</v>
      </c>
      <c r="J203" s="161" t="s">
        <v>8</v>
      </c>
      <c r="K203" s="162" t="s">
        <v>225</v>
      </c>
      <c r="L203" s="162"/>
      <c r="M203" s="162">
        <f>COUNTIF(Q203:AS203,"x")</f>
        <v>23</v>
      </c>
      <c r="N203" s="162">
        <f>G203-M203</f>
        <v>1</v>
      </c>
      <c r="O203" s="164"/>
      <c r="P203" s="165"/>
      <c r="Q203" s="178" t="s">
        <v>277</v>
      </c>
      <c r="R203" s="178" t="s">
        <v>277</v>
      </c>
      <c r="S203" s="178" t="s">
        <v>277</v>
      </c>
      <c r="T203" s="178" t="s">
        <v>277</v>
      </c>
      <c r="U203" s="165"/>
      <c r="V203" s="178" t="s">
        <v>277</v>
      </c>
      <c r="W203" s="178" t="s">
        <v>277</v>
      </c>
      <c r="X203" s="178" t="s">
        <v>277</v>
      </c>
      <c r="Y203" s="178" t="s">
        <v>277</v>
      </c>
      <c r="Z203" s="165"/>
      <c r="AA203" s="178" t="s">
        <v>277</v>
      </c>
      <c r="AB203" s="178" t="s">
        <v>277</v>
      </c>
      <c r="AC203" s="178" t="s">
        <v>277</v>
      </c>
      <c r="AD203" s="178" t="s">
        <v>277</v>
      </c>
      <c r="AE203" s="165"/>
      <c r="AF203" s="178" t="s">
        <v>277</v>
      </c>
      <c r="AG203" s="244" t="s">
        <v>384</v>
      </c>
      <c r="AH203" s="178" t="s">
        <v>277</v>
      </c>
      <c r="AI203" s="178" t="s">
        <v>277</v>
      </c>
      <c r="AJ203" s="165"/>
      <c r="AK203" s="178" t="s">
        <v>277</v>
      </c>
      <c r="AL203" s="178" t="s">
        <v>277</v>
      </c>
      <c r="AM203" s="178" t="s">
        <v>277</v>
      </c>
      <c r="AN203" s="178" t="s">
        <v>277</v>
      </c>
      <c r="AO203" s="165"/>
      <c r="AP203" s="178" t="s">
        <v>277</v>
      </c>
      <c r="AQ203" s="178" t="s">
        <v>277</v>
      </c>
      <c r="AR203" s="178" t="s">
        <v>277</v>
      </c>
      <c r="AS203" s="178" t="s">
        <v>277</v>
      </c>
      <c r="AT203" s="166"/>
      <c r="AV203" s="236">
        <f t="shared" si="13"/>
        <v>24</v>
      </c>
      <c r="AW203" s="236">
        <f t="shared" si="14"/>
        <v>23</v>
      </c>
      <c r="AX203" s="236">
        <f t="shared" si="15"/>
        <v>1</v>
      </c>
      <c r="AY203" s="301">
        <f>AW203/AV203</f>
        <v>0.95833333333333337</v>
      </c>
    </row>
    <row r="204" spans="2:51" ht="12" customHeight="1">
      <c r="B204" s="225"/>
      <c r="C204" s="214"/>
      <c r="D204" s="157"/>
      <c r="E204" s="157"/>
      <c r="F204" s="158"/>
      <c r="G204" s="157"/>
      <c r="H204" s="157"/>
      <c r="I204" s="157"/>
      <c r="J204" s="157"/>
      <c r="K204" s="157"/>
      <c r="L204" s="157"/>
      <c r="M204" s="157"/>
      <c r="N204" s="157"/>
      <c r="O204" s="159"/>
      <c r="P204" s="157"/>
      <c r="Q204" s="157">
        <v>1</v>
      </c>
      <c r="R204" s="157">
        <v>2</v>
      </c>
      <c r="S204" s="157">
        <v>3</v>
      </c>
      <c r="T204" s="157">
        <v>4</v>
      </c>
      <c r="U204" s="157"/>
      <c r="V204" s="157">
        <v>5</v>
      </c>
      <c r="W204" s="157">
        <v>6</v>
      </c>
      <c r="X204" s="157">
        <v>7</v>
      </c>
      <c r="Y204" s="157">
        <v>8</v>
      </c>
      <c r="Z204" s="157"/>
      <c r="AA204" s="157">
        <v>9</v>
      </c>
      <c r="AB204" s="157">
        <v>10</v>
      </c>
      <c r="AC204" s="157">
        <v>11</v>
      </c>
      <c r="AD204" s="157">
        <v>12</v>
      </c>
      <c r="AE204" s="157"/>
      <c r="AF204" s="157">
        <v>13</v>
      </c>
      <c r="AG204" s="157">
        <v>14</v>
      </c>
      <c r="AH204" s="157">
        <v>15</v>
      </c>
      <c r="AI204" s="157">
        <v>16</v>
      </c>
      <c r="AJ204" s="157"/>
      <c r="AK204" s="157">
        <v>17</v>
      </c>
      <c r="AL204" s="157">
        <v>18</v>
      </c>
      <c r="AM204" s="157">
        <v>19</v>
      </c>
      <c r="AN204" s="157">
        <v>20</v>
      </c>
      <c r="AO204" s="157"/>
      <c r="AP204" s="157">
        <v>21</v>
      </c>
      <c r="AQ204" s="157">
        <v>22</v>
      </c>
      <c r="AR204" s="157">
        <v>23</v>
      </c>
      <c r="AS204" s="157">
        <v>24</v>
      </c>
      <c r="AT204" s="160"/>
      <c r="AV204" s="236">
        <f t="shared" si="13"/>
        <v>0</v>
      </c>
      <c r="AW204" s="236">
        <f t="shared" si="14"/>
        <v>0</v>
      </c>
      <c r="AX204" s="236">
        <f t="shared" si="15"/>
        <v>0</v>
      </c>
    </row>
    <row r="205" spans="2:51" ht="12" customHeight="1" thickBot="1">
      <c r="B205" s="280" t="str">
        <f>IF(C205=J205,"INTRA","INTER")</f>
        <v>INTRA</v>
      </c>
      <c r="C205" s="231" t="s">
        <v>8</v>
      </c>
      <c r="D205" s="162" t="s">
        <v>208</v>
      </c>
      <c r="E205" s="163" t="s">
        <v>276</v>
      </c>
      <c r="F205" s="162">
        <v>10</v>
      </c>
      <c r="G205" s="162">
        <v>24</v>
      </c>
      <c r="H205" s="162">
        <v>24</v>
      </c>
      <c r="I205" s="162" t="s">
        <v>12</v>
      </c>
      <c r="J205" s="161" t="s">
        <v>8</v>
      </c>
      <c r="K205" s="162" t="s">
        <v>226</v>
      </c>
      <c r="L205" s="162"/>
      <c r="M205" s="162">
        <f>COUNTIF(Q205:AS205,"x")</f>
        <v>20</v>
      </c>
      <c r="N205" s="162">
        <f>G205-M205</f>
        <v>4</v>
      </c>
      <c r="O205" s="164"/>
      <c r="P205" s="165"/>
      <c r="Q205" s="178" t="s">
        <v>277</v>
      </c>
      <c r="R205" s="178" t="s">
        <v>277</v>
      </c>
      <c r="S205" s="178" t="s">
        <v>277</v>
      </c>
      <c r="T205" s="178" t="s">
        <v>277</v>
      </c>
      <c r="U205" s="165"/>
      <c r="V205" s="244" t="s">
        <v>384</v>
      </c>
      <c r="W205" s="244" t="s">
        <v>384</v>
      </c>
      <c r="X205" s="178" t="s">
        <v>277</v>
      </c>
      <c r="Y205" s="178" t="s">
        <v>277</v>
      </c>
      <c r="Z205" s="165"/>
      <c r="AA205" s="178" t="s">
        <v>277</v>
      </c>
      <c r="AB205" s="178" t="s">
        <v>277</v>
      </c>
      <c r="AC205" s="178" t="s">
        <v>277</v>
      </c>
      <c r="AD205" s="178" t="s">
        <v>277</v>
      </c>
      <c r="AE205" s="165"/>
      <c r="AF205" s="178" t="s">
        <v>277</v>
      </c>
      <c r="AG205" s="178" t="s">
        <v>277</v>
      </c>
      <c r="AH205" s="244" t="s">
        <v>384</v>
      </c>
      <c r="AI205" s="244" t="s">
        <v>384</v>
      </c>
      <c r="AJ205" s="165"/>
      <c r="AK205" s="178" t="s">
        <v>277</v>
      </c>
      <c r="AL205" s="178" t="s">
        <v>277</v>
      </c>
      <c r="AM205" s="178" t="s">
        <v>277</v>
      </c>
      <c r="AN205" s="178" t="s">
        <v>277</v>
      </c>
      <c r="AO205" s="165"/>
      <c r="AP205" s="178" t="s">
        <v>277</v>
      </c>
      <c r="AQ205" s="178" t="s">
        <v>277</v>
      </c>
      <c r="AR205" s="178" t="s">
        <v>277</v>
      </c>
      <c r="AS205" s="178" t="s">
        <v>277</v>
      </c>
      <c r="AT205" s="166"/>
      <c r="AV205" s="236">
        <f t="shared" si="13"/>
        <v>24</v>
      </c>
      <c r="AW205" s="236">
        <f t="shared" si="14"/>
        <v>20</v>
      </c>
      <c r="AX205" s="236">
        <f t="shared" si="15"/>
        <v>4</v>
      </c>
      <c r="AY205" s="301">
        <f>AW205/AV205</f>
        <v>0.83333333333333337</v>
      </c>
    </row>
    <row r="206" spans="2:51" ht="12" customHeight="1">
      <c r="B206" s="225"/>
      <c r="C206" s="214"/>
      <c r="D206" s="157"/>
      <c r="E206" s="157"/>
      <c r="F206" s="158"/>
      <c r="G206" s="157"/>
      <c r="H206" s="157"/>
      <c r="I206" s="157"/>
      <c r="J206" s="157"/>
      <c r="K206" s="157"/>
      <c r="L206" s="157"/>
      <c r="M206" s="157"/>
      <c r="N206" s="157"/>
      <c r="O206" s="159"/>
      <c r="P206" s="157"/>
      <c r="Q206" s="157">
        <v>1</v>
      </c>
      <c r="R206" s="157">
        <v>2</v>
      </c>
      <c r="S206" s="157">
        <v>3</v>
      </c>
      <c r="T206" s="157">
        <v>4</v>
      </c>
      <c r="U206" s="157"/>
      <c r="V206" s="157">
        <v>5</v>
      </c>
      <c r="W206" s="157">
        <v>6</v>
      </c>
      <c r="X206" s="157">
        <v>7</v>
      </c>
      <c r="Y206" s="157">
        <v>8</v>
      </c>
      <c r="Z206" s="157"/>
      <c r="AA206" s="157">
        <v>9</v>
      </c>
      <c r="AB206" s="157">
        <v>10</v>
      </c>
      <c r="AC206" s="157">
        <v>11</v>
      </c>
      <c r="AD206" s="157">
        <v>12</v>
      </c>
      <c r="AE206" s="157"/>
      <c r="AF206" s="157">
        <v>13</v>
      </c>
      <c r="AG206" s="157">
        <v>14</v>
      </c>
      <c r="AH206" s="157">
        <v>15</v>
      </c>
      <c r="AI206" s="157">
        <v>16</v>
      </c>
      <c r="AJ206" s="157"/>
      <c r="AK206" s="157">
        <v>17</v>
      </c>
      <c r="AL206" s="157">
        <v>18</v>
      </c>
      <c r="AM206" s="157">
        <v>19</v>
      </c>
      <c r="AN206" s="157">
        <v>20</v>
      </c>
      <c r="AO206" s="157"/>
      <c r="AP206" s="157">
        <v>21</v>
      </c>
      <c r="AQ206" s="157">
        <v>22</v>
      </c>
      <c r="AR206" s="157">
        <v>23</v>
      </c>
      <c r="AS206" s="157">
        <v>24</v>
      </c>
      <c r="AT206" s="160"/>
      <c r="AV206" s="236">
        <f t="shared" si="13"/>
        <v>0</v>
      </c>
      <c r="AW206" s="236">
        <f t="shared" si="14"/>
        <v>0</v>
      </c>
      <c r="AX206" s="236">
        <f t="shared" si="15"/>
        <v>0</v>
      </c>
    </row>
    <row r="207" spans="2:51" ht="12" customHeight="1" thickBot="1">
      <c r="B207" s="280" t="str">
        <f>IF(C207=J207,"INTRA","INTER")</f>
        <v>INTRA</v>
      </c>
      <c r="C207" s="231" t="s">
        <v>8</v>
      </c>
      <c r="D207" s="162" t="s">
        <v>208</v>
      </c>
      <c r="E207" s="163" t="s">
        <v>276</v>
      </c>
      <c r="F207" s="162">
        <v>9</v>
      </c>
      <c r="G207" s="162">
        <v>24</v>
      </c>
      <c r="H207" s="162">
        <v>24</v>
      </c>
      <c r="I207" s="162" t="s">
        <v>12</v>
      </c>
      <c r="J207" s="161" t="s">
        <v>8</v>
      </c>
      <c r="K207" s="162" t="s">
        <v>226</v>
      </c>
      <c r="L207" s="162"/>
      <c r="M207" s="162">
        <f>COUNTIF(Q207:AS207,"x")</f>
        <v>15</v>
      </c>
      <c r="N207" s="162">
        <f>G207-M207</f>
        <v>9</v>
      </c>
      <c r="O207" s="164"/>
      <c r="P207" s="165"/>
      <c r="Q207" s="178" t="s">
        <v>277</v>
      </c>
      <c r="R207" s="178" t="s">
        <v>277</v>
      </c>
      <c r="S207" s="244" t="s">
        <v>384</v>
      </c>
      <c r="T207" s="244" t="s">
        <v>384</v>
      </c>
      <c r="U207" s="165"/>
      <c r="V207" s="244" t="s">
        <v>384</v>
      </c>
      <c r="W207" s="244" t="s">
        <v>384</v>
      </c>
      <c r="X207" s="244" t="s">
        <v>384</v>
      </c>
      <c r="Y207" s="244" t="s">
        <v>384</v>
      </c>
      <c r="Z207" s="165"/>
      <c r="AA207" s="178" t="s">
        <v>277</v>
      </c>
      <c r="AB207" s="178" t="s">
        <v>277</v>
      </c>
      <c r="AC207" s="178" t="s">
        <v>277</v>
      </c>
      <c r="AD207" s="178" t="s">
        <v>277</v>
      </c>
      <c r="AE207" s="165"/>
      <c r="AF207" s="178" t="s">
        <v>277</v>
      </c>
      <c r="AG207" s="178" t="s">
        <v>277</v>
      </c>
      <c r="AH207" s="178" t="s">
        <v>277</v>
      </c>
      <c r="AI207" s="178" t="s">
        <v>277</v>
      </c>
      <c r="AJ207" s="165"/>
      <c r="AK207" s="244" t="s">
        <v>384</v>
      </c>
      <c r="AL207" s="178" t="s">
        <v>277</v>
      </c>
      <c r="AM207" s="178" t="s">
        <v>277</v>
      </c>
      <c r="AN207" s="178" t="s">
        <v>277</v>
      </c>
      <c r="AO207" s="165"/>
      <c r="AP207" s="178" t="s">
        <v>277</v>
      </c>
      <c r="AQ207" s="244" t="s">
        <v>384</v>
      </c>
      <c r="AR207" s="244" t="s">
        <v>384</v>
      </c>
      <c r="AS207" s="178" t="s">
        <v>277</v>
      </c>
      <c r="AT207" s="166"/>
      <c r="AV207" s="236">
        <f t="shared" si="13"/>
        <v>24</v>
      </c>
      <c r="AW207" s="236">
        <f t="shared" si="14"/>
        <v>15</v>
      </c>
      <c r="AX207" s="236">
        <f t="shared" si="15"/>
        <v>9</v>
      </c>
      <c r="AY207" s="301">
        <f>AW207/AV207</f>
        <v>0.625</v>
      </c>
    </row>
    <row r="208" spans="2:51" ht="12" customHeight="1">
      <c r="B208" s="225"/>
      <c r="C208" s="214"/>
      <c r="D208" s="157"/>
      <c r="E208" s="157"/>
      <c r="F208" s="158"/>
      <c r="G208" s="157"/>
      <c r="H208" s="157"/>
      <c r="I208" s="157"/>
      <c r="J208" s="157"/>
      <c r="K208" s="157"/>
      <c r="L208" s="157"/>
      <c r="M208" s="157"/>
      <c r="N208" s="157"/>
      <c r="O208" s="159"/>
      <c r="P208" s="157"/>
      <c r="Q208" s="157">
        <v>1</v>
      </c>
      <c r="R208" s="157">
        <v>2</v>
      </c>
      <c r="S208" s="157">
        <v>3</v>
      </c>
      <c r="T208" s="157">
        <v>4</v>
      </c>
      <c r="U208" s="157"/>
      <c r="V208" s="157">
        <v>5</v>
      </c>
      <c r="W208" s="157">
        <v>6</v>
      </c>
      <c r="X208" s="157">
        <v>7</v>
      </c>
      <c r="Y208" s="157">
        <v>8</v>
      </c>
      <c r="Z208" s="157"/>
      <c r="AA208" s="157">
        <v>9</v>
      </c>
      <c r="AB208" s="157">
        <v>10</v>
      </c>
      <c r="AC208" s="157">
        <v>11</v>
      </c>
      <c r="AD208" s="157">
        <v>12</v>
      </c>
      <c r="AE208" s="157"/>
      <c r="AF208" s="157">
        <v>13</v>
      </c>
      <c r="AG208" s="157">
        <v>14</v>
      </c>
      <c r="AH208" s="157">
        <v>15</v>
      </c>
      <c r="AI208" s="157">
        <v>16</v>
      </c>
      <c r="AJ208" s="157"/>
      <c r="AK208" s="157">
        <v>17</v>
      </c>
      <c r="AL208" s="157">
        <v>18</v>
      </c>
      <c r="AM208" s="157">
        <v>19</v>
      </c>
      <c r="AN208" s="157">
        <v>20</v>
      </c>
      <c r="AO208" s="157"/>
      <c r="AP208" s="157">
        <v>21</v>
      </c>
      <c r="AQ208" s="157">
        <v>22</v>
      </c>
      <c r="AR208" s="157">
        <v>23</v>
      </c>
      <c r="AS208" s="157">
        <v>24</v>
      </c>
      <c r="AT208" s="160"/>
      <c r="AV208" s="236">
        <f t="shared" si="13"/>
        <v>0</v>
      </c>
      <c r="AW208" s="236">
        <f t="shared" si="14"/>
        <v>0</v>
      </c>
      <c r="AX208" s="236">
        <f t="shared" si="15"/>
        <v>0</v>
      </c>
    </row>
    <row r="209" spans="2:51" ht="12" customHeight="1" thickBot="1">
      <c r="B209" s="280" t="str">
        <f>IF(C209=J209,"INTRA","INTER")</f>
        <v>INTRA</v>
      </c>
      <c r="C209" s="231" t="s">
        <v>8</v>
      </c>
      <c r="D209" s="162" t="s">
        <v>208</v>
      </c>
      <c r="E209" s="163" t="s">
        <v>276</v>
      </c>
      <c r="F209" s="162">
        <v>8</v>
      </c>
      <c r="G209" s="162">
        <v>24</v>
      </c>
      <c r="H209" s="162">
        <v>24</v>
      </c>
      <c r="I209" s="162" t="s">
        <v>12</v>
      </c>
      <c r="J209" s="161" t="s">
        <v>8</v>
      </c>
      <c r="K209" s="162" t="s">
        <v>49</v>
      </c>
      <c r="L209" s="162"/>
      <c r="M209" s="162">
        <f>COUNTIF(Q209:AS209,"x")</f>
        <v>17</v>
      </c>
      <c r="N209" s="162">
        <f>G209-M209</f>
        <v>7</v>
      </c>
      <c r="O209" s="164"/>
      <c r="P209" s="165"/>
      <c r="Q209" s="178" t="s">
        <v>277</v>
      </c>
      <c r="R209" s="178" t="s">
        <v>277</v>
      </c>
      <c r="S209" s="178" t="s">
        <v>277</v>
      </c>
      <c r="T209" s="178" t="s">
        <v>277</v>
      </c>
      <c r="U209" s="165"/>
      <c r="V209" s="244" t="s">
        <v>384</v>
      </c>
      <c r="W209" s="244" t="s">
        <v>384</v>
      </c>
      <c r="X209" s="178" t="s">
        <v>277</v>
      </c>
      <c r="Y209" s="178" t="s">
        <v>277</v>
      </c>
      <c r="Z209" s="165"/>
      <c r="AA209" s="244" t="s">
        <v>384</v>
      </c>
      <c r="AB209" s="244" t="s">
        <v>384</v>
      </c>
      <c r="AC209" s="244" t="s">
        <v>384</v>
      </c>
      <c r="AD209" s="244" t="s">
        <v>384</v>
      </c>
      <c r="AE209" s="165"/>
      <c r="AF209" s="244" t="s">
        <v>384</v>
      </c>
      <c r="AG209" s="178" t="s">
        <v>277</v>
      </c>
      <c r="AH209" s="178" t="s">
        <v>277</v>
      </c>
      <c r="AI209" s="178" t="s">
        <v>277</v>
      </c>
      <c r="AJ209" s="165"/>
      <c r="AK209" s="178" t="s">
        <v>277</v>
      </c>
      <c r="AL209" s="178" t="s">
        <v>277</v>
      </c>
      <c r="AM209" s="178" t="s">
        <v>277</v>
      </c>
      <c r="AN209" s="178" t="s">
        <v>277</v>
      </c>
      <c r="AO209" s="165"/>
      <c r="AP209" s="178" t="s">
        <v>277</v>
      </c>
      <c r="AQ209" s="178" t="s">
        <v>277</v>
      </c>
      <c r="AR209" s="178" t="s">
        <v>277</v>
      </c>
      <c r="AS209" s="178" t="s">
        <v>277</v>
      </c>
      <c r="AT209" s="166"/>
      <c r="AV209" s="236">
        <f t="shared" si="13"/>
        <v>24</v>
      </c>
      <c r="AW209" s="236">
        <f t="shared" si="14"/>
        <v>17</v>
      </c>
      <c r="AX209" s="236">
        <f t="shared" si="15"/>
        <v>7</v>
      </c>
      <c r="AY209" s="301">
        <f>AW209/AV209</f>
        <v>0.70833333333333337</v>
      </c>
    </row>
    <row r="210" spans="2:51" ht="12" customHeight="1">
      <c r="B210" s="225"/>
      <c r="C210" s="214"/>
      <c r="D210" s="157"/>
      <c r="E210" s="157"/>
      <c r="F210" s="158"/>
      <c r="G210" s="157"/>
      <c r="H210" s="157"/>
      <c r="I210" s="157"/>
      <c r="J210" s="157"/>
      <c r="K210" s="157"/>
      <c r="L210" s="157"/>
      <c r="M210" s="157"/>
      <c r="N210" s="157"/>
      <c r="O210" s="159"/>
      <c r="P210" s="157"/>
      <c r="Q210" s="157">
        <v>1</v>
      </c>
      <c r="R210" s="157">
        <v>2</v>
      </c>
      <c r="S210" s="157">
        <v>3</v>
      </c>
      <c r="T210" s="157">
        <v>4</v>
      </c>
      <c r="U210" s="157"/>
      <c r="V210" s="157">
        <v>5</v>
      </c>
      <c r="W210" s="157">
        <v>6</v>
      </c>
      <c r="X210" s="157">
        <v>7</v>
      </c>
      <c r="Y210" s="157">
        <v>8</v>
      </c>
      <c r="Z210" s="157"/>
      <c r="AA210" s="157">
        <v>9</v>
      </c>
      <c r="AB210" s="157">
        <v>10</v>
      </c>
      <c r="AC210" s="157">
        <v>11</v>
      </c>
      <c r="AD210" s="157">
        <v>12</v>
      </c>
      <c r="AE210" s="157"/>
      <c r="AF210" s="157">
        <v>13</v>
      </c>
      <c r="AG210" s="157">
        <v>14</v>
      </c>
      <c r="AH210" s="157">
        <v>15</v>
      </c>
      <c r="AI210" s="157">
        <v>16</v>
      </c>
      <c r="AJ210" s="157"/>
      <c r="AK210" s="157">
        <v>17</v>
      </c>
      <c r="AL210" s="157">
        <v>18</v>
      </c>
      <c r="AM210" s="157">
        <v>19</v>
      </c>
      <c r="AN210" s="157">
        <v>20</v>
      </c>
      <c r="AO210" s="157"/>
      <c r="AP210" s="157">
        <v>21</v>
      </c>
      <c r="AQ210" s="157">
        <v>22</v>
      </c>
      <c r="AR210" s="157">
        <v>23</v>
      </c>
      <c r="AS210" s="157">
        <v>24</v>
      </c>
      <c r="AT210" s="160"/>
      <c r="AV210" s="236">
        <f t="shared" si="13"/>
        <v>0</v>
      </c>
      <c r="AW210" s="236">
        <f t="shared" si="14"/>
        <v>0</v>
      </c>
      <c r="AX210" s="236">
        <f t="shared" si="15"/>
        <v>0</v>
      </c>
    </row>
    <row r="211" spans="2:51" ht="12" customHeight="1" thickBot="1">
      <c r="B211" s="280" t="str">
        <f>IF(C211=J211,"INTRA","INTER")</f>
        <v>INTRA</v>
      </c>
      <c r="C211" s="231" t="s">
        <v>8</v>
      </c>
      <c r="D211" s="162" t="s">
        <v>208</v>
      </c>
      <c r="E211" s="163" t="s">
        <v>276</v>
      </c>
      <c r="F211" s="162">
        <v>7</v>
      </c>
      <c r="G211" s="162">
        <v>24</v>
      </c>
      <c r="H211" s="162">
        <v>24</v>
      </c>
      <c r="I211" s="162" t="s">
        <v>12</v>
      </c>
      <c r="J211" s="161" t="s">
        <v>8</v>
      </c>
      <c r="K211" s="162" t="s">
        <v>49</v>
      </c>
      <c r="L211" s="162"/>
      <c r="M211" s="162">
        <f>COUNTIF(Q211:AS211,"x")</f>
        <v>24</v>
      </c>
      <c r="N211" s="162">
        <f>G211-M211</f>
        <v>0</v>
      </c>
      <c r="O211" s="164"/>
      <c r="P211" s="165"/>
      <c r="Q211" s="178" t="s">
        <v>277</v>
      </c>
      <c r="R211" s="178" t="s">
        <v>277</v>
      </c>
      <c r="S211" s="178" t="s">
        <v>277</v>
      </c>
      <c r="T211" s="178" t="s">
        <v>277</v>
      </c>
      <c r="U211" s="165"/>
      <c r="V211" s="178" t="s">
        <v>277</v>
      </c>
      <c r="W211" s="178" t="s">
        <v>277</v>
      </c>
      <c r="X211" s="178" t="s">
        <v>277</v>
      </c>
      <c r="Y211" s="178" t="s">
        <v>277</v>
      </c>
      <c r="Z211" s="165"/>
      <c r="AA211" s="178" t="s">
        <v>277</v>
      </c>
      <c r="AB211" s="178" t="s">
        <v>277</v>
      </c>
      <c r="AC211" s="178" t="s">
        <v>277</v>
      </c>
      <c r="AD211" s="178" t="s">
        <v>277</v>
      </c>
      <c r="AE211" s="165"/>
      <c r="AF211" s="178" t="s">
        <v>277</v>
      </c>
      <c r="AG211" s="178" t="s">
        <v>277</v>
      </c>
      <c r="AH211" s="178" t="s">
        <v>277</v>
      </c>
      <c r="AI211" s="178" t="s">
        <v>277</v>
      </c>
      <c r="AJ211" s="165"/>
      <c r="AK211" s="178" t="s">
        <v>277</v>
      </c>
      <c r="AL211" s="178" t="s">
        <v>277</v>
      </c>
      <c r="AM211" s="178" t="s">
        <v>277</v>
      </c>
      <c r="AN211" s="178" t="s">
        <v>277</v>
      </c>
      <c r="AO211" s="165"/>
      <c r="AP211" s="178" t="s">
        <v>277</v>
      </c>
      <c r="AQ211" s="178" t="s">
        <v>277</v>
      </c>
      <c r="AR211" s="178" t="s">
        <v>277</v>
      </c>
      <c r="AS211" s="178" t="s">
        <v>277</v>
      </c>
      <c r="AT211" s="166"/>
      <c r="AV211" s="236">
        <f t="shared" si="13"/>
        <v>24</v>
      </c>
      <c r="AW211" s="236">
        <f t="shared" si="14"/>
        <v>24</v>
      </c>
      <c r="AX211" s="236">
        <f t="shared" si="15"/>
        <v>0</v>
      </c>
      <c r="AY211" s="301">
        <f>AW211/AV211</f>
        <v>1</v>
      </c>
    </row>
    <row r="212" spans="2:51" ht="12" customHeight="1">
      <c r="B212" s="225"/>
      <c r="C212" s="214"/>
      <c r="D212" s="157"/>
      <c r="E212" s="157"/>
      <c r="F212" s="158"/>
      <c r="G212" s="157"/>
      <c r="H212" s="157"/>
      <c r="I212" s="157"/>
      <c r="J212" s="157"/>
      <c r="K212" s="157"/>
      <c r="L212" s="157"/>
      <c r="M212" s="157"/>
      <c r="N212" s="157"/>
      <c r="O212" s="159"/>
      <c r="P212" s="157"/>
      <c r="Q212" s="157">
        <v>1</v>
      </c>
      <c r="R212" s="157">
        <v>2</v>
      </c>
      <c r="S212" s="157">
        <v>3</v>
      </c>
      <c r="T212" s="157">
        <v>4</v>
      </c>
      <c r="U212" s="157"/>
      <c r="V212" s="157">
        <v>5</v>
      </c>
      <c r="W212" s="157">
        <v>6</v>
      </c>
      <c r="X212" s="157">
        <v>7</v>
      </c>
      <c r="Y212" s="157">
        <v>8</v>
      </c>
      <c r="Z212" s="157"/>
      <c r="AA212" s="157">
        <v>9</v>
      </c>
      <c r="AB212" s="157">
        <v>10</v>
      </c>
      <c r="AC212" s="157">
        <v>11</v>
      </c>
      <c r="AD212" s="157">
        <v>12</v>
      </c>
      <c r="AE212" s="157"/>
      <c r="AF212" s="157">
        <v>13</v>
      </c>
      <c r="AG212" s="157">
        <v>14</v>
      </c>
      <c r="AH212" s="157">
        <v>15</v>
      </c>
      <c r="AI212" s="157">
        <v>16</v>
      </c>
      <c r="AJ212" s="157"/>
      <c r="AK212" s="157">
        <v>17</v>
      </c>
      <c r="AL212" s="157">
        <v>18</v>
      </c>
      <c r="AM212" s="157">
        <v>19</v>
      </c>
      <c r="AN212" s="157">
        <v>20</v>
      </c>
      <c r="AO212" s="157"/>
      <c r="AP212" s="157">
        <v>21</v>
      </c>
      <c r="AQ212" s="157">
        <v>22</v>
      </c>
      <c r="AR212" s="157">
        <v>23</v>
      </c>
      <c r="AS212" s="157">
        <v>24</v>
      </c>
      <c r="AT212" s="160"/>
      <c r="AV212" s="236">
        <f t="shared" si="13"/>
        <v>0</v>
      </c>
      <c r="AW212" s="236">
        <f t="shared" si="14"/>
        <v>0</v>
      </c>
      <c r="AX212" s="236">
        <f t="shared" si="15"/>
        <v>0</v>
      </c>
    </row>
    <row r="213" spans="2:51" ht="12" customHeight="1" thickBot="1">
      <c r="B213" s="280" t="str">
        <f>IF(C213=J213,"INTRA","INTER")</f>
        <v>INTRA</v>
      </c>
      <c r="C213" s="231" t="s">
        <v>8</v>
      </c>
      <c r="D213" s="162" t="s">
        <v>208</v>
      </c>
      <c r="E213" s="163" t="s">
        <v>276</v>
      </c>
      <c r="F213" s="162">
        <v>6</v>
      </c>
      <c r="G213" s="162">
        <v>24</v>
      </c>
      <c r="H213" s="162">
        <v>24</v>
      </c>
      <c r="I213" s="162" t="s">
        <v>12</v>
      </c>
      <c r="J213" s="161" t="s">
        <v>8</v>
      </c>
      <c r="K213" s="162" t="s">
        <v>50</v>
      </c>
      <c r="L213" s="162"/>
      <c r="M213" s="162">
        <f>COUNTIF(Q213:AS213,"x")</f>
        <v>24</v>
      </c>
      <c r="N213" s="162">
        <f>G213-M213</f>
        <v>0</v>
      </c>
      <c r="O213" s="164"/>
      <c r="P213" s="165"/>
      <c r="Q213" s="178" t="s">
        <v>277</v>
      </c>
      <c r="R213" s="178" t="s">
        <v>277</v>
      </c>
      <c r="S213" s="178" t="s">
        <v>277</v>
      </c>
      <c r="T213" s="178" t="s">
        <v>277</v>
      </c>
      <c r="U213" s="165"/>
      <c r="V213" s="178" t="s">
        <v>277</v>
      </c>
      <c r="W213" s="178" t="s">
        <v>277</v>
      </c>
      <c r="X213" s="178" t="s">
        <v>277</v>
      </c>
      <c r="Y213" s="178" t="s">
        <v>277</v>
      </c>
      <c r="Z213" s="165"/>
      <c r="AA213" s="178" t="s">
        <v>277</v>
      </c>
      <c r="AB213" s="178" t="s">
        <v>277</v>
      </c>
      <c r="AC213" s="178" t="s">
        <v>277</v>
      </c>
      <c r="AD213" s="178" t="s">
        <v>277</v>
      </c>
      <c r="AE213" s="165"/>
      <c r="AF213" s="178" t="s">
        <v>277</v>
      </c>
      <c r="AG213" s="178" t="s">
        <v>277</v>
      </c>
      <c r="AH213" s="178" t="s">
        <v>277</v>
      </c>
      <c r="AI213" s="178" t="s">
        <v>277</v>
      </c>
      <c r="AJ213" s="165"/>
      <c r="AK213" s="178" t="s">
        <v>277</v>
      </c>
      <c r="AL213" s="178" t="s">
        <v>277</v>
      </c>
      <c r="AM213" s="178" t="s">
        <v>277</v>
      </c>
      <c r="AN213" s="178" t="s">
        <v>277</v>
      </c>
      <c r="AO213" s="165"/>
      <c r="AP213" s="178" t="s">
        <v>277</v>
      </c>
      <c r="AQ213" s="178" t="s">
        <v>277</v>
      </c>
      <c r="AR213" s="178" t="s">
        <v>277</v>
      </c>
      <c r="AS213" s="178" t="s">
        <v>277</v>
      </c>
      <c r="AT213" s="166"/>
      <c r="AV213" s="236">
        <f t="shared" si="13"/>
        <v>24</v>
      </c>
      <c r="AW213" s="236">
        <f t="shared" si="14"/>
        <v>24</v>
      </c>
      <c r="AX213" s="236">
        <f t="shared" si="15"/>
        <v>0</v>
      </c>
      <c r="AY213" s="301">
        <f>AW213/AV213</f>
        <v>1</v>
      </c>
    </row>
    <row r="214" spans="2:51" ht="12" customHeight="1">
      <c r="B214" s="225"/>
      <c r="C214" s="214"/>
      <c r="D214" s="157"/>
      <c r="E214" s="157"/>
      <c r="F214" s="158"/>
      <c r="G214" s="157"/>
      <c r="H214" s="157"/>
      <c r="I214" s="157"/>
      <c r="J214" s="157"/>
      <c r="K214" s="157"/>
      <c r="L214" s="157"/>
      <c r="M214" s="157"/>
      <c r="N214" s="157"/>
      <c r="O214" s="159"/>
      <c r="P214" s="157"/>
      <c r="Q214" s="157">
        <v>1</v>
      </c>
      <c r="R214" s="157">
        <v>2</v>
      </c>
      <c r="S214" s="157">
        <v>3</v>
      </c>
      <c r="T214" s="157">
        <v>4</v>
      </c>
      <c r="U214" s="157"/>
      <c r="V214" s="157">
        <v>5</v>
      </c>
      <c r="W214" s="157">
        <v>6</v>
      </c>
      <c r="X214" s="157">
        <v>7</v>
      </c>
      <c r="Y214" s="157">
        <v>8</v>
      </c>
      <c r="Z214" s="157"/>
      <c r="AA214" s="157">
        <v>9</v>
      </c>
      <c r="AB214" s="157">
        <v>10</v>
      </c>
      <c r="AC214" s="157">
        <v>11</v>
      </c>
      <c r="AD214" s="157">
        <v>12</v>
      </c>
      <c r="AE214" s="157"/>
      <c r="AF214" s="157">
        <v>13</v>
      </c>
      <c r="AG214" s="157">
        <v>14</v>
      </c>
      <c r="AH214" s="157">
        <v>15</v>
      </c>
      <c r="AI214" s="157">
        <v>16</v>
      </c>
      <c r="AJ214" s="157"/>
      <c r="AK214" s="157">
        <v>17</v>
      </c>
      <c r="AL214" s="157">
        <v>18</v>
      </c>
      <c r="AM214" s="157">
        <v>19</v>
      </c>
      <c r="AN214" s="157">
        <v>20</v>
      </c>
      <c r="AO214" s="157"/>
      <c r="AP214" s="157">
        <v>21</v>
      </c>
      <c r="AQ214" s="157">
        <v>22</v>
      </c>
      <c r="AR214" s="157">
        <v>23</v>
      </c>
      <c r="AS214" s="157">
        <v>24</v>
      </c>
      <c r="AT214" s="160"/>
      <c r="AV214" s="236">
        <f t="shared" si="13"/>
        <v>0</v>
      </c>
      <c r="AW214" s="236">
        <f t="shared" si="14"/>
        <v>0</v>
      </c>
      <c r="AX214" s="236">
        <f t="shared" si="15"/>
        <v>0</v>
      </c>
    </row>
    <row r="215" spans="2:51" ht="12" customHeight="1" thickBot="1">
      <c r="B215" s="280" t="str">
        <f>IF(C215=J215,"INTRA","INTER")</f>
        <v>INTRA</v>
      </c>
      <c r="C215" s="231" t="s">
        <v>8</v>
      </c>
      <c r="D215" s="162" t="s">
        <v>208</v>
      </c>
      <c r="E215" s="163" t="s">
        <v>276</v>
      </c>
      <c r="F215" s="162">
        <v>5</v>
      </c>
      <c r="G215" s="162">
        <v>24</v>
      </c>
      <c r="H215" s="162">
        <v>24</v>
      </c>
      <c r="I215" s="162" t="s">
        <v>12</v>
      </c>
      <c r="J215" s="161" t="s">
        <v>8</v>
      </c>
      <c r="K215" s="162" t="s">
        <v>51</v>
      </c>
      <c r="L215" s="162"/>
      <c r="M215" s="162">
        <f>COUNTIF(Q215:AS215,"x")</f>
        <v>23</v>
      </c>
      <c r="N215" s="162">
        <f>G215-M215</f>
        <v>1</v>
      </c>
      <c r="O215" s="164"/>
      <c r="P215" s="165"/>
      <c r="Q215" s="178" t="s">
        <v>277</v>
      </c>
      <c r="R215" s="178" t="s">
        <v>277</v>
      </c>
      <c r="S215" s="178" t="s">
        <v>277</v>
      </c>
      <c r="T215" s="178" t="s">
        <v>277</v>
      </c>
      <c r="U215" s="165"/>
      <c r="V215" s="178" t="s">
        <v>277</v>
      </c>
      <c r="W215" s="178" t="s">
        <v>277</v>
      </c>
      <c r="X215" s="178" t="s">
        <v>277</v>
      </c>
      <c r="Y215" s="244" t="s">
        <v>384</v>
      </c>
      <c r="Z215" s="165"/>
      <c r="AA215" s="178" t="s">
        <v>277</v>
      </c>
      <c r="AB215" s="178" t="s">
        <v>277</v>
      </c>
      <c r="AC215" s="178" t="s">
        <v>277</v>
      </c>
      <c r="AD215" s="178" t="s">
        <v>277</v>
      </c>
      <c r="AE215" s="165"/>
      <c r="AF215" s="178" t="s">
        <v>277</v>
      </c>
      <c r="AG215" s="178" t="s">
        <v>277</v>
      </c>
      <c r="AH215" s="178" t="s">
        <v>277</v>
      </c>
      <c r="AI215" s="178" t="s">
        <v>277</v>
      </c>
      <c r="AJ215" s="165"/>
      <c r="AK215" s="178" t="s">
        <v>277</v>
      </c>
      <c r="AL215" s="178" t="s">
        <v>277</v>
      </c>
      <c r="AM215" s="178" t="s">
        <v>277</v>
      </c>
      <c r="AN215" s="178" t="s">
        <v>277</v>
      </c>
      <c r="AO215" s="165"/>
      <c r="AP215" s="178" t="s">
        <v>277</v>
      </c>
      <c r="AQ215" s="178" t="s">
        <v>277</v>
      </c>
      <c r="AR215" s="178" t="s">
        <v>277</v>
      </c>
      <c r="AS215" s="178" t="s">
        <v>277</v>
      </c>
      <c r="AT215" s="166"/>
      <c r="AV215" s="236">
        <f t="shared" si="13"/>
        <v>24</v>
      </c>
      <c r="AW215" s="236">
        <f t="shared" si="14"/>
        <v>23</v>
      </c>
      <c r="AX215" s="236">
        <f t="shared" si="15"/>
        <v>1</v>
      </c>
      <c r="AY215" s="301">
        <f>AW215/AV215</f>
        <v>0.95833333333333337</v>
      </c>
    </row>
    <row r="216" spans="2:51" ht="12" customHeight="1">
      <c r="B216" s="225"/>
      <c r="C216" s="214"/>
      <c r="D216" s="157"/>
      <c r="E216" s="157"/>
      <c r="F216" s="158"/>
      <c r="G216" s="157"/>
      <c r="H216" s="157"/>
      <c r="I216" s="157"/>
      <c r="J216" s="157"/>
      <c r="K216" s="157"/>
      <c r="L216" s="157"/>
      <c r="M216" s="157"/>
      <c r="N216" s="157"/>
      <c r="O216" s="159"/>
      <c r="P216" s="157"/>
      <c r="Q216" s="157">
        <v>1</v>
      </c>
      <c r="R216" s="157">
        <v>2</v>
      </c>
      <c r="S216" s="157">
        <v>3</v>
      </c>
      <c r="T216" s="157">
        <v>4</v>
      </c>
      <c r="U216" s="157"/>
      <c r="V216" s="157">
        <v>5</v>
      </c>
      <c r="W216" s="157">
        <v>6</v>
      </c>
      <c r="X216" s="157">
        <v>7</v>
      </c>
      <c r="Y216" s="157">
        <v>8</v>
      </c>
      <c r="Z216" s="157"/>
      <c r="AA216" s="157">
        <v>9</v>
      </c>
      <c r="AB216" s="157">
        <v>10</v>
      </c>
      <c r="AC216" s="157">
        <v>11</v>
      </c>
      <c r="AD216" s="157">
        <v>12</v>
      </c>
      <c r="AE216" s="157"/>
      <c r="AF216" s="157">
        <v>13</v>
      </c>
      <c r="AG216" s="157">
        <v>14</v>
      </c>
      <c r="AH216" s="157">
        <v>15</v>
      </c>
      <c r="AI216" s="157">
        <v>16</v>
      </c>
      <c r="AJ216" s="157"/>
      <c r="AK216" s="157">
        <v>17</v>
      </c>
      <c r="AL216" s="157">
        <v>18</v>
      </c>
      <c r="AM216" s="157">
        <v>19</v>
      </c>
      <c r="AN216" s="157">
        <v>20</v>
      </c>
      <c r="AO216" s="157"/>
      <c r="AP216" s="157">
        <v>21</v>
      </c>
      <c r="AQ216" s="157">
        <v>22</v>
      </c>
      <c r="AR216" s="157">
        <v>23</v>
      </c>
      <c r="AS216" s="157">
        <v>24</v>
      </c>
      <c r="AT216" s="160"/>
      <c r="AV216" s="236">
        <f t="shared" si="13"/>
        <v>0</v>
      </c>
      <c r="AW216" s="236">
        <f t="shared" si="14"/>
        <v>0</v>
      </c>
      <c r="AX216" s="236">
        <f t="shared" si="15"/>
        <v>0</v>
      </c>
    </row>
    <row r="217" spans="2:51" ht="12" customHeight="1" thickBot="1">
      <c r="B217" s="280" t="str">
        <f>IF(C217=J217,"INTRA","INTER")</f>
        <v>INTRA</v>
      </c>
      <c r="C217" s="231" t="s">
        <v>8</v>
      </c>
      <c r="D217" s="162" t="s">
        <v>208</v>
      </c>
      <c r="E217" s="163" t="s">
        <v>276</v>
      </c>
      <c r="F217" s="162">
        <v>4</v>
      </c>
      <c r="G217" s="162">
        <v>12</v>
      </c>
      <c r="H217" s="162">
        <v>24</v>
      </c>
      <c r="I217" s="162" t="s">
        <v>12</v>
      </c>
      <c r="J217" s="161" t="s">
        <v>8</v>
      </c>
      <c r="K217" s="162" t="s">
        <v>52</v>
      </c>
      <c r="L217" s="162"/>
      <c r="M217" s="162">
        <f>COUNTIF(Q217:AS217,"x")</f>
        <v>4</v>
      </c>
      <c r="N217" s="162">
        <f>G217-M217</f>
        <v>8</v>
      </c>
      <c r="O217" s="164"/>
      <c r="P217" s="165"/>
      <c r="Q217" s="178" t="s">
        <v>277</v>
      </c>
      <c r="R217" s="178" t="s">
        <v>277</v>
      </c>
      <c r="S217" s="244" t="s">
        <v>384</v>
      </c>
      <c r="T217" s="244" t="s">
        <v>384</v>
      </c>
      <c r="U217" s="165"/>
      <c r="V217" s="244" t="s">
        <v>384</v>
      </c>
      <c r="W217" s="244" t="s">
        <v>384</v>
      </c>
      <c r="X217" s="244" t="s">
        <v>384</v>
      </c>
      <c r="Y217" s="178" t="s">
        <v>277</v>
      </c>
      <c r="Z217" s="165"/>
      <c r="AA217" s="178" t="s">
        <v>277</v>
      </c>
      <c r="AB217" s="244" t="s">
        <v>384</v>
      </c>
      <c r="AC217" s="244" t="s">
        <v>384</v>
      </c>
      <c r="AD217" s="244" t="s">
        <v>384</v>
      </c>
      <c r="AE217" s="165"/>
      <c r="AF217" s="162"/>
      <c r="AG217" s="162"/>
      <c r="AH217" s="162"/>
      <c r="AI217" s="162"/>
      <c r="AJ217" s="165"/>
      <c r="AK217" s="162"/>
      <c r="AL217" s="162"/>
      <c r="AM217" s="162"/>
      <c r="AN217" s="162"/>
      <c r="AO217" s="165"/>
      <c r="AP217" s="162"/>
      <c r="AQ217" s="162"/>
      <c r="AR217" s="162"/>
      <c r="AS217" s="162"/>
      <c r="AT217" s="166"/>
      <c r="AV217" s="236">
        <f t="shared" si="13"/>
        <v>12</v>
      </c>
      <c r="AW217" s="236">
        <f t="shared" si="14"/>
        <v>4</v>
      </c>
      <c r="AX217" s="236">
        <f t="shared" si="15"/>
        <v>8</v>
      </c>
      <c r="AY217" s="301">
        <f>AW217/AV217</f>
        <v>0.33333333333333331</v>
      </c>
    </row>
    <row r="218" spans="2:51" ht="12" customHeight="1">
      <c r="B218" s="225"/>
      <c r="C218" s="214"/>
      <c r="D218" s="157"/>
      <c r="E218" s="157"/>
      <c r="F218" s="158"/>
      <c r="G218" s="157"/>
      <c r="H218" s="157"/>
      <c r="I218" s="157"/>
      <c r="J218" s="157"/>
      <c r="K218" s="157"/>
      <c r="L218" s="157"/>
      <c r="M218" s="157"/>
      <c r="N218" s="157"/>
      <c r="O218" s="159"/>
      <c r="P218" s="157"/>
      <c r="Q218" s="157">
        <v>1</v>
      </c>
      <c r="R218" s="157">
        <v>2</v>
      </c>
      <c r="S218" s="157">
        <v>3</v>
      </c>
      <c r="T218" s="157">
        <v>4</v>
      </c>
      <c r="U218" s="157"/>
      <c r="V218" s="157">
        <v>5</v>
      </c>
      <c r="W218" s="157">
        <v>6</v>
      </c>
      <c r="X218" s="157">
        <v>7</v>
      </c>
      <c r="Y218" s="157">
        <v>8</v>
      </c>
      <c r="Z218" s="157"/>
      <c r="AA218" s="157">
        <v>9</v>
      </c>
      <c r="AB218" s="157">
        <v>10</v>
      </c>
      <c r="AC218" s="157">
        <v>11</v>
      </c>
      <c r="AD218" s="157">
        <v>12</v>
      </c>
      <c r="AE218" s="157"/>
      <c r="AF218" s="157">
        <v>13</v>
      </c>
      <c r="AG218" s="157">
        <v>14</v>
      </c>
      <c r="AH218" s="157">
        <v>15</v>
      </c>
      <c r="AI218" s="157">
        <v>16</v>
      </c>
      <c r="AJ218" s="157"/>
      <c r="AK218" s="157">
        <v>17</v>
      </c>
      <c r="AL218" s="157">
        <v>18</v>
      </c>
      <c r="AM218" s="157">
        <v>19</v>
      </c>
      <c r="AN218" s="157">
        <v>20</v>
      </c>
      <c r="AO218" s="157"/>
      <c r="AP218" s="157">
        <v>21</v>
      </c>
      <c r="AQ218" s="157">
        <v>22</v>
      </c>
      <c r="AR218" s="157">
        <v>23</v>
      </c>
      <c r="AS218" s="157">
        <v>24</v>
      </c>
      <c r="AT218" s="160"/>
      <c r="AV218" s="236">
        <f t="shared" si="13"/>
        <v>0</v>
      </c>
      <c r="AW218" s="236">
        <f t="shared" si="14"/>
        <v>0</v>
      </c>
      <c r="AX218" s="236">
        <f t="shared" si="15"/>
        <v>0</v>
      </c>
    </row>
    <row r="219" spans="2:51" ht="12" customHeight="1" thickBot="1">
      <c r="B219" s="280" t="str">
        <f>IF(C219=J219,"INTRA","INTER")</f>
        <v>INTRA</v>
      </c>
      <c r="C219" s="231" t="s">
        <v>8</v>
      </c>
      <c r="D219" s="162" t="s">
        <v>208</v>
      </c>
      <c r="E219" s="163" t="s">
        <v>276</v>
      </c>
      <c r="F219" s="162">
        <v>3</v>
      </c>
      <c r="G219" s="162">
        <v>24</v>
      </c>
      <c r="H219" s="162">
        <v>24</v>
      </c>
      <c r="I219" s="162" t="s">
        <v>12</v>
      </c>
      <c r="J219" s="161" t="s">
        <v>8</v>
      </c>
      <c r="K219" s="162" t="s">
        <v>53</v>
      </c>
      <c r="L219" s="162"/>
      <c r="M219" s="162">
        <f>COUNTIF(Q219:AS219,"x")</f>
        <v>0</v>
      </c>
      <c r="N219" s="162">
        <f>G219-M219</f>
        <v>24</v>
      </c>
      <c r="O219" s="164"/>
      <c r="P219" s="165"/>
      <c r="Q219" s="231" t="s">
        <v>384</v>
      </c>
      <c r="R219" s="231" t="s">
        <v>384</v>
      </c>
      <c r="S219" s="231" t="s">
        <v>384</v>
      </c>
      <c r="T219" s="231" t="s">
        <v>384</v>
      </c>
      <c r="U219" s="234"/>
      <c r="V219" s="231" t="s">
        <v>384</v>
      </c>
      <c r="W219" s="231" t="s">
        <v>384</v>
      </c>
      <c r="X219" s="231" t="s">
        <v>384</v>
      </c>
      <c r="Y219" s="231" t="s">
        <v>384</v>
      </c>
      <c r="Z219" s="234"/>
      <c r="AA219" s="231" t="s">
        <v>384</v>
      </c>
      <c r="AB219" s="231" t="s">
        <v>384</v>
      </c>
      <c r="AC219" s="231" t="s">
        <v>384</v>
      </c>
      <c r="AD219" s="231" t="s">
        <v>384</v>
      </c>
      <c r="AE219" s="165"/>
      <c r="AF219" s="231" t="s">
        <v>384</v>
      </c>
      <c r="AG219" s="231" t="s">
        <v>384</v>
      </c>
      <c r="AH219" s="231" t="s">
        <v>384</v>
      </c>
      <c r="AI219" s="231" t="s">
        <v>384</v>
      </c>
      <c r="AJ219" s="234"/>
      <c r="AK219" s="231" t="s">
        <v>384</v>
      </c>
      <c r="AL219" s="231" t="s">
        <v>384</v>
      </c>
      <c r="AM219" s="231" t="s">
        <v>384</v>
      </c>
      <c r="AN219" s="231" t="s">
        <v>384</v>
      </c>
      <c r="AO219" s="234"/>
      <c r="AP219" s="231" t="s">
        <v>384</v>
      </c>
      <c r="AQ219" s="231" t="s">
        <v>384</v>
      </c>
      <c r="AR219" s="231" t="s">
        <v>384</v>
      </c>
      <c r="AS219" s="231" t="s">
        <v>384</v>
      </c>
      <c r="AT219" s="166"/>
      <c r="AV219" s="236">
        <f t="shared" si="13"/>
        <v>24</v>
      </c>
      <c r="AW219" s="236">
        <f t="shared" si="14"/>
        <v>0</v>
      </c>
      <c r="AX219" s="236">
        <f t="shared" si="15"/>
        <v>24</v>
      </c>
      <c r="AY219" s="301">
        <f>AW219/AV219</f>
        <v>0</v>
      </c>
    </row>
    <row r="220" spans="2:51" ht="12" customHeight="1">
      <c r="B220" s="225"/>
      <c r="C220" s="214"/>
      <c r="D220" s="157"/>
      <c r="E220" s="157"/>
      <c r="F220" s="158"/>
      <c r="G220" s="157"/>
      <c r="H220" s="157"/>
      <c r="I220" s="157"/>
      <c r="J220" s="157"/>
      <c r="K220" s="157"/>
      <c r="L220" s="157"/>
      <c r="M220" s="157"/>
      <c r="N220" s="157"/>
      <c r="O220" s="159"/>
      <c r="P220" s="157"/>
      <c r="Q220" s="157">
        <v>1</v>
      </c>
      <c r="R220" s="157">
        <v>2</v>
      </c>
      <c r="S220" s="157">
        <v>3</v>
      </c>
      <c r="T220" s="157">
        <v>4</v>
      </c>
      <c r="U220" s="157"/>
      <c r="V220" s="157">
        <v>5</v>
      </c>
      <c r="W220" s="157">
        <v>6</v>
      </c>
      <c r="X220" s="157">
        <v>7</v>
      </c>
      <c r="Y220" s="157">
        <v>8</v>
      </c>
      <c r="Z220" s="157"/>
      <c r="AA220" s="157">
        <v>9</v>
      </c>
      <c r="AB220" s="157">
        <v>10</v>
      </c>
      <c r="AC220" s="157">
        <v>11</v>
      </c>
      <c r="AD220" s="157">
        <v>12</v>
      </c>
      <c r="AE220" s="157"/>
      <c r="AF220" s="157">
        <v>13</v>
      </c>
      <c r="AG220" s="157">
        <v>14</v>
      </c>
      <c r="AH220" s="157">
        <v>15</v>
      </c>
      <c r="AI220" s="157">
        <v>16</v>
      </c>
      <c r="AJ220" s="157"/>
      <c r="AK220" s="157">
        <v>17</v>
      </c>
      <c r="AL220" s="157">
        <v>18</v>
      </c>
      <c r="AM220" s="157">
        <v>19</v>
      </c>
      <c r="AN220" s="157">
        <v>20</v>
      </c>
      <c r="AO220" s="157"/>
      <c r="AP220" s="157">
        <v>21</v>
      </c>
      <c r="AQ220" s="157">
        <v>22</v>
      </c>
      <c r="AR220" s="157">
        <v>23</v>
      </c>
      <c r="AS220" s="157">
        <v>24</v>
      </c>
      <c r="AT220" s="160"/>
      <c r="AV220" s="236">
        <f t="shared" si="13"/>
        <v>0</v>
      </c>
      <c r="AW220" s="236">
        <f t="shared" si="14"/>
        <v>0</v>
      </c>
      <c r="AX220" s="236">
        <f t="shared" si="15"/>
        <v>0</v>
      </c>
    </row>
    <row r="221" spans="2:51" ht="12" customHeight="1" thickBot="1">
      <c r="B221" s="280" t="str">
        <f>IF(C221=J221,"INTRA","INTER")</f>
        <v>INTRA</v>
      </c>
      <c r="C221" s="231" t="s">
        <v>8</v>
      </c>
      <c r="D221" s="162" t="s">
        <v>208</v>
      </c>
      <c r="E221" s="163" t="s">
        <v>276</v>
      </c>
      <c r="F221" s="162">
        <v>2</v>
      </c>
      <c r="G221" s="162">
        <v>12</v>
      </c>
      <c r="H221" s="162">
        <v>24</v>
      </c>
      <c r="I221" s="162" t="s">
        <v>12</v>
      </c>
      <c r="J221" s="161" t="s">
        <v>8</v>
      </c>
      <c r="K221" s="162" t="s">
        <v>53</v>
      </c>
      <c r="L221" s="162"/>
      <c r="M221" s="162">
        <f>COUNTIF(Q221:AS221,"x")</f>
        <v>0</v>
      </c>
      <c r="N221" s="162">
        <f>G221-M221</f>
        <v>12</v>
      </c>
      <c r="O221" s="164"/>
      <c r="P221" s="165"/>
      <c r="Q221" s="231" t="s">
        <v>384</v>
      </c>
      <c r="R221" s="231" t="s">
        <v>384</v>
      </c>
      <c r="S221" s="231" t="s">
        <v>384</v>
      </c>
      <c r="T221" s="231" t="s">
        <v>384</v>
      </c>
      <c r="U221" s="234"/>
      <c r="V221" s="231" t="s">
        <v>384</v>
      </c>
      <c r="W221" s="231" t="s">
        <v>384</v>
      </c>
      <c r="X221" s="231" t="s">
        <v>384</v>
      </c>
      <c r="Y221" s="231" t="s">
        <v>384</v>
      </c>
      <c r="Z221" s="234"/>
      <c r="AA221" s="231" t="s">
        <v>384</v>
      </c>
      <c r="AB221" s="231" t="s">
        <v>384</v>
      </c>
      <c r="AC221" s="231" t="s">
        <v>384</v>
      </c>
      <c r="AD221" s="231" t="s">
        <v>384</v>
      </c>
      <c r="AE221" s="165"/>
      <c r="AF221" s="162"/>
      <c r="AG221" s="162"/>
      <c r="AH221" s="162"/>
      <c r="AI221" s="162"/>
      <c r="AJ221" s="165"/>
      <c r="AK221" s="162"/>
      <c r="AL221" s="162"/>
      <c r="AM221" s="162"/>
      <c r="AN221" s="162"/>
      <c r="AO221" s="165"/>
      <c r="AP221" s="162"/>
      <c r="AQ221" s="162"/>
      <c r="AR221" s="162"/>
      <c r="AS221" s="162"/>
      <c r="AT221" s="166"/>
      <c r="AV221" s="236">
        <f t="shared" si="13"/>
        <v>12</v>
      </c>
      <c r="AW221" s="236">
        <f t="shared" si="14"/>
        <v>0</v>
      </c>
      <c r="AX221" s="236">
        <f t="shared" si="15"/>
        <v>12</v>
      </c>
      <c r="AY221" s="301">
        <f>AW221/AV221</f>
        <v>0</v>
      </c>
    </row>
    <row r="222" spans="2:51" ht="12" customHeight="1">
      <c r="B222" s="225"/>
      <c r="C222" s="214"/>
      <c r="D222" s="157"/>
      <c r="E222" s="157"/>
      <c r="F222" s="158"/>
      <c r="G222" s="157"/>
      <c r="H222" s="157"/>
      <c r="I222" s="157"/>
      <c r="J222" s="157"/>
      <c r="K222" s="157"/>
      <c r="L222" s="157"/>
      <c r="M222" s="157"/>
      <c r="N222" s="157"/>
      <c r="O222" s="159"/>
      <c r="P222" s="157"/>
      <c r="Q222" s="157">
        <v>1</v>
      </c>
      <c r="R222" s="157">
        <v>2</v>
      </c>
      <c r="S222" s="157">
        <v>3</v>
      </c>
      <c r="T222" s="157">
        <v>4</v>
      </c>
      <c r="U222" s="157"/>
      <c r="V222" s="157">
        <v>5</v>
      </c>
      <c r="W222" s="157">
        <v>6</v>
      </c>
      <c r="X222" s="157">
        <v>7</v>
      </c>
      <c r="Y222" s="157">
        <v>8</v>
      </c>
      <c r="Z222" s="157"/>
      <c r="AA222" s="157">
        <v>9</v>
      </c>
      <c r="AB222" s="157">
        <v>10</v>
      </c>
      <c r="AC222" s="157">
        <v>11</v>
      </c>
      <c r="AD222" s="157">
        <v>12</v>
      </c>
      <c r="AE222" s="157"/>
      <c r="AF222" s="157">
        <v>13</v>
      </c>
      <c r="AG222" s="157">
        <v>14</v>
      </c>
      <c r="AH222" s="157">
        <v>15</v>
      </c>
      <c r="AI222" s="157">
        <v>16</v>
      </c>
      <c r="AJ222" s="157"/>
      <c r="AK222" s="157">
        <v>17</v>
      </c>
      <c r="AL222" s="157">
        <v>18</v>
      </c>
      <c r="AM222" s="157">
        <v>19</v>
      </c>
      <c r="AN222" s="157">
        <v>20</v>
      </c>
      <c r="AO222" s="157"/>
      <c r="AP222" s="157">
        <v>21</v>
      </c>
      <c r="AQ222" s="157">
        <v>22</v>
      </c>
      <c r="AR222" s="157">
        <v>23</v>
      </c>
      <c r="AS222" s="157">
        <v>24</v>
      </c>
      <c r="AT222" s="160"/>
      <c r="AV222" s="236">
        <f t="shared" si="13"/>
        <v>0</v>
      </c>
      <c r="AW222" s="236">
        <f t="shared" si="14"/>
        <v>0</v>
      </c>
      <c r="AX222" s="236">
        <f t="shared" si="15"/>
        <v>0</v>
      </c>
    </row>
    <row r="223" spans="2:51" ht="12" customHeight="1" thickBot="1">
      <c r="B223" s="280" t="str">
        <f>IF(C223=J223,"INTRA","INTER")</f>
        <v>INTRA</v>
      </c>
      <c r="C223" s="231" t="s">
        <v>8</v>
      </c>
      <c r="D223" s="162" t="s">
        <v>208</v>
      </c>
      <c r="E223" s="163" t="s">
        <v>276</v>
      </c>
      <c r="F223" s="162">
        <v>1</v>
      </c>
      <c r="G223" s="162">
        <v>24</v>
      </c>
      <c r="H223" s="162">
        <v>24</v>
      </c>
      <c r="I223" s="162" t="s">
        <v>12</v>
      </c>
      <c r="J223" s="161" t="s">
        <v>8</v>
      </c>
      <c r="K223" s="162" t="s">
        <v>54</v>
      </c>
      <c r="L223" s="162"/>
      <c r="M223" s="162">
        <f>COUNTIF(Q223:AS223,"x")</f>
        <v>0</v>
      </c>
      <c r="N223" s="162">
        <f>G223-M223</f>
        <v>24</v>
      </c>
      <c r="O223" s="164"/>
      <c r="P223" s="165"/>
      <c r="Q223" s="231" t="s">
        <v>384</v>
      </c>
      <c r="R223" s="231" t="s">
        <v>384</v>
      </c>
      <c r="S223" s="231" t="s">
        <v>384</v>
      </c>
      <c r="T223" s="231" t="s">
        <v>384</v>
      </c>
      <c r="U223" s="234"/>
      <c r="V223" s="231" t="s">
        <v>384</v>
      </c>
      <c r="W223" s="231" t="s">
        <v>384</v>
      </c>
      <c r="X223" s="231" t="s">
        <v>384</v>
      </c>
      <c r="Y223" s="231" t="s">
        <v>384</v>
      </c>
      <c r="Z223" s="234"/>
      <c r="AA223" s="231" t="s">
        <v>384</v>
      </c>
      <c r="AB223" s="231" t="s">
        <v>384</v>
      </c>
      <c r="AC223" s="231" t="s">
        <v>384</v>
      </c>
      <c r="AD223" s="231" t="s">
        <v>384</v>
      </c>
      <c r="AE223" s="165"/>
      <c r="AF223" s="231" t="s">
        <v>384</v>
      </c>
      <c r="AG223" s="231" t="s">
        <v>384</v>
      </c>
      <c r="AH223" s="231" t="s">
        <v>384</v>
      </c>
      <c r="AI223" s="231" t="s">
        <v>384</v>
      </c>
      <c r="AJ223" s="234"/>
      <c r="AK223" s="231" t="s">
        <v>384</v>
      </c>
      <c r="AL223" s="231" t="s">
        <v>384</v>
      </c>
      <c r="AM223" s="231" t="s">
        <v>384</v>
      </c>
      <c r="AN223" s="231" t="s">
        <v>384</v>
      </c>
      <c r="AO223" s="234"/>
      <c r="AP223" s="231" t="s">
        <v>384</v>
      </c>
      <c r="AQ223" s="231" t="s">
        <v>384</v>
      </c>
      <c r="AR223" s="231" t="s">
        <v>384</v>
      </c>
      <c r="AS223" s="231" t="s">
        <v>384</v>
      </c>
      <c r="AT223" s="166"/>
      <c r="AV223" s="236">
        <f t="shared" si="13"/>
        <v>24</v>
      </c>
      <c r="AW223" s="236">
        <f t="shared" si="14"/>
        <v>0</v>
      </c>
      <c r="AX223" s="236">
        <f t="shared" si="15"/>
        <v>24</v>
      </c>
      <c r="AY223" s="301">
        <f>AW223/AV223</f>
        <v>0</v>
      </c>
    </row>
    <row r="224" spans="2:51" ht="12" customHeight="1">
      <c r="B224" s="225"/>
      <c r="C224" s="214"/>
      <c r="D224" s="157"/>
      <c r="E224" s="157"/>
      <c r="F224" s="158"/>
      <c r="G224" s="157"/>
      <c r="H224" s="157"/>
      <c r="I224" s="157"/>
      <c r="J224" s="157"/>
      <c r="K224" s="157"/>
      <c r="L224" s="157"/>
      <c r="M224" s="157"/>
      <c r="N224" s="157"/>
      <c r="O224" s="159"/>
      <c r="P224" s="157"/>
      <c r="Q224" s="157">
        <v>1</v>
      </c>
      <c r="R224" s="157">
        <v>2</v>
      </c>
      <c r="S224" s="157">
        <v>3</v>
      </c>
      <c r="T224" s="157">
        <v>4</v>
      </c>
      <c r="U224" s="157"/>
      <c r="V224" s="157">
        <v>5</v>
      </c>
      <c r="W224" s="157">
        <v>6</v>
      </c>
      <c r="X224" s="157">
        <v>7</v>
      </c>
      <c r="Y224" s="157">
        <v>8</v>
      </c>
      <c r="Z224" s="157"/>
      <c r="AA224" s="157">
        <v>9</v>
      </c>
      <c r="AB224" s="157">
        <v>10</v>
      </c>
      <c r="AC224" s="157">
        <v>11</v>
      </c>
      <c r="AD224" s="157">
        <v>12</v>
      </c>
      <c r="AE224" s="157"/>
      <c r="AF224" s="157">
        <v>13</v>
      </c>
      <c r="AG224" s="157">
        <v>14</v>
      </c>
      <c r="AH224" s="157">
        <v>15</v>
      </c>
      <c r="AI224" s="157">
        <v>16</v>
      </c>
      <c r="AJ224" s="157"/>
      <c r="AK224" s="157">
        <v>17</v>
      </c>
      <c r="AL224" s="157">
        <v>18</v>
      </c>
      <c r="AM224" s="157">
        <v>19</v>
      </c>
      <c r="AN224" s="157">
        <v>20</v>
      </c>
      <c r="AO224" s="157"/>
      <c r="AP224" s="157">
        <v>21</v>
      </c>
      <c r="AQ224" s="157">
        <v>22</v>
      </c>
      <c r="AR224" s="157">
        <v>23</v>
      </c>
      <c r="AS224" s="157">
        <v>24</v>
      </c>
      <c r="AT224" s="160"/>
      <c r="AV224" s="236">
        <f t="shared" si="13"/>
        <v>0</v>
      </c>
      <c r="AW224" s="236">
        <f t="shared" si="14"/>
        <v>0</v>
      </c>
      <c r="AX224" s="236">
        <f t="shared" si="15"/>
        <v>0</v>
      </c>
    </row>
    <row r="225" spans="2:51" ht="12" customHeight="1" thickBot="1">
      <c r="B225" s="280" t="str">
        <f>IF(C225=J225,"INTRA","INTER")</f>
        <v>INTRA</v>
      </c>
      <c r="C225" s="231" t="s">
        <v>8</v>
      </c>
      <c r="D225" s="162" t="s">
        <v>208</v>
      </c>
      <c r="E225" s="163" t="s">
        <v>276</v>
      </c>
      <c r="F225" s="162"/>
      <c r="G225" s="162">
        <v>24</v>
      </c>
      <c r="H225" s="162">
        <v>24</v>
      </c>
      <c r="I225" s="162" t="s">
        <v>12</v>
      </c>
      <c r="J225" s="161" t="s">
        <v>8</v>
      </c>
      <c r="K225" s="162" t="s">
        <v>55</v>
      </c>
      <c r="L225" s="162"/>
      <c r="M225" s="162">
        <f>COUNTIF(Q225:AS225,"x")</f>
        <v>24</v>
      </c>
      <c r="N225" s="162">
        <f>G225-M225</f>
        <v>0</v>
      </c>
      <c r="O225" s="164"/>
      <c r="P225" s="165"/>
      <c r="Q225" s="178" t="s">
        <v>277</v>
      </c>
      <c r="R225" s="178" t="s">
        <v>277</v>
      </c>
      <c r="S225" s="178" t="s">
        <v>277</v>
      </c>
      <c r="T225" s="178" t="s">
        <v>277</v>
      </c>
      <c r="U225" s="165"/>
      <c r="V225" s="178" t="s">
        <v>277</v>
      </c>
      <c r="W225" s="178" t="s">
        <v>277</v>
      </c>
      <c r="X225" s="178" t="s">
        <v>277</v>
      </c>
      <c r="Y225" s="178" t="s">
        <v>277</v>
      </c>
      <c r="Z225" s="165"/>
      <c r="AA225" s="178" t="s">
        <v>277</v>
      </c>
      <c r="AB225" s="178" t="s">
        <v>277</v>
      </c>
      <c r="AC225" s="178" t="s">
        <v>277</v>
      </c>
      <c r="AD225" s="178" t="s">
        <v>277</v>
      </c>
      <c r="AE225" s="165"/>
      <c r="AF225" s="178" t="s">
        <v>277</v>
      </c>
      <c r="AG225" s="178" t="s">
        <v>277</v>
      </c>
      <c r="AH225" s="178" t="s">
        <v>277</v>
      </c>
      <c r="AI225" s="178" t="s">
        <v>277</v>
      </c>
      <c r="AJ225" s="165"/>
      <c r="AK225" s="178" t="s">
        <v>277</v>
      </c>
      <c r="AL225" s="178" t="s">
        <v>277</v>
      </c>
      <c r="AM225" s="178" t="s">
        <v>277</v>
      </c>
      <c r="AN225" s="178" t="s">
        <v>277</v>
      </c>
      <c r="AO225" s="165"/>
      <c r="AP225" s="178" t="s">
        <v>277</v>
      </c>
      <c r="AQ225" s="178" t="s">
        <v>277</v>
      </c>
      <c r="AR225" s="178" t="s">
        <v>277</v>
      </c>
      <c r="AS225" s="178" t="s">
        <v>277</v>
      </c>
      <c r="AT225" s="166"/>
      <c r="AV225" s="236">
        <f t="shared" si="13"/>
        <v>24</v>
      </c>
      <c r="AW225" s="236">
        <f t="shared" si="14"/>
        <v>24</v>
      </c>
      <c r="AX225" s="236">
        <f t="shared" si="15"/>
        <v>0</v>
      </c>
      <c r="AY225" s="301">
        <f>AW225/AV225</f>
        <v>1</v>
      </c>
    </row>
    <row r="226" spans="2:51" ht="12" customHeight="1">
      <c r="B226" s="225"/>
      <c r="C226" s="214"/>
      <c r="D226" s="157"/>
      <c r="E226" s="157"/>
      <c r="F226" s="158"/>
      <c r="G226" s="157"/>
      <c r="H226" s="157"/>
      <c r="I226" s="157"/>
      <c r="J226" s="157"/>
      <c r="K226" s="157"/>
      <c r="L226" s="157"/>
      <c r="M226" s="157"/>
      <c r="N226" s="157"/>
      <c r="O226" s="159"/>
      <c r="P226" s="157"/>
      <c r="Q226" s="157">
        <v>1</v>
      </c>
      <c r="R226" s="157">
        <v>2</v>
      </c>
      <c r="S226" s="157">
        <v>3</v>
      </c>
      <c r="T226" s="157">
        <v>4</v>
      </c>
      <c r="U226" s="157"/>
      <c r="V226" s="157">
        <v>5</v>
      </c>
      <c r="W226" s="157">
        <v>6</v>
      </c>
      <c r="X226" s="157">
        <v>7</v>
      </c>
      <c r="Y226" s="157">
        <v>8</v>
      </c>
      <c r="Z226" s="157"/>
      <c r="AA226" s="157">
        <v>9</v>
      </c>
      <c r="AB226" s="157">
        <v>10</v>
      </c>
      <c r="AC226" s="157">
        <v>11</v>
      </c>
      <c r="AD226" s="157">
        <v>12</v>
      </c>
      <c r="AE226" s="157"/>
      <c r="AF226" s="157">
        <v>13</v>
      </c>
      <c r="AG226" s="157">
        <v>14</v>
      </c>
      <c r="AH226" s="157">
        <v>15</v>
      </c>
      <c r="AI226" s="157">
        <v>16</v>
      </c>
      <c r="AJ226" s="157"/>
      <c r="AK226" s="157">
        <v>17</v>
      </c>
      <c r="AL226" s="157">
        <v>18</v>
      </c>
      <c r="AM226" s="157">
        <v>19</v>
      </c>
      <c r="AN226" s="157">
        <v>20</v>
      </c>
      <c r="AO226" s="157"/>
      <c r="AP226" s="157">
        <v>21</v>
      </c>
      <c r="AQ226" s="157">
        <v>22</v>
      </c>
      <c r="AR226" s="157">
        <v>23</v>
      </c>
      <c r="AS226" s="157">
        <v>24</v>
      </c>
      <c r="AT226" s="160"/>
      <c r="AV226" s="236">
        <f t="shared" si="13"/>
        <v>0</v>
      </c>
      <c r="AW226" s="236">
        <f t="shared" si="14"/>
        <v>0</v>
      </c>
      <c r="AX226" s="236">
        <f t="shared" si="15"/>
        <v>0</v>
      </c>
    </row>
    <row r="227" spans="2:51" ht="12" customHeight="1" thickBot="1">
      <c r="B227" s="280" t="str">
        <f>IF(C227=J227,"INTRA","INTER")</f>
        <v>INTRA</v>
      </c>
      <c r="C227" s="231" t="s">
        <v>8</v>
      </c>
      <c r="D227" s="162" t="s">
        <v>208</v>
      </c>
      <c r="E227" s="163" t="s">
        <v>276</v>
      </c>
      <c r="F227" s="162"/>
      <c r="G227" s="162">
        <v>24</v>
      </c>
      <c r="H227" s="162">
        <v>24</v>
      </c>
      <c r="I227" s="162" t="s">
        <v>12</v>
      </c>
      <c r="J227" s="161" t="s">
        <v>8</v>
      </c>
      <c r="K227" s="162" t="s">
        <v>56</v>
      </c>
      <c r="L227" s="162"/>
      <c r="M227" s="162">
        <f>COUNTIF(Q227:AS227,"x")</f>
        <v>24</v>
      </c>
      <c r="N227" s="162">
        <f>G227-M227</f>
        <v>0</v>
      </c>
      <c r="O227" s="164"/>
      <c r="P227" s="165"/>
      <c r="Q227" s="178" t="s">
        <v>277</v>
      </c>
      <c r="R227" s="178" t="s">
        <v>277</v>
      </c>
      <c r="S227" s="178" t="s">
        <v>277</v>
      </c>
      <c r="T227" s="178" t="s">
        <v>277</v>
      </c>
      <c r="U227" s="165"/>
      <c r="V227" s="178" t="s">
        <v>277</v>
      </c>
      <c r="W227" s="178" t="s">
        <v>277</v>
      </c>
      <c r="X227" s="178" t="s">
        <v>277</v>
      </c>
      <c r="Y227" s="178" t="s">
        <v>277</v>
      </c>
      <c r="Z227" s="165"/>
      <c r="AA227" s="178" t="s">
        <v>277</v>
      </c>
      <c r="AB227" s="178" t="s">
        <v>277</v>
      </c>
      <c r="AC227" s="178" t="s">
        <v>277</v>
      </c>
      <c r="AD227" s="178" t="s">
        <v>277</v>
      </c>
      <c r="AE227" s="165"/>
      <c r="AF227" s="178" t="s">
        <v>277</v>
      </c>
      <c r="AG227" s="178" t="s">
        <v>277</v>
      </c>
      <c r="AH227" s="178" t="s">
        <v>277</v>
      </c>
      <c r="AI227" s="178" t="s">
        <v>277</v>
      </c>
      <c r="AJ227" s="165"/>
      <c r="AK227" s="178" t="s">
        <v>277</v>
      </c>
      <c r="AL227" s="178" t="s">
        <v>277</v>
      </c>
      <c r="AM227" s="178" t="s">
        <v>277</v>
      </c>
      <c r="AN227" s="178" t="s">
        <v>277</v>
      </c>
      <c r="AO227" s="165"/>
      <c r="AP227" s="178" t="s">
        <v>277</v>
      </c>
      <c r="AQ227" s="178" t="s">
        <v>277</v>
      </c>
      <c r="AR227" s="178" t="s">
        <v>277</v>
      </c>
      <c r="AS227" s="178" t="s">
        <v>277</v>
      </c>
      <c r="AT227" s="166"/>
      <c r="AV227" s="236">
        <f t="shared" si="13"/>
        <v>24</v>
      </c>
      <c r="AW227" s="236">
        <f t="shared" si="14"/>
        <v>24</v>
      </c>
      <c r="AX227" s="236">
        <f t="shared" si="15"/>
        <v>0</v>
      </c>
      <c r="AY227" s="301">
        <f>AW227/AV227</f>
        <v>1</v>
      </c>
    </row>
    <row r="228" spans="2:51" ht="12" customHeight="1">
      <c r="B228" s="225"/>
      <c r="C228" s="214"/>
      <c r="D228" s="157"/>
      <c r="E228" s="157"/>
      <c r="F228" s="158"/>
      <c r="G228" s="157"/>
      <c r="H228" s="157"/>
      <c r="I228" s="157"/>
      <c r="J228" s="157"/>
      <c r="K228" s="157"/>
      <c r="L228" s="157"/>
      <c r="M228" s="157"/>
      <c r="N228" s="157"/>
      <c r="O228" s="159"/>
      <c r="P228" s="157"/>
      <c r="Q228" s="157">
        <v>1</v>
      </c>
      <c r="R228" s="157">
        <v>2</v>
      </c>
      <c r="S228" s="157">
        <v>3</v>
      </c>
      <c r="T228" s="157">
        <v>4</v>
      </c>
      <c r="U228" s="157"/>
      <c r="V228" s="157">
        <v>5</v>
      </c>
      <c r="W228" s="157">
        <v>6</v>
      </c>
      <c r="X228" s="157">
        <v>7</v>
      </c>
      <c r="Y228" s="157">
        <v>8</v>
      </c>
      <c r="Z228" s="157"/>
      <c r="AA228" s="157">
        <v>9</v>
      </c>
      <c r="AB228" s="157">
        <v>10</v>
      </c>
      <c r="AC228" s="157">
        <v>11</v>
      </c>
      <c r="AD228" s="157">
        <v>12</v>
      </c>
      <c r="AE228" s="157"/>
      <c r="AF228" s="157">
        <v>13</v>
      </c>
      <c r="AG228" s="157">
        <v>14</v>
      </c>
      <c r="AH228" s="157">
        <v>15</v>
      </c>
      <c r="AI228" s="157">
        <v>16</v>
      </c>
      <c r="AJ228" s="157"/>
      <c r="AK228" s="157">
        <v>17</v>
      </c>
      <c r="AL228" s="157">
        <v>18</v>
      </c>
      <c r="AM228" s="157">
        <v>19</v>
      </c>
      <c r="AN228" s="157">
        <v>20</v>
      </c>
      <c r="AO228" s="157"/>
      <c r="AP228" s="157">
        <v>21</v>
      </c>
      <c r="AQ228" s="157">
        <v>22</v>
      </c>
      <c r="AR228" s="157">
        <v>23</v>
      </c>
      <c r="AS228" s="157">
        <v>24</v>
      </c>
      <c r="AT228" s="160"/>
      <c r="AV228" s="236">
        <f t="shared" si="13"/>
        <v>0</v>
      </c>
      <c r="AW228" s="236">
        <f t="shared" si="14"/>
        <v>0</v>
      </c>
      <c r="AX228" s="236">
        <f t="shared" si="15"/>
        <v>0</v>
      </c>
    </row>
    <row r="229" spans="2:51" ht="12" customHeight="1" thickBot="1">
      <c r="B229" s="280" t="str">
        <f>IF(C229=J229,"INTRA","INTER")</f>
        <v>INTRA</v>
      </c>
      <c r="C229" s="231" t="s">
        <v>8</v>
      </c>
      <c r="D229" s="162" t="s">
        <v>208</v>
      </c>
      <c r="E229" s="163" t="s">
        <v>276</v>
      </c>
      <c r="F229" s="162"/>
      <c r="G229" s="162">
        <v>24</v>
      </c>
      <c r="H229" s="162">
        <v>24</v>
      </c>
      <c r="I229" s="162" t="s">
        <v>12</v>
      </c>
      <c r="J229" s="161" t="s">
        <v>8</v>
      </c>
      <c r="K229" s="162" t="s">
        <v>57</v>
      </c>
      <c r="L229" s="162"/>
      <c r="M229" s="162">
        <f>COUNTIF(Q229:AS229,"x")</f>
        <v>24</v>
      </c>
      <c r="N229" s="162">
        <f>G229-M229</f>
        <v>0</v>
      </c>
      <c r="O229" s="164"/>
      <c r="P229" s="165"/>
      <c r="Q229" s="178" t="s">
        <v>277</v>
      </c>
      <c r="R229" s="178" t="s">
        <v>277</v>
      </c>
      <c r="S229" s="178" t="s">
        <v>277</v>
      </c>
      <c r="T229" s="178" t="s">
        <v>277</v>
      </c>
      <c r="U229" s="165"/>
      <c r="V229" s="178" t="s">
        <v>277</v>
      </c>
      <c r="W229" s="178" t="s">
        <v>277</v>
      </c>
      <c r="X229" s="178" t="s">
        <v>277</v>
      </c>
      <c r="Y229" s="178" t="s">
        <v>277</v>
      </c>
      <c r="Z229" s="165"/>
      <c r="AA229" s="178" t="s">
        <v>277</v>
      </c>
      <c r="AB229" s="178" t="s">
        <v>277</v>
      </c>
      <c r="AC229" s="178" t="s">
        <v>277</v>
      </c>
      <c r="AD229" s="178" t="s">
        <v>277</v>
      </c>
      <c r="AE229" s="165"/>
      <c r="AF229" s="178" t="s">
        <v>277</v>
      </c>
      <c r="AG229" s="178" t="s">
        <v>277</v>
      </c>
      <c r="AH229" s="178" t="s">
        <v>277</v>
      </c>
      <c r="AI229" s="178" t="s">
        <v>277</v>
      </c>
      <c r="AJ229" s="165"/>
      <c r="AK229" s="178" t="s">
        <v>277</v>
      </c>
      <c r="AL229" s="178" t="s">
        <v>277</v>
      </c>
      <c r="AM229" s="178" t="s">
        <v>277</v>
      </c>
      <c r="AN229" s="178" t="s">
        <v>277</v>
      </c>
      <c r="AO229" s="165"/>
      <c r="AP229" s="178" t="s">
        <v>277</v>
      </c>
      <c r="AQ229" s="178" t="s">
        <v>277</v>
      </c>
      <c r="AR229" s="178" t="s">
        <v>277</v>
      </c>
      <c r="AS229" s="178" t="s">
        <v>277</v>
      </c>
      <c r="AT229" s="166"/>
      <c r="AV229" s="236">
        <f t="shared" si="13"/>
        <v>24</v>
      </c>
      <c r="AW229" s="236">
        <f t="shared" si="14"/>
        <v>24</v>
      </c>
      <c r="AX229" s="236">
        <f t="shared" si="15"/>
        <v>0</v>
      </c>
      <c r="AY229" s="301">
        <f>AW229/AV229</f>
        <v>1</v>
      </c>
    </row>
    <row r="230" spans="2:51" ht="12" customHeight="1">
      <c r="B230" s="225"/>
      <c r="C230" s="214"/>
      <c r="D230" s="157"/>
      <c r="E230" s="157"/>
      <c r="F230" s="158"/>
      <c r="G230" s="157"/>
      <c r="H230" s="157"/>
      <c r="I230" s="157"/>
      <c r="J230" s="157"/>
      <c r="K230" s="157"/>
      <c r="L230" s="157"/>
      <c r="M230" s="157"/>
      <c r="N230" s="157"/>
      <c r="O230" s="159"/>
      <c r="P230" s="157"/>
      <c r="Q230" s="157">
        <v>1</v>
      </c>
      <c r="R230" s="157">
        <v>2</v>
      </c>
      <c r="S230" s="157">
        <v>3</v>
      </c>
      <c r="T230" s="157">
        <v>4</v>
      </c>
      <c r="U230" s="157"/>
      <c r="V230" s="157">
        <v>5</v>
      </c>
      <c r="W230" s="157">
        <v>6</v>
      </c>
      <c r="X230" s="157">
        <v>7</v>
      </c>
      <c r="Y230" s="157">
        <v>8</v>
      </c>
      <c r="Z230" s="157"/>
      <c r="AA230" s="157">
        <v>9</v>
      </c>
      <c r="AB230" s="157">
        <v>10</v>
      </c>
      <c r="AC230" s="157">
        <v>11</v>
      </c>
      <c r="AD230" s="157">
        <v>12</v>
      </c>
      <c r="AE230" s="157"/>
      <c r="AF230" s="157">
        <v>13</v>
      </c>
      <c r="AG230" s="157">
        <v>14</v>
      </c>
      <c r="AH230" s="157">
        <v>15</v>
      </c>
      <c r="AI230" s="157">
        <v>16</v>
      </c>
      <c r="AJ230" s="157"/>
      <c r="AK230" s="157">
        <v>17</v>
      </c>
      <c r="AL230" s="157">
        <v>18</v>
      </c>
      <c r="AM230" s="157">
        <v>19</v>
      </c>
      <c r="AN230" s="157">
        <v>20</v>
      </c>
      <c r="AO230" s="157"/>
      <c r="AP230" s="157">
        <v>21</v>
      </c>
      <c r="AQ230" s="157">
        <v>22</v>
      </c>
      <c r="AR230" s="157">
        <v>23</v>
      </c>
      <c r="AS230" s="157">
        <v>24</v>
      </c>
      <c r="AT230" s="160"/>
      <c r="AV230" s="236">
        <f t="shared" si="13"/>
        <v>0</v>
      </c>
      <c r="AW230" s="236">
        <f t="shared" si="14"/>
        <v>0</v>
      </c>
      <c r="AX230" s="236">
        <f t="shared" si="15"/>
        <v>0</v>
      </c>
    </row>
    <row r="231" spans="2:51" ht="12" customHeight="1" thickBot="1">
      <c r="B231" s="280" t="str">
        <f>IF(C231=J231,"INTRA","INTER")</f>
        <v>INTRA</v>
      </c>
      <c r="C231" s="231" t="s">
        <v>8</v>
      </c>
      <c r="D231" s="162" t="s">
        <v>208</v>
      </c>
      <c r="E231" s="163" t="s">
        <v>276</v>
      </c>
      <c r="F231" s="162"/>
      <c r="G231" s="162">
        <v>24</v>
      </c>
      <c r="H231" s="162">
        <v>24</v>
      </c>
      <c r="I231" s="162" t="s">
        <v>12</v>
      </c>
      <c r="J231" s="161" t="s">
        <v>8</v>
      </c>
      <c r="K231" s="162" t="s">
        <v>58</v>
      </c>
      <c r="L231" s="162"/>
      <c r="M231" s="162">
        <f>COUNTIF(Q231:AS231,"x")</f>
        <v>24</v>
      </c>
      <c r="N231" s="162">
        <f>G231-M231</f>
        <v>0</v>
      </c>
      <c r="O231" s="164"/>
      <c r="P231" s="165"/>
      <c r="Q231" s="178" t="s">
        <v>277</v>
      </c>
      <c r="R231" s="178" t="s">
        <v>277</v>
      </c>
      <c r="S231" s="178" t="s">
        <v>277</v>
      </c>
      <c r="T231" s="178" t="s">
        <v>277</v>
      </c>
      <c r="U231" s="165"/>
      <c r="V231" s="178" t="s">
        <v>277</v>
      </c>
      <c r="W231" s="178" t="s">
        <v>277</v>
      </c>
      <c r="X231" s="178" t="s">
        <v>277</v>
      </c>
      <c r="Y231" s="178" t="s">
        <v>277</v>
      </c>
      <c r="Z231" s="165"/>
      <c r="AA231" s="178" t="s">
        <v>277</v>
      </c>
      <c r="AB231" s="178" t="s">
        <v>277</v>
      </c>
      <c r="AC231" s="178" t="s">
        <v>277</v>
      </c>
      <c r="AD231" s="178" t="s">
        <v>277</v>
      </c>
      <c r="AE231" s="165"/>
      <c r="AF231" s="178" t="s">
        <v>277</v>
      </c>
      <c r="AG231" s="178" t="s">
        <v>277</v>
      </c>
      <c r="AH231" s="178" t="s">
        <v>277</v>
      </c>
      <c r="AI231" s="178" t="s">
        <v>277</v>
      </c>
      <c r="AJ231" s="165"/>
      <c r="AK231" s="178" t="s">
        <v>277</v>
      </c>
      <c r="AL231" s="178" t="s">
        <v>277</v>
      </c>
      <c r="AM231" s="178" t="s">
        <v>277</v>
      </c>
      <c r="AN231" s="178" t="s">
        <v>277</v>
      </c>
      <c r="AO231" s="165"/>
      <c r="AP231" s="178" t="s">
        <v>277</v>
      </c>
      <c r="AQ231" s="178" t="s">
        <v>277</v>
      </c>
      <c r="AR231" s="178" t="s">
        <v>277</v>
      </c>
      <c r="AS231" s="178" t="s">
        <v>277</v>
      </c>
      <c r="AT231" s="166"/>
      <c r="AV231" s="236">
        <f t="shared" si="13"/>
        <v>24</v>
      </c>
      <c r="AW231" s="236">
        <f t="shared" si="14"/>
        <v>24</v>
      </c>
      <c r="AX231" s="236">
        <f t="shared" si="15"/>
        <v>0</v>
      </c>
      <c r="AY231" s="301">
        <f>AW231/AV231</f>
        <v>1</v>
      </c>
    </row>
    <row r="232" spans="2:51" ht="12" customHeight="1">
      <c r="B232" s="225"/>
      <c r="C232" s="214"/>
      <c r="D232" s="157"/>
      <c r="E232" s="157"/>
      <c r="F232" s="158"/>
      <c r="G232" s="157"/>
      <c r="H232" s="157"/>
      <c r="I232" s="157"/>
      <c r="J232" s="157"/>
      <c r="K232" s="157"/>
      <c r="L232" s="157"/>
      <c r="M232" s="157"/>
      <c r="N232" s="157"/>
      <c r="O232" s="159"/>
      <c r="P232" s="157"/>
      <c r="Q232" s="157">
        <v>1</v>
      </c>
      <c r="R232" s="157">
        <v>2</v>
      </c>
      <c r="S232" s="157">
        <v>3</v>
      </c>
      <c r="T232" s="157">
        <v>4</v>
      </c>
      <c r="U232" s="157"/>
      <c r="V232" s="157">
        <v>5</v>
      </c>
      <c r="W232" s="157">
        <v>6</v>
      </c>
      <c r="X232" s="157">
        <v>7</v>
      </c>
      <c r="Y232" s="157">
        <v>8</v>
      </c>
      <c r="Z232" s="157"/>
      <c r="AA232" s="157">
        <v>9</v>
      </c>
      <c r="AB232" s="157">
        <v>10</v>
      </c>
      <c r="AC232" s="157">
        <v>11</v>
      </c>
      <c r="AD232" s="157">
        <v>12</v>
      </c>
      <c r="AE232" s="157"/>
      <c r="AF232" s="157">
        <v>13</v>
      </c>
      <c r="AG232" s="157">
        <v>14</v>
      </c>
      <c r="AH232" s="157">
        <v>15</v>
      </c>
      <c r="AI232" s="157">
        <v>16</v>
      </c>
      <c r="AJ232" s="157"/>
      <c r="AK232" s="157">
        <v>17</v>
      </c>
      <c r="AL232" s="157">
        <v>18</v>
      </c>
      <c r="AM232" s="157">
        <v>19</v>
      </c>
      <c r="AN232" s="157">
        <v>20</v>
      </c>
      <c r="AO232" s="157"/>
      <c r="AP232" s="157">
        <v>21</v>
      </c>
      <c r="AQ232" s="157">
        <v>22</v>
      </c>
      <c r="AR232" s="157">
        <v>23</v>
      </c>
      <c r="AS232" s="157">
        <v>24</v>
      </c>
      <c r="AT232" s="160"/>
      <c r="AV232" s="236">
        <f t="shared" si="13"/>
        <v>0</v>
      </c>
      <c r="AW232" s="236">
        <f t="shared" si="14"/>
        <v>0</v>
      </c>
      <c r="AX232" s="236">
        <f t="shared" si="15"/>
        <v>0</v>
      </c>
    </row>
    <row r="233" spans="2:51" ht="12" customHeight="1" thickBot="1">
      <c r="B233" s="280" t="str">
        <f>IF(C233=J233,"INTRA","INTER")</f>
        <v>INTRA</v>
      </c>
      <c r="C233" s="231" t="s">
        <v>8</v>
      </c>
      <c r="D233" s="162" t="s">
        <v>208</v>
      </c>
      <c r="E233" s="163" t="s">
        <v>276</v>
      </c>
      <c r="F233" s="162"/>
      <c r="G233" s="162">
        <v>24</v>
      </c>
      <c r="H233" s="162">
        <v>24</v>
      </c>
      <c r="I233" s="162" t="s">
        <v>12</v>
      </c>
      <c r="J233" s="161" t="s">
        <v>8</v>
      </c>
      <c r="K233" s="162" t="s">
        <v>59</v>
      </c>
      <c r="L233" s="162"/>
      <c r="M233" s="162">
        <f>COUNTIF(Q233:AS233,"x")</f>
        <v>24</v>
      </c>
      <c r="N233" s="162">
        <f>G233-M233</f>
        <v>0</v>
      </c>
      <c r="O233" s="164"/>
      <c r="P233" s="165"/>
      <c r="Q233" s="178" t="s">
        <v>277</v>
      </c>
      <c r="R233" s="178" t="s">
        <v>277</v>
      </c>
      <c r="S233" s="178" t="s">
        <v>277</v>
      </c>
      <c r="T233" s="178" t="s">
        <v>277</v>
      </c>
      <c r="U233" s="165"/>
      <c r="V233" s="178" t="s">
        <v>277</v>
      </c>
      <c r="W233" s="178" t="s">
        <v>277</v>
      </c>
      <c r="X233" s="178" t="s">
        <v>277</v>
      </c>
      <c r="Y233" s="178" t="s">
        <v>277</v>
      </c>
      <c r="Z233" s="165"/>
      <c r="AA233" s="178" t="s">
        <v>277</v>
      </c>
      <c r="AB233" s="178" t="s">
        <v>277</v>
      </c>
      <c r="AC233" s="178" t="s">
        <v>277</v>
      </c>
      <c r="AD233" s="178" t="s">
        <v>277</v>
      </c>
      <c r="AE233" s="165"/>
      <c r="AF233" s="178" t="s">
        <v>277</v>
      </c>
      <c r="AG233" s="178" t="s">
        <v>277</v>
      </c>
      <c r="AH233" s="178" t="s">
        <v>277</v>
      </c>
      <c r="AI233" s="178" t="s">
        <v>277</v>
      </c>
      <c r="AJ233" s="165"/>
      <c r="AK233" s="178" t="s">
        <v>277</v>
      </c>
      <c r="AL233" s="178" t="s">
        <v>277</v>
      </c>
      <c r="AM233" s="178" t="s">
        <v>277</v>
      </c>
      <c r="AN233" s="178" t="s">
        <v>277</v>
      </c>
      <c r="AO233" s="165"/>
      <c r="AP233" s="178" t="s">
        <v>277</v>
      </c>
      <c r="AQ233" s="178" t="s">
        <v>277</v>
      </c>
      <c r="AR233" s="178" t="s">
        <v>277</v>
      </c>
      <c r="AS233" s="178" t="s">
        <v>277</v>
      </c>
      <c r="AT233" s="166"/>
      <c r="AV233" s="236">
        <f t="shared" si="13"/>
        <v>24</v>
      </c>
      <c r="AW233" s="236">
        <f t="shared" si="14"/>
        <v>24</v>
      </c>
      <c r="AX233" s="236">
        <f t="shared" si="15"/>
        <v>0</v>
      </c>
      <c r="AY233" s="301">
        <f>AW233/AV233</f>
        <v>1</v>
      </c>
    </row>
    <row r="234" spans="2:51" ht="12" customHeight="1">
      <c r="B234" s="225"/>
      <c r="C234" s="214"/>
      <c r="D234" s="157"/>
      <c r="E234" s="157"/>
      <c r="F234" s="158"/>
      <c r="G234" s="157"/>
      <c r="H234" s="157"/>
      <c r="I234" s="157"/>
      <c r="J234" s="157"/>
      <c r="K234" s="157"/>
      <c r="L234" s="157"/>
      <c r="M234" s="157"/>
      <c r="N234" s="157"/>
      <c r="O234" s="159"/>
      <c r="P234" s="157"/>
      <c r="Q234" s="157">
        <v>1</v>
      </c>
      <c r="R234" s="157">
        <v>2</v>
      </c>
      <c r="S234" s="157">
        <v>3</v>
      </c>
      <c r="T234" s="157">
        <v>4</v>
      </c>
      <c r="U234" s="157"/>
      <c r="V234" s="157">
        <v>5</v>
      </c>
      <c r="W234" s="157">
        <v>6</v>
      </c>
      <c r="X234" s="157">
        <v>7</v>
      </c>
      <c r="Y234" s="157">
        <v>8</v>
      </c>
      <c r="Z234" s="157"/>
      <c r="AA234" s="157">
        <v>9</v>
      </c>
      <c r="AB234" s="157">
        <v>10</v>
      </c>
      <c r="AC234" s="157">
        <v>11</v>
      </c>
      <c r="AD234" s="157">
        <v>12</v>
      </c>
      <c r="AE234" s="157"/>
      <c r="AF234" s="157">
        <v>13</v>
      </c>
      <c r="AG234" s="157">
        <v>14</v>
      </c>
      <c r="AH234" s="157">
        <v>15</v>
      </c>
      <c r="AI234" s="157">
        <v>16</v>
      </c>
      <c r="AJ234" s="157"/>
      <c r="AK234" s="157">
        <v>17</v>
      </c>
      <c r="AL234" s="157">
        <v>18</v>
      </c>
      <c r="AM234" s="157">
        <v>19</v>
      </c>
      <c r="AN234" s="157">
        <v>20</v>
      </c>
      <c r="AO234" s="157"/>
      <c r="AP234" s="157">
        <v>21</v>
      </c>
      <c r="AQ234" s="157">
        <v>22</v>
      </c>
      <c r="AR234" s="157">
        <v>23</v>
      </c>
      <c r="AS234" s="157">
        <v>24</v>
      </c>
      <c r="AT234" s="160"/>
      <c r="AV234" s="236">
        <f t="shared" si="13"/>
        <v>0</v>
      </c>
      <c r="AW234" s="236">
        <f t="shared" si="14"/>
        <v>0</v>
      </c>
      <c r="AX234" s="236">
        <f t="shared" si="15"/>
        <v>0</v>
      </c>
    </row>
    <row r="235" spans="2:51" ht="12" customHeight="1" thickBot="1">
      <c r="B235" s="280" t="str">
        <f>IF(C235=J235,"INTRA","INTER")</f>
        <v>INTRA</v>
      </c>
      <c r="C235" s="231" t="s">
        <v>8</v>
      </c>
      <c r="D235" s="162" t="s">
        <v>208</v>
      </c>
      <c r="E235" s="163" t="s">
        <v>276</v>
      </c>
      <c r="F235" s="162"/>
      <c r="G235" s="162">
        <v>24</v>
      </c>
      <c r="H235" s="162">
        <v>24</v>
      </c>
      <c r="I235" s="162" t="s">
        <v>12</v>
      </c>
      <c r="J235" s="161" t="s">
        <v>8</v>
      </c>
      <c r="K235" s="162" t="s">
        <v>253</v>
      </c>
      <c r="L235" s="162"/>
      <c r="M235" s="162">
        <f>COUNTIF(Q235:AS235,"x")</f>
        <v>24</v>
      </c>
      <c r="N235" s="162">
        <f>G235-M235</f>
        <v>0</v>
      </c>
      <c r="O235" s="164"/>
      <c r="P235" s="165"/>
      <c r="Q235" s="178" t="s">
        <v>277</v>
      </c>
      <c r="R235" s="178" t="s">
        <v>277</v>
      </c>
      <c r="S235" s="178" t="s">
        <v>277</v>
      </c>
      <c r="T235" s="178" t="s">
        <v>277</v>
      </c>
      <c r="U235" s="165"/>
      <c r="V235" s="178" t="s">
        <v>277</v>
      </c>
      <c r="W235" s="178" t="s">
        <v>277</v>
      </c>
      <c r="X235" s="178" t="s">
        <v>277</v>
      </c>
      <c r="Y235" s="178" t="s">
        <v>277</v>
      </c>
      <c r="Z235" s="165"/>
      <c r="AA235" s="178" t="s">
        <v>277</v>
      </c>
      <c r="AB235" s="178" t="s">
        <v>277</v>
      </c>
      <c r="AC235" s="178" t="s">
        <v>277</v>
      </c>
      <c r="AD235" s="178" t="s">
        <v>277</v>
      </c>
      <c r="AE235" s="165"/>
      <c r="AF235" s="178" t="s">
        <v>277</v>
      </c>
      <c r="AG235" s="178" t="s">
        <v>277</v>
      </c>
      <c r="AH235" s="178" t="s">
        <v>277</v>
      </c>
      <c r="AI235" s="178" t="s">
        <v>277</v>
      </c>
      <c r="AJ235" s="165"/>
      <c r="AK235" s="178" t="s">
        <v>277</v>
      </c>
      <c r="AL235" s="178" t="s">
        <v>277</v>
      </c>
      <c r="AM235" s="178" t="s">
        <v>277</v>
      </c>
      <c r="AN235" s="178" t="s">
        <v>277</v>
      </c>
      <c r="AO235" s="165"/>
      <c r="AP235" s="178" t="s">
        <v>277</v>
      </c>
      <c r="AQ235" s="178" t="s">
        <v>277</v>
      </c>
      <c r="AR235" s="178" t="s">
        <v>277</v>
      </c>
      <c r="AS235" s="178" t="s">
        <v>277</v>
      </c>
      <c r="AT235" s="166"/>
      <c r="AV235" s="236">
        <f t="shared" si="13"/>
        <v>24</v>
      </c>
      <c r="AW235" s="236">
        <f t="shared" si="14"/>
        <v>24</v>
      </c>
      <c r="AX235" s="236">
        <f t="shared" si="15"/>
        <v>0</v>
      </c>
      <c r="AY235" s="301">
        <f>AW235/AV235</f>
        <v>1</v>
      </c>
    </row>
    <row r="236" spans="2:51" ht="12" customHeight="1">
      <c r="B236" s="225"/>
      <c r="C236" s="214"/>
      <c r="D236" s="157"/>
      <c r="E236" s="157"/>
      <c r="F236" s="158"/>
      <c r="G236" s="157"/>
      <c r="H236" s="157"/>
      <c r="I236" s="157"/>
      <c r="J236" s="157"/>
      <c r="K236" s="157"/>
      <c r="L236" s="157"/>
      <c r="M236" s="157"/>
      <c r="N236" s="157"/>
      <c r="O236" s="159"/>
      <c r="P236" s="157"/>
      <c r="Q236" s="157">
        <v>1</v>
      </c>
      <c r="R236" s="157">
        <v>2</v>
      </c>
      <c r="S236" s="157">
        <v>3</v>
      </c>
      <c r="T236" s="157">
        <v>4</v>
      </c>
      <c r="U236" s="157"/>
      <c r="V236" s="157">
        <v>5</v>
      </c>
      <c r="W236" s="157">
        <v>6</v>
      </c>
      <c r="X236" s="157">
        <v>7</v>
      </c>
      <c r="Y236" s="157">
        <v>8</v>
      </c>
      <c r="Z236" s="157"/>
      <c r="AA236" s="157">
        <v>9</v>
      </c>
      <c r="AB236" s="157">
        <v>10</v>
      </c>
      <c r="AC236" s="157">
        <v>11</v>
      </c>
      <c r="AD236" s="157">
        <v>12</v>
      </c>
      <c r="AE236" s="157"/>
      <c r="AF236" s="157">
        <v>13</v>
      </c>
      <c r="AG236" s="157">
        <v>14</v>
      </c>
      <c r="AH236" s="157">
        <v>15</v>
      </c>
      <c r="AI236" s="157">
        <v>16</v>
      </c>
      <c r="AJ236" s="157"/>
      <c r="AK236" s="157">
        <v>17</v>
      </c>
      <c r="AL236" s="157">
        <v>18</v>
      </c>
      <c r="AM236" s="157">
        <v>19</v>
      </c>
      <c r="AN236" s="157">
        <v>20</v>
      </c>
      <c r="AO236" s="157"/>
      <c r="AP236" s="157">
        <v>21</v>
      </c>
      <c r="AQ236" s="157">
        <v>22</v>
      </c>
      <c r="AR236" s="157">
        <v>23</v>
      </c>
      <c r="AS236" s="157">
        <v>24</v>
      </c>
      <c r="AT236" s="160"/>
      <c r="AV236" s="236">
        <f t="shared" si="13"/>
        <v>0</v>
      </c>
      <c r="AW236" s="236">
        <f t="shared" si="14"/>
        <v>0</v>
      </c>
      <c r="AX236" s="236">
        <f t="shared" si="15"/>
        <v>0</v>
      </c>
    </row>
    <row r="237" spans="2:51" ht="12" customHeight="1" thickBot="1">
      <c r="B237" s="280" t="s">
        <v>251</v>
      </c>
      <c r="C237" s="231" t="s">
        <v>8</v>
      </c>
      <c r="D237" s="162" t="s">
        <v>117</v>
      </c>
      <c r="E237" s="163" t="s">
        <v>276</v>
      </c>
      <c r="F237" s="162">
        <v>47</v>
      </c>
      <c r="G237" s="162">
        <v>24</v>
      </c>
      <c r="H237" s="162">
        <v>24</v>
      </c>
      <c r="I237" s="162" t="s">
        <v>12</v>
      </c>
      <c r="J237" s="161" t="s">
        <v>8</v>
      </c>
      <c r="K237" s="162" t="s">
        <v>190</v>
      </c>
      <c r="L237" s="162"/>
      <c r="M237" s="162">
        <f>COUNTIF(Q237:AS237,"x")</f>
        <v>22</v>
      </c>
      <c r="N237" s="162">
        <f>G237-M237</f>
        <v>2</v>
      </c>
      <c r="O237" s="164"/>
      <c r="P237" s="165"/>
      <c r="Q237" s="178" t="s">
        <v>277</v>
      </c>
      <c r="R237" s="178" t="s">
        <v>277</v>
      </c>
      <c r="S237" s="178" t="s">
        <v>277</v>
      </c>
      <c r="T237" s="178" t="s">
        <v>277</v>
      </c>
      <c r="U237" s="165"/>
      <c r="V237" s="178" t="s">
        <v>277</v>
      </c>
      <c r="W237" s="178" t="s">
        <v>277</v>
      </c>
      <c r="X237" s="178" t="s">
        <v>277</v>
      </c>
      <c r="Y237" s="178" t="s">
        <v>277</v>
      </c>
      <c r="Z237" s="165"/>
      <c r="AA237" s="178" t="s">
        <v>277</v>
      </c>
      <c r="AB237" s="178" t="s">
        <v>277</v>
      </c>
      <c r="AC237" s="244" t="s">
        <v>384</v>
      </c>
      <c r="AD237" s="178" t="s">
        <v>277</v>
      </c>
      <c r="AE237" s="165"/>
      <c r="AF237" s="178" t="s">
        <v>277</v>
      </c>
      <c r="AG237" s="178" t="s">
        <v>277</v>
      </c>
      <c r="AH237" s="178" t="s">
        <v>277</v>
      </c>
      <c r="AI237" s="178" t="s">
        <v>277</v>
      </c>
      <c r="AJ237" s="165"/>
      <c r="AK237" s="178" t="s">
        <v>277</v>
      </c>
      <c r="AL237" s="244" t="s">
        <v>384</v>
      </c>
      <c r="AM237" s="178" t="s">
        <v>277</v>
      </c>
      <c r="AN237" s="178" t="s">
        <v>277</v>
      </c>
      <c r="AO237" s="165"/>
      <c r="AP237" s="178" t="s">
        <v>277</v>
      </c>
      <c r="AQ237" s="178" t="s">
        <v>277</v>
      </c>
      <c r="AR237" s="178" t="s">
        <v>277</v>
      </c>
      <c r="AS237" s="178" t="s">
        <v>277</v>
      </c>
      <c r="AT237" s="166"/>
      <c r="AV237" s="236">
        <f t="shared" si="13"/>
        <v>24</v>
      </c>
      <c r="AW237" s="236">
        <f t="shared" si="14"/>
        <v>22</v>
      </c>
      <c r="AX237" s="236">
        <f t="shared" si="15"/>
        <v>2</v>
      </c>
      <c r="AY237" s="301">
        <f>AW237/AV237</f>
        <v>0.91666666666666663</v>
      </c>
    </row>
    <row r="238" spans="2:51" ht="12" customHeight="1">
      <c r="B238" s="225"/>
      <c r="C238" s="214"/>
      <c r="D238" s="157"/>
      <c r="E238" s="157"/>
      <c r="F238" s="158"/>
      <c r="G238" s="157"/>
      <c r="H238" s="157"/>
      <c r="I238" s="157"/>
      <c r="J238" s="157"/>
      <c r="K238" s="157"/>
      <c r="L238" s="157"/>
      <c r="M238" s="157"/>
      <c r="N238" s="157"/>
      <c r="O238" s="159"/>
      <c r="P238" s="157"/>
      <c r="Q238" s="157">
        <v>1</v>
      </c>
      <c r="R238" s="157">
        <v>2</v>
      </c>
      <c r="S238" s="157">
        <v>3</v>
      </c>
      <c r="T238" s="157">
        <v>4</v>
      </c>
      <c r="U238" s="157"/>
      <c r="V238" s="157">
        <v>5</v>
      </c>
      <c r="W238" s="157">
        <v>6</v>
      </c>
      <c r="X238" s="157">
        <v>7</v>
      </c>
      <c r="Y238" s="157">
        <v>8</v>
      </c>
      <c r="Z238" s="157"/>
      <c r="AA238" s="157">
        <v>9</v>
      </c>
      <c r="AB238" s="157">
        <v>10</v>
      </c>
      <c r="AC238" s="157">
        <v>11</v>
      </c>
      <c r="AD238" s="157">
        <v>12</v>
      </c>
      <c r="AE238" s="157"/>
      <c r="AF238" s="157">
        <v>13</v>
      </c>
      <c r="AG238" s="157">
        <v>14</v>
      </c>
      <c r="AH238" s="157">
        <v>15</v>
      </c>
      <c r="AI238" s="157">
        <v>16</v>
      </c>
      <c r="AJ238" s="157"/>
      <c r="AK238" s="157">
        <v>17</v>
      </c>
      <c r="AL238" s="157">
        <v>18</v>
      </c>
      <c r="AM238" s="157">
        <v>19</v>
      </c>
      <c r="AN238" s="157">
        <v>20</v>
      </c>
      <c r="AO238" s="157"/>
      <c r="AP238" s="157">
        <v>21</v>
      </c>
      <c r="AQ238" s="157">
        <v>22</v>
      </c>
      <c r="AR238" s="157">
        <v>23</v>
      </c>
      <c r="AS238" s="157">
        <v>24</v>
      </c>
      <c r="AT238" s="160"/>
      <c r="AV238" s="236">
        <f t="shared" si="13"/>
        <v>0</v>
      </c>
      <c r="AW238" s="236">
        <f t="shared" si="14"/>
        <v>0</v>
      </c>
      <c r="AX238" s="236">
        <f t="shared" si="15"/>
        <v>0</v>
      </c>
    </row>
    <row r="239" spans="2:51" ht="12" customHeight="1" thickBot="1">
      <c r="B239" s="280" t="s">
        <v>251</v>
      </c>
      <c r="C239" s="231" t="s">
        <v>8</v>
      </c>
      <c r="D239" s="162" t="s">
        <v>117</v>
      </c>
      <c r="E239" s="163" t="s">
        <v>276</v>
      </c>
      <c r="F239" s="162">
        <v>46</v>
      </c>
      <c r="G239" s="162">
        <v>24</v>
      </c>
      <c r="H239" s="162">
        <v>24</v>
      </c>
      <c r="I239" s="162" t="s">
        <v>12</v>
      </c>
      <c r="J239" s="161" t="s">
        <v>8</v>
      </c>
      <c r="K239" s="162" t="s">
        <v>190</v>
      </c>
      <c r="L239" s="162"/>
      <c r="M239" s="162">
        <f>COUNTIF(Q239:AS239,"x")</f>
        <v>23</v>
      </c>
      <c r="N239" s="162">
        <f>G239-M239</f>
        <v>1</v>
      </c>
      <c r="O239" s="164"/>
      <c r="P239" s="165"/>
      <c r="Q239" s="178" t="s">
        <v>277</v>
      </c>
      <c r="R239" s="178" t="s">
        <v>277</v>
      </c>
      <c r="S239" s="178" t="s">
        <v>277</v>
      </c>
      <c r="T239" s="178" t="s">
        <v>277</v>
      </c>
      <c r="U239" s="165"/>
      <c r="V239" s="178" t="s">
        <v>277</v>
      </c>
      <c r="W239" s="178" t="s">
        <v>277</v>
      </c>
      <c r="X239" s="178" t="s">
        <v>277</v>
      </c>
      <c r="Y239" s="178" t="s">
        <v>277</v>
      </c>
      <c r="Z239" s="165"/>
      <c r="AA239" s="178" t="s">
        <v>277</v>
      </c>
      <c r="AB239" s="178" t="s">
        <v>277</v>
      </c>
      <c r="AC239" s="178" t="s">
        <v>277</v>
      </c>
      <c r="AD239" s="178" t="s">
        <v>277</v>
      </c>
      <c r="AE239" s="165"/>
      <c r="AF239" s="178" t="s">
        <v>277</v>
      </c>
      <c r="AG239" s="178" t="s">
        <v>277</v>
      </c>
      <c r="AH239" s="178" t="s">
        <v>277</v>
      </c>
      <c r="AI239" s="178" t="s">
        <v>277</v>
      </c>
      <c r="AJ239" s="165"/>
      <c r="AK239" s="178" t="s">
        <v>277</v>
      </c>
      <c r="AL239" s="178" t="s">
        <v>277</v>
      </c>
      <c r="AM239" s="178" t="s">
        <v>277</v>
      </c>
      <c r="AN239" s="178" t="s">
        <v>277</v>
      </c>
      <c r="AO239" s="165"/>
      <c r="AP239" s="244" t="s">
        <v>384</v>
      </c>
      <c r="AQ239" s="178" t="s">
        <v>277</v>
      </c>
      <c r="AR239" s="178" t="s">
        <v>277</v>
      </c>
      <c r="AS239" s="178" t="s">
        <v>277</v>
      </c>
      <c r="AT239" s="166"/>
      <c r="AV239" s="236">
        <f t="shared" si="13"/>
        <v>24</v>
      </c>
      <c r="AW239" s="236">
        <f t="shared" si="14"/>
        <v>23</v>
      </c>
      <c r="AX239" s="236">
        <f t="shared" si="15"/>
        <v>1</v>
      </c>
      <c r="AY239" s="301">
        <f>AW239/AV239</f>
        <v>0.95833333333333337</v>
      </c>
    </row>
    <row r="240" spans="2:51" ht="12" customHeight="1">
      <c r="B240" s="225"/>
      <c r="C240" s="214"/>
      <c r="D240" s="157"/>
      <c r="E240" s="157"/>
      <c r="F240" s="158"/>
      <c r="G240" s="157"/>
      <c r="H240" s="157"/>
      <c r="I240" s="157"/>
      <c r="J240" s="157"/>
      <c r="K240" s="157"/>
      <c r="L240" s="157"/>
      <c r="M240" s="157"/>
      <c r="N240" s="157"/>
      <c r="O240" s="159"/>
      <c r="P240" s="157"/>
      <c r="Q240" s="157">
        <v>1</v>
      </c>
      <c r="R240" s="157">
        <v>2</v>
      </c>
      <c r="S240" s="157">
        <v>3</v>
      </c>
      <c r="T240" s="157">
        <v>4</v>
      </c>
      <c r="U240" s="157"/>
      <c r="V240" s="157">
        <v>5</v>
      </c>
      <c r="W240" s="157">
        <v>6</v>
      </c>
      <c r="X240" s="157">
        <v>7</v>
      </c>
      <c r="Y240" s="157">
        <v>8</v>
      </c>
      <c r="Z240" s="157"/>
      <c r="AA240" s="157">
        <v>9</v>
      </c>
      <c r="AB240" s="157">
        <v>10</v>
      </c>
      <c r="AC240" s="157">
        <v>11</v>
      </c>
      <c r="AD240" s="157">
        <v>12</v>
      </c>
      <c r="AE240" s="157"/>
      <c r="AF240" s="157">
        <v>13</v>
      </c>
      <c r="AG240" s="157">
        <v>14</v>
      </c>
      <c r="AH240" s="157">
        <v>15</v>
      </c>
      <c r="AI240" s="157">
        <v>16</v>
      </c>
      <c r="AJ240" s="157"/>
      <c r="AK240" s="157">
        <v>17</v>
      </c>
      <c r="AL240" s="157">
        <v>18</v>
      </c>
      <c r="AM240" s="157">
        <v>19</v>
      </c>
      <c r="AN240" s="157">
        <v>20</v>
      </c>
      <c r="AO240" s="157"/>
      <c r="AP240" s="157">
        <v>21</v>
      </c>
      <c r="AQ240" s="157">
        <v>22</v>
      </c>
      <c r="AR240" s="157">
        <v>23</v>
      </c>
      <c r="AS240" s="157">
        <v>24</v>
      </c>
      <c r="AT240" s="160"/>
      <c r="AV240" s="236">
        <f t="shared" si="13"/>
        <v>0</v>
      </c>
      <c r="AW240" s="236">
        <f t="shared" si="14"/>
        <v>0</v>
      </c>
      <c r="AX240" s="236">
        <f t="shared" si="15"/>
        <v>0</v>
      </c>
    </row>
    <row r="241" spans="2:51" ht="12" customHeight="1" thickBot="1">
      <c r="B241" s="280" t="str">
        <f>IF(C241=J241,"INTRA","INTER")</f>
        <v>INTRA</v>
      </c>
      <c r="C241" s="231" t="s">
        <v>8</v>
      </c>
      <c r="D241" s="162" t="s">
        <v>117</v>
      </c>
      <c r="E241" s="163" t="s">
        <v>276</v>
      </c>
      <c r="F241" s="162">
        <v>45</v>
      </c>
      <c r="G241" s="162">
        <v>24</v>
      </c>
      <c r="H241" s="162">
        <v>24</v>
      </c>
      <c r="I241" s="162" t="s">
        <v>12</v>
      </c>
      <c r="J241" s="161" t="s">
        <v>8</v>
      </c>
      <c r="K241" s="162" t="s">
        <v>191</v>
      </c>
      <c r="L241" s="162"/>
      <c r="M241" s="162">
        <f>COUNTIF(Q241:AS241,"x")</f>
        <v>19</v>
      </c>
      <c r="N241" s="162">
        <f>G241-M241</f>
        <v>5</v>
      </c>
      <c r="O241" s="164"/>
      <c r="P241" s="165"/>
      <c r="Q241" s="178" t="s">
        <v>277</v>
      </c>
      <c r="R241" s="178" t="s">
        <v>277</v>
      </c>
      <c r="S241" s="178" t="s">
        <v>277</v>
      </c>
      <c r="T241" s="178" t="s">
        <v>277</v>
      </c>
      <c r="U241" s="165"/>
      <c r="V241" s="244" t="s">
        <v>384</v>
      </c>
      <c r="W241" s="178" t="s">
        <v>277</v>
      </c>
      <c r="X241" s="178" t="s">
        <v>277</v>
      </c>
      <c r="Y241" s="244" t="s">
        <v>384</v>
      </c>
      <c r="Z241" s="165"/>
      <c r="AA241" s="244" t="s">
        <v>384</v>
      </c>
      <c r="AB241" s="244" t="s">
        <v>384</v>
      </c>
      <c r="AC241" s="244" t="s">
        <v>384</v>
      </c>
      <c r="AD241" s="178" t="s">
        <v>277</v>
      </c>
      <c r="AE241" s="165"/>
      <c r="AF241" s="178" t="s">
        <v>277</v>
      </c>
      <c r="AG241" s="178" t="s">
        <v>277</v>
      </c>
      <c r="AH241" s="178" t="s">
        <v>277</v>
      </c>
      <c r="AI241" s="178" t="s">
        <v>277</v>
      </c>
      <c r="AJ241" s="165"/>
      <c r="AK241" s="178" t="s">
        <v>277</v>
      </c>
      <c r="AL241" s="178" t="s">
        <v>277</v>
      </c>
      <c r="AM241" s="178" t="s">
        <v>277</v>
      </c>
      <c r="AN241" s="178" t="s">
        <v>277</v>
      </c>
      <c r="AO241" s="165"/>
      <c r="AP241" s="178" t="s">
        <v>277</v>
      </c>
      <c r="AQ241" s="178" t="s">
        <v>277</v>
      </c>
      <c r="AR241" s="178" t="s">
        <v>277</v>
      </c>
      <c r="AS241" s="178" t="s">
        <v>277</v>
      </c>
      <c r="AT241" s="166"/>
      <c r="AV241" s="236">
        <f t="shared" si="13"/>
        <v>24</v>
      </c>
      <c r="AW241" s="236">
        <f t="shared" si="14"/>
        <v>19</v>
      </c>
      <c r="AX241" s="236">
        <f t="shared" si="15"/>
        <v>5</v>
      </c>
      <c r="AY241" s="301">
        <f>AW241/AV241</f>
        <v>0.79166666666666663</v>
      </c>
    </row>
    <row r="242" spans="2:51" ht="12" customHeight="1">
      <c r="B242" s="225"/>
      <c r="C242" s="214"/>
      <c r="D242" s="157"/>
      <c r="E242" s="157"/>
      <c r="F242" s="158"/>
      <c r="G242" s="157"/>
      <c r="H242" s="157"/>
      <c r="I242" s="157"/>
      <c r="J242" s="157"/>
      <c r="K242" s="157"/>
      <c r="L242" s="157"/>
      <c r="M242" s="157"/>
      <c r="N242" s="157"/>
      <c r="O242" s="159"/>
      <c r="P242" s="157"/>
      <c r="Q242" s="157">
        <v>1</v>
      </c>
      <c r="R242" s="157">
        <v>2</v>
      </c>
      <c r="S242" s="157">
        <v>3</v>
      </c>
      <c r="T242" s="157">
        <v>4</v>
      </c>
      <c r="U242" s="157"/>
      <c r="V242" s="157">
        <v>5</v>
      </c>
      <c r="W242" s="157">
        <v>6</v>
      </c>
      <c r="X242" s="157">
        <v>7</v>
      </c>
      <c r="Y242" s="157">
        <v>8</v>
      </c>
      <c r="Z242" s="157"/>
      <c r="AA242" s="157">
        <v>9</v>
      </c>
      <c r="AB242" s="157">
        <v>10</v>
      </c>
      <c r="AC242" s="157">
        <v>11</v>
      </c>
      <c r="AD242" s="157">
        <v>12</v>
      </c>
      <c r="AE242" s="157"/>
      <c r="AF242" s="157">
        <v>13</v>
      </c>
      <c r="AG242" s="157">
        <v>14</v>
      </c>
      <c r="AH242" s="157">
        <v>15</v>
      </c>
      <c r="AI242" s="157">
        <v>16</v>
      </c>
      <c r="AJ242" s="157"/>
      <c r="AK242" s="157">
        <v>17</v>
      </c>
      <c r="AL242" s="157">
        <v>18</v>
      </c>
      <c r="AM242" s="157">
        <v>19</v>
      </c>
      <c r="AN242" s="157">
        <v>20</v>
      </c>
      <c r="AO242" s="157"/>
      <c r="AP242" s="157">
        <v>21</v>
      </c>
      <c r="AQ242" s="157">
        <v>22</v>
      </c>
      <c r="AR242" s="157">
        <v>23</v>
      </c>
      <c r="AS242" s="157">
        <v>24</v>
      </c>
      <c r="AT242" s="160"/>
      <c r="AV242" s="236">
        <f t="shared" si="13"/>
        <v>0</v>
      </c>
      <c r="AW242" s="236">
        <f t="shared" si="14"/>
        <v>0</v>
      </c>
      <c r="AX242" s="236">
        <f t="shared" si="15"/>
        <v>0</v>
      </c>
    </row>
    <row r="243" spans="2:51" ht="12" customHeight="1" thickBot="1">
      <c r="B243" s="280" t="str">
        <f>IF(C243=J243,"INTRA","INTER")</f>
        <v>INTRA</v>
      </c>
      <c r="C243" s="231" t="s">
        <v>8</v>
      </c>
      <c r="D243" s="162" t="s">
        <v>117</v>
      </c>
      <c r="E243" s="163" t="s">
        <v>276</v>
      </c>
      <c r="F243" s="162">
        <v>44</v>
      </c>
      <c r="G243" s="162">
        <v>24</v>
      </c>
      <c r="H243" s="162">
        <v>24</v>
      </c>
      <c r="I243" s="162" t="s">
        <v>12</v>
      </c>
      <c r="J243" s="161" t="s">
        <v>8</v>
      </c>
      <c r="K243" s="162" t="s">
        <v>116</v>
      </c>
      <c r="L243" s="162"/>
      <c r="M243" s="162">
        <f>COUNTIF(Q243:AS243,"x")</f>
        <v>11</v>
      </c>
      <c r="N243" s="162">
        <f>G243-M243</f>
        <v>13</v>
      </c>
      <c r="O243" s="164"/>
      <c r="P243" s="165"/>
      <c r="Q243" s="178" t="s">
        <v>277</v>
      </c>
      <c r="R243" s="178" t="s">
        <v>277</v>
      </c>
      <c r="S243" s="178" t="s">
        <v>277</v>
      </c>
      <c r="T243" s="244" t="s">
        <v>384</v>
      </c>
      <c r="U243" s="165"/>
      <c r="V243" s="178" t="s">
        <v>277</v>
      </c>
      <c r="W243" s="178" t="s">
        <v>277</v>
      </c>
      <c r="X243" s="178" t="s">
        <v>277</v>
      </c>
      <c r="Y243" s="178" t="s">
        <v>277</v>
      </c>
      <c r="Z243" s="165"/>
      <c r="AA243" s="178" t="s">
        <v>277</v>
      </c>
      <c r="AB243" s="178" t="s">
        <v>277</v>
      </c>
      <c r="AC243" s="178" t="s">
        <v>277</v>
      </c>
      <c r="AD243" s="244" t="s">
        <v>384</v>
      </c>
      <c r="AE243" s="165"/>
      <c r="AF243" s="231" t="s">
        <v>384</v>
      </c>
      <c r="AG243" s="231" t="s">
        <v>384</v>
      </c>
      <c r="AH243" s="231" t="s">
        <v>384</v>
      </c>
      <c r="AI243" s="231" t="s">
        <v>384</v>
      </c>
      <c r="AJ243" s="234"/>
      <c r="AK243" s="231" t="s">
        <v>384</v>
      </c>
      <c r="AL243" s="231" t="s">
        <v>384</v>
      </c>
      <c r="AM243" s="231" t="s">
        <v>384</v>
      </c>
      <c r="AN243" s="231" t="s">
        <v>384</v>
      </c>
      <c r="AO243" s="234"/>
      <c r="AP243" s="231" t="s">
        <v>384</v>
      </c>
      <c r="AQ243" s="231" t="s">
        <v>384</v>
      </c>
      <c r="AR243" s="231" t="s">
        <v>384</v>
      </c>
      <c r="AS243" s="231" t="s">
        <v>277</v>
      </c>
      <c r="AT243" s="166"/>
      <c r="AV243" s="236">
        <f t="shared" si="13"/>
        <v>24</v>
      </c>
      <c r="AW243" s="236">
        <f t="shared" si="14"/>
        <v>11</v>
      </c>
      <c r="AX243" s="236">
        <f t="shared" si="15"/>
        <v>13</v>
      </c>
      <c r="AY243" s="301">
        <f>AW243/AV243</f>
        <v>0.45833333333333331</v>
      </c>
    </row>
    <row r="244" spans="2:51" ht="12" customHeight="1">
      <c r="B244" s="225"/>
      <c r="C244" s="214"/>
      <c r="D244" s="157"/>
      <c r="E244" s="157"/>
      <c r="F244" s="158"/>
      <c r="G244" s="157"/>
      <c r="H244" s="157"/>
      <c r="I244" s="157"/>
      <c r="J244" s="157"/>
      <c r="K244" s="157"/>
      <c r="L244" s="157"/>
      <c r="M244" s="157"/>
      <c r="N244" s="157"/>
      <c r="O244" s="159"/>
      <c r="P244" s="157"/>
      <c r="Q244" s="157">
        <v>1</v>
      </c>
      <c r="R244" s="157">
        <v>2</v>
      </c>
      <c r="S244" s="157">
        <v>3</v>
      </c>
      <c r="T244" s="157">
        <v>4</v>
      </c>
      <c r="U244" s="157"/>
      <c r="V244" s="157">
        <v>5</v>
      </c>
      <c r="W244" s="157">
        <v>6</v>
      </c>
      <c r="X244" s="157">
        <v>7</v>
      </c>
      <c r="Y244" s="157">
        <v>8</v>
      </c>
      <c r="Z244" s="157"/>
      <c r="AA244" s="157">
        <v>9</v>
      </c>
      <c r="AB244" s="157">
        <v>10</v>
      </c>
      <c r="AC244" s="157">
        <v>11</v>
      </c>
      <c r="AD244" s="157">
        <v>12</v>
      </c>
      <c r="AE244" s="157"/>
      <c r="AF244" s="157">
        <v>13</v>
      </c>
      <c r="AG244" s="157">
        <v>14</v>
      </c>
      <c r="AH244" s="157">
        <v>15</v>
      </c>
      <c r="AI244" s="157">
        <v>16</v>
      </c>
      <c r="AJ244" s="157"/>
      <c r="AK244" s="157">
        <v>17</v>
      </c>
      <c r="AL244" s="157">
        <v>18</v>
      </c>
      <c r="AM244" s="157">
        <v>19</v>
      </c>
      <c r="AN244" s="157">
        <v>20</v>
      </c>
      <c r="AO244" s="157"/>
      <c r="AP244" s="157">
        <v>21</v>
      </c>
      <c r="AQ244" s="157">
        <v>22</v>
      </c>
      <c r="AR244" s="157">
        <v>23</v>
      </c>
      <c r="AS244" s="157">
        <v>24</v>
      </c>
      <c r="AT244" s="160"/>
      <c r="AV244" s="236">
        <f t="shared" si="13"/>
        <v>0</v>
      </c>
      <c r="AW244" s="236">
        <f t="shared" si="14"/>
        <v>0</v>
      </c>
      <c r="AX244" s="236">
        <f t="shared" si="15"/>
        <v>0</v>
      </c>
    </row>
    <row r="245" spans="2:51" ht="12" customHeight="1" thickBot="1">
      <c r="B245" s="280" t="str">
        <f>IF(C245=J245,"INTRA","INTER")</f>
        <v>INTRA</v>
      </c>
      <c r="C245" s="231" t="s">
        <v>8</v>
      </c>
      <c r="D245" s="162" t="s">
        <v>117</v>
      </c>
      <c r="E245" s="163" t="s">
        <v>276</v>
      </c>
      <c r="F245" s="162">
        <v>43</v>
      </c>
      <c r="G245" s="162">
        <v>6</v>
      </c>
      <c r="H245" s="162">
        <v>24</v>
      </c>
      <c r="I245" s="162" t="s">
        <v>12</v>
      </c>
      <c r="J245" s="161" t="s">
        <v>8</v>
      </c>
      <c r="K245" s="162" t="s">
        <v>262</v>
      </c>
      <c r="L245" s="162"/>
      <c r="M245" s="162">
        <f>COUNTIF(Q245:AS245,"x")</f>
        <v>5</v>
      </c>
      <c r="N245" s="162">
        <f>G245-M245</f>
        <v>1</v>
      </c>
      <c r="O245" s="164"/>
      <c r="P245" s="165"/>
      <c r="Q245" s="178" t="s">
        <v>277</v>
      </c>
      <c r="R245" s="178" t="s">
        <v>277</v>
      </c>
      <c r="S245" s="178" t="s">
        <v>277</v>
      </c>
      <c r="T245" s="178" t="s">
        <v>277</v>
      </c>
      <c r="U245" s="165"/>
      <c r="V245" s="178" t="s">
        <v>277</v>
      </c>
      <c r="W245" s="244" t="s">
        <v>384</v>
      </c>
      <c r="X245" s="162"/>
      <c r="Y245" s="162"/>
      <c r="Z245" s="165"/>
      <c r="AA245" s="162"/>
      <c r="AB245" s="162"/>
      <c r="AC245" s="162"/>
      <c r="AD245" s="162"/>
      <c r="AE245" s="165"/>
      <c r="AF245" s="162"/>
      <c r="AG245" s="162"/>
      <c r="AH245" s="162"/>
      <c r="AI245" s="162"/>
      <c r="AJ245" s="165"/>
      <c r="AK245" s="162"/>
      <c r="AL245" s="162"/>
      <c r="AM245" s="162"/>
      <c r="AN245" s="162"/>
      <c r="AO245" s="165"/>
      <c r="AP245" s="162"/>
      <c r="AQ245" s="162"/>
      <c r="AR245" s="162"/>
      <c r="AS245" s="162"/>
      <c r="AT245" s="166"/>
      <c r="AV245" s="236">
        <f t="shared" si="13"/>
        <v>6</v>
      </c>
      <c r="AW245" s="236">
        <f t="shared" si="14"/>
        <v>5</v>
      </c>
      <c r="AX245" s="236">
        <f t="shared" si="15"/>
        <v>1</v>
      </c>
      <c r="AY245" s="301">
        <f>AW245/AV245</f>
        <v>0.83333333333333337</v>
      </c>
    </row>
    <row r="246" spans="2:51" ht="12" customHeight="1">
      <c r="B246" s="225"/>
      <c r="C246" s="214"/>
      <c r="D246" s="157"/>
      <c r="E246" s="157"/>
      <c r="F246" s="158"/>
      <c r="G246" s="157"/>
      <c r="H246" s="157"/>
      <c r="I246" s="157"/>
      <c r="J246" s="157"/>
      <c r="K246" s="157"/>
      <c r="L246" s="157"/>
      <c r="M246" s="157"/>
      <c r="N246" s="157"/>
      <c r="O246" s="159"/>
      <c r="P246" s="157"/>
      <c r="Q246" s="157">
        <v>1</v>
      </c>
      <c r="R246" s="157">
        <v>2</v>
      </c>
      <c r="S246" s="157">
        <v>3</v>
      </c>
      <c r="T246" s="157">
        <v>4</v>
      </c>
      <c r="U246" s="157"/>
      <c r="V246" s="157">
        <v>5</v>
      </c>
      <c r="W246" s="157">
        <v>6</v>
      </c>
      <c r="X246" s="157">
        <v>7</v>
      </c>
      <c r="Y246" s="157">
        <v>8</v>
      </c>
      <c r="Z246" s="157"/>
      <c r="AA246" s="157">
        <v>9</v>
      </c>
      <c r="AB246" s="157">
        <v>10</v>
      </c>
      <c r="AC246" s="157">
        <v>11</v>
      </c>
      <c r="AD246" s="157">
        <v>12</v>
      </c>
      <c r="AE246" s="157"/>
      <c r="AF246" s="157">
        <v>13</v>
      </c>
      <c r="AG246" s="157">
        <v>14</v>
      </c>
      <c r="AH246" s="157">
        <v>15</v>
      </c>
      <c r="AI246" s="157">
        <v>16</v>
      </c>
      <c r="AJ246" s="157"/>
      <c r="AK246" s="157">
        <v>17</v>
      </c>
      <c r="AL246" s="157">
        <v>18</v>
      </c>
      <c r="AM246" s="157">
        <v>19</v>
      </c>
      <c r="AN246" s="157">
        <v>20</v>
      </c>
      <c r="AO246" s="157"/>
      <c r="AP246" s="157">
        <v>21</v>
      </c>
      <c r="AQ246" s="157">
        <v>22</v>
      </c>
      <c r="AR246" s="157">
        <v>23</v>
      </c>
      <c r="AS246" s="157">
        <v>24</v>
      </c>
      <c r="AT246" s="160"/>
      <c r="AV246" s="236">
        <f t="shared" si="13"/>
        <v>0</v>
      </c>
      <c r="AW246" s="236">
        <f t="shared" si="14"/>
        <v>0</v>
      </c>
      <c r="AX246" s="236">
        <f t="shared" si="15"/>
        <v>0</v>
      </c>
    </row>
    <row r="247" spans="2:51" ht="12" customHeight="1" thickBot="1">
      <c r="B247" s="280" t="s">
        <v>251</v>
      </c>
      <c r="C247" s="231" t="s">
        <v>8</v>
      </c>
      <c r="D247" s="162" t="s">
        <v>117</v>
      </c>
      <c r="E247" s="163" t="s">
        <v>276</v>
      </c>
      <c r="F247" s="162">
        <v>42</v>
      </c>
      <c r="G247" s="162">
        <v>12</v>
      </c>
      <c r="H247" s="162">
        <v>24</v>
      </c>
      <c r="I247" s="162" t="s">
        <v>12</v>
      </c>
      <c r="J247" s="161" t="s">
        <v>8</v>
      </c>
      <c r="K247" s="162" t="s">
        <v>190</v>
      </c>
      <c r="L247" s="162"/>
      <c r="M247" s="162">
        <f>COUNTIF(Q247:AS247,"x")</f>
        <v>0</v>
      </c>
      <c r="N247" s="162">
        <f>G247-M247</f>
        <v>12</v>
      </c>
      <c r="O247" s="164"/>
      <c r="P247" s="165"/>
      <c r="Q247" s="231" t="s">
        <v>384</v>
      </c>
      <c r="R247" s="231" t="s">
        <v>384</v>
      </c>
      <c r="S247" s="231" t="s">
        <v>384</v>
      </c>
      <c r="T247" s="231" t="s">
        <v>384</v>
      </c>
      <c r="U247" s="234"/>
      <c r="V247" s="231" t="s">
        <v>384</v>
      </c>
      <c r="W247" s="231" t="s">
        <v>384</v>
      </c>
      <c r="X247" s="231" t="s">
        <v>384</v>
      </c>
      <c r="Y247" s="231" t="s">
        <v>384</v>
      </c>
      <c r="Z247" s="234"/>
      <c r="AA247" s="231" t="s">
        <v>384</v>
      </c>
      <c r="AB247" s="231" t="s">
        <v>384</v>
      </c>
      <c r="AC247" s="231" t="s">
        <v>384</v>
      </c>
      <c r="AD247" s="231" t="s">
        <v>384</v>
      </c>
      <c r="AE247" s="165"/>
      <c r="AF247" s="162"/>
      <c r="AG247" s="162"/>
      <c r="AH247" s="162"/>
      <c r="AI247" s="162"/>
      <c r="AJ247" s="165"/>
      <c r="AK247" s="162"/>
      <c r="AL247" s="162"/>
      <c r="AM247" s="162"/>
      <c r="AN247" s="162"/>
      <c r="AO247" s="165"/>
      <c r="AP247" s="162"/>
      <c r="AQ247" s="162"/>
      <c r="AR247" s="162"/>
      <c r="AS247" s="162"/>
      <c r="AT247" s="166"/>
      <c r="AV247" s="236">
        <f t="shared" si="13"/>
        <v>12</v>
      </c>
      <c r="AW247" s="236">
        <f t="shared" si="14"/>
        <v>0</v>
      </c>
      <c r="AX247" s="236">
        <f t="shared" si="15"/>
        <v>12</v>
      </c>
      <c r="AY247" s="301">
        <f>AW247/AV247</f>
        <v>0</v>
      </c>
    </row>
  </sheetData>
  <autoFilter ref="B5:AT5" xr:uid="{00000000-0009-0000-0000-000005000000}"/>
  <mergeCells count="1">
    <mergeCell ref="C1:M2"/>
  </mergeCells>
  <conditionalFormatting sqref="V245:W245 AK246:AN246 AF246:AI246 AP246:AS246 AK176:AN176 AP144:AS144 AP146:AS146 AK146:AN146 AF144:AI144 AF146:AI146 AK144:AN144 AP176:AS176 AF176:AI176 Q176:T176 V176:Y176 AA176:AD176 AF162:AI162 AA162:AD162 AK162:AN162 AP162:AS162 AF152:AI152 V152:Y152 Q152:T152 AP152:AS152 AK152:AN152 AA152:AD152 AA154:AD154 AF154:AI154 V154:Y154 Q154:T154 AP154:AS154 AK154:AN154 AK156:AN156 AF156:AI156 AP156:AS156 AP158:AS158 AK158:AN158 AF158:AI158 AP160:AS160 AK160:AN160 AF160:AI160 AK164:AN164 AA164:AD164 AF164:AI164 AP164:AS164 AA174:AD174 AF174:AI174 AP174:AS174 AK174:AN174 AA146:AD146 Q147 Q151 Q153 Q155 Q156:T174 V156:Y164 AA156:AD160 AA166:AD172 AF166:AI172 AK166:AN172 AP166:AS172 V166:Y174 Q175:S175 Q177:Q178 R178:T178 V178:Y178 AA178:AD178 AF178:AI178 AK178:AN178 AP178:AS178 Q180:T183 V180:Y183 AA180:AD183 AF180:AI183 AK180:AN183 AP180:AS183 P186:T186 AH186:AI216 X146:Y146 Q185:R185 V125:W146 X125:Y142 AA144:AD144 X144:Y144 AF185:AG216 AP186:AS216 AK186:AN216 Q148:T150 V148:Y150 AA148:AD150 AF148:AI150 AK148:AN150 AP148:AS150 AF64:AI64 AF28:AI28 AP28:AS28 AP34:AS34 AF34:AI34 AA34:AD34 V28:Y28 AA28:AD28 AK34:AN34 AK28:AN28 AF40:AI40 AP40:AS40 Q40:T40 V40:Y40 AA40:AD40 AK40:AN40 V52:Y52 Q52:T52 AP52:AS52 AA52:AD52 AF42:AI42 AK42:AN42 AP42:AS42 Q42:T42 V42:Y42 AA42:AD42 Q44:T44 V44:Y44 AA44:AD44 AP48:AS48 Q50:T50 V50:Y50 AA50:AD50 AP50:AS50 AK48:AM52 AN48:AN50 AN52 AP62:AS62 AK64:AN64 AP64:AS64 Q64:T64 V64:Y64 AA64:AD64 Q62:T62 V62:Y62 AA62:AD62 Q66:T66 V66:Y66 AA66:AD66 AF66:AI66 AK66:AN66 AP66:AS66 V7:Y24 AA7:AD24 AF7:AI24 AK7:AN24 AP7:AS24 AF35 AF39 AA36:AD38 V36:Y38 Q36:T38 AP36:AS38 AF36:AI38 AK36:AN38 AF41 AF43 AP44:AS46 Q46:T48 AA46:AD48 V54:Y60 AA54:AD60 AF63:AH63 AF65 Q68:T71 V68:Y71 AA68:AD71 AF68:AI71 AK68:AN71 P74:T74 AH74:AI74 Q73:R73 AF73:AG74 AP74:AS108 AK110:AN142 Q106:T146 V106:Y124 AA106:AD142 AF110:AI142 AP110:AS142 AF44:AI46 AK44:AN46 V46:Y48 Q54:T60 AP68:AS71 AK74:AN108 AF75:AI108 AA74:AD104 Q75:T104 V74:Y104 AF48:AI62 AK54:AN62 AP54:AS60 AF218:AI220 AK218:AN220 AP218:AS220 V186:Y244 AA186:AD244 AF222:AI244 AK222:AN244 AP222:AS244 Q187:T247 V246:Y247 AA246:AD247 V25:W27 V26:Y26 AA26:AD26 AF26:AI26 AK26:AN26 AP26:AS26 AP30:AS30 AF30:AI30 AA30:AD30 V30:Y30 AK30:AN30 V29:W33 AP32:AS32 AF32:AI32 AA32:AD32 AK32:AN32 AF33 Q7:T34 V32:Y34">
    <cfRule type="cellIs" dxfId="204" priority="493" operator="equal">
      <formula>"x"</formula>
    </cfRule>
    <cfRule type="containsBlanks" dxfId="203" priority="494" stopIfTrue="1">
      <formula>LEN(TRIM(P7))=0</formula>
    </cfRule>
  </conditionalFormatting>
  <conditionalFormatting sqref="I186:K186 J187:K223 J225:K247 I74:K74 B224:K224 B6:B68 B70 B225:C247 B72:B223 C6:C223 J75:K185 B26:C27 B30:C33 J6:K73">
    <cfRule type="cellIs" dxfId="202" priority="485" operator="equal">
      <formula>"MMRB"</formula>
    </cfRule>
    <cfRule type="cellIs" dxfId="201" priority="486" operator="equal">
      <formula>"MMRA"</formula>
    </cfRule>
    <cfRule type="cellIs" dxfId="200" priority="487" operator="equal">
      <formula>"2B1"</formula>
    </cfRule>
    <cfRule type="cellIs" dxfId="199" priority="488" operator="equal">
      <formula>"a4d"</formula>
    </cfRule>
    <cfRule type="cellIs" dxfId="198" priority="489" operator="equal">
      <formula>"2a4"</formula>
    </cfRule>
    <cfRule type="cellIs" dxfId="197" priority="490" operator="equal">
      <formula>"2a3"</formula>
    </cfRule>
    <cfRule type="cellIs" dxfId="196" priority="491" operator="equal">
      <formula>"2a2"</formula>
    </cfRule>
    <cfRule type="cellIs" dxfId="195" priority="492" operator="equal">
      <formula>"2A1"</formula>
    </cfRule>
  </conditionalFormatting>
  <conditionalFormatting sqref="I186:K186 J187:K223 J225:K247 I74:K74 B224:K224 B6:B68 B70 B225:C247 B72:B223 C6:C223 J75:K185 B26:C27 B30:C33 J6:K73">
    <cfRule type="cellIs" dxfId="194" priority="481" operator="equal">
      <formula>"OM4"</formula>
    </cfRule>
    <cfRule type="cellIs" dxfId="193" priority="482" operator="equal">
      <formula>"OS2"</formula>
    </cfRule>
    <cfRule type="cellIs" dxfId="192" priority="483" operator="equal">
      <formula>"FO"</formula>
    </cfRule>
    <cfRule type="cellIs" dxfId="191" priority="484" operator="equal">
      <formula>"RJ"</formula>
    </cfRule>
  </conditionalFormatting>
  <conditionalFormatting sqref="Q1:AT1048576">
    <cfRule type="cellIs" dxfId="190" priority="232" operator="equal">
      <formula>"i"</formula>
    </cfRule>
  </conditionalFormatting>
  <conditionalFormatting sqref="AY1:AY1048576">
    <cfRule type="colorScale" priority="231">
      <colorScale>
        <cfvo type="min"/>
        <cfvo type="percentile" val="50"/>
        <cfvo type="max"/>
        <color theme="9" tint="-0.249977111117893"/>
        <color rgb="FFFFEB84"/>
        <color rgb="FFFF0000"/>
      </colorScale>
    </cfRule>
  </conditionalFormatting>
  <conditionalFormatting sqref="AA33:AD33">
    <cfRule type="cellIs" dxfId="189" priority="1" operator="equal">
      <formula>"x"</formula>
    </cfRule>
    <cfRule type="containsBlanks" dxfId="188" priority="2" stopIfTrue="1">
      <formula>LEN(TRIM(AA33))=0</formula>
    </cfRule>
  </conditionalFormatting>
  <pageMargins left="0" right="0" top="0" bottom="0" header="0" footer="0"/>
  <pageSetup paperSize="9" scale="68" fitToHeight="0" orientation="portrait" r:id="rId1"/>
  <rowBreaks count="1" manualBreakCount="1">
    <brk id="110" max="16383" man="1"/>
  </rowBreak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tabColor theme="4" tint="0.39997558519241921"/>
    <outlinePr summaryBelow="0" summaryRight="0"/>
    <pageSetUpPr fitToPage="1"/>
  </sheetPr>
  <dimension ref="A1:BO653"/>
  <sheetViews>
    <sheetView topLeftCell="N1" zoomScale="70" zoomScaleNormal="70" workbookViewId="0">
      <pane ySplit="5" topLeftCell="A6" activePane="bottomLeft" state="frozenSplit"/>
      <selection pane="bottomLeft" activeCell="BE5" sqref="BE5"/>
    </sheetView>
  </sheetViews>
  <sheetFormatPr baseColWidth="10" defaultColWidth="9.1640625" defaultRowHeight="15"/>
  <cols>
    <col min="1" max="1" width="2.83203125" style="143" customWidth="1"/>
    <col min="2" max="2" width="9.83203125" style="215" bestFit="1" customWidth="1"/>
    <col min="3" max="3" width="6" style="143" bestFit="1" customWidth="1"/>
    <col min="4" max="4" width="4" style="143" bestFit="1" customWidth="1"/>
    <col min="5" max="5" width="5.83203125" style="143" bestFit="1" customWidth="1"/>
    <col min="6" max="6" width="3" style="68" bestFit="1" customWidth="1"/>
    <col min="7" max="7" width="4.33203125" style="143" bestFit="1" customWidth="1"/>
    <col min="8" max="8" width="3.1640625" style="143" bestFit="1" customWidth="1"/>
    <col min="9" max="9" width="5" style="143" bestFit="1" customWidth="1"/>
    <col min="10" max="10" width="5.83203125" style="143" bestFit="1" customWidth="1"/>
    <col min="11" max="11" width="4" style="143" bestFit="1" customWidth="1"/>
    <col min="12" max="12" width="3" style="143" bestFit="1" customWidth="1"/>
    <col min="13" max="13" width="3.5" style="143" bestFit="1" customWidth="1"/>
    <col min="14" max="14" width="3" style="143" bestFit="1" customWidth="1"/>
    <col min="15" max="15" width="2.83203125" style="236" customWidth="1"/>
    <col min="16" max="16" width="4.33203125" style="236" bestFit="1" customWidth="1"/>
    <col min="17" max="23" width="2.83203125" style="278" customWidth="1"/>
    <col min="24" max="24" width="4.33203125" style="278" bestFit="1" customWidth="1"/>
    <col min="25" max="31" width="2.83203125" style="278" customWidth="1"/>
    <col min="32" max="32" width="6.5" style="278" customWidth="1"/>
    <col min="33" max="39" width="2.83203125" style="278" customWidth="1"/>
    <col min="40" max="40" width="4.5" style="278" bestFit="1" customWidth="1"/>
    <col min="41" max="49" width="2.83203125" style="278" customWidth="1"/>
    <col min="50" max="50" width="4.5" style="68" hidden="1" customWidth="1"/>
    <col min="51" max="51" width="9.5" style="251" bestFit="1" customWidth="1"/>
    <col min="52" max="52" width="7.5" style="251" bestFit="1" customWidth="1"/>
    <col min="53" max="53" width="6" style="251" bestFit="1" customWidth="1"/>
    <col min="54" max="54" width="7.33203125" style="251" customWidth="1"/>
    <col min="55" max="56" width="4.5" style="251" hidden="1" customWidth="1"/>
    <col min="57" max="57" width="27.83203125" style="68" bestFit="1" customWidth="1"/>
    <col min="58" max="58" width="25.5" style="68" customWidth="1"/>
    <col min="59" max="59" width="23.6640625" style="68" customWidth="1"/>
    <col min="60" max="65" width="9.1640625" style="68"/>
    <col min="66" max="16384" width="9.1640625" style="143"/>
  </cols>
  <sheetData>
    <row r="1" spans="1:65" s="215" customFormat="1">
      <c r="F1" s="251"/>
      <c r="O1" s="236"/>
      <c r="P1" s="236"/>
      <c r="Q1" s="278"/>
      <c r="R1" s="278"/>
      <c r="S1" s="278"/>
      <c r="T1" s="278"/>
      <c r="U1" s="278"/>
      <c r="V1" s="278"/>
      <c r="W1" s="278"/>
      <c r="X1" s="278"/>
      <c r="Y1" s="278"/>
      <c r="Z1" s="278"/>
      <c r="AA1" s="278"/>
      <c r="AB1" s="278"/>
      <c r="AC1" s="278"/>
      <c r="AD1" s="278"/>
      <c r="AE1" s="278"/>
      <c r="AF1" s="278"/>
      <c r="AG1" s="278"/>
      <c r="AH1" s="278"/>
      <c r="AI1" s="278"/>
      <c r="AJ1" s="278"/>
      <c r="AK1" s="278"/>
      <c r="AL1" s="278"/>
      <c r="AM1" s="278"/>
      <c r="AN1" s="278"/>
      <c r="AO1" s="278"/>
      <c r="AP1" s="278"/>
      <c r="AQ1" s="278"/>
      <c r="AR1" s="278"/>
      <c r="AS1" s="278"/>
      <c r="AT1" s="278"/>
      <c r="AU1" s="278"/>
      <c r="AV1" s="278"/>
      <c r="AW1" s="278"/>
      <c r="AX1" s="251"/>
      <c r="AY1" s="251"/>
      <c r="AZ1" s="251"/>
      <c r="BA1" s="251"/>
      <c r="BB1" s="251"/>
      <c r="BC1" s="251"/>
      <c r="BD1" s="251"/>
      <c r="BE1" s="251"/>
      <c r="BF1" s="251"/>
      <c r="BG1" s="251"/>
      <c r="BH1" s="251"/>
      <c r="BI1" s="251"/>
      <c r="BJ1" s="251"/>
      <c r="BK1" s="251"/>
      <c r="BL1" s="251"/>
      <c r="BM1" s="251"/>
    </row>
    <row r="2" spans="1:65" s="215" customFormat="1">
      <c r="F2" s="251"/>
      <c r="O2" s="236"/>
      <c r="P2" s="236"/>
      <c r="Q2" s="278"/>
      <c r="R2" s="278"/>
      <c r="S2" s="278"/>
      <c r="T2" s="278"/>
      <c r="U2" s="278"/>
      <c r="V2" s="278"/>
      <c r="W2" s="278"/>
      <c r="X2" s="278"/>
      <c r="Y2" s="278"/>
      <c r="Z2" s="278"/>
      <c r="AA2" s="278"/>
      <c r="AB2" s="278"/>
      <c r="AC2" s="278"/>
      <c r="AD2" s="278"/>
      <c r="AE2" s="278"/>
      <c r="AF2" s="278"/>
      <c r="AG2" s="278"/>
      <c r="AH2" s="278"/>
      <c r="AI2" s="278"/>
      <c r="AJ2" s="278"/>
      <c r="AK2" s="278"/>
      <c r="AL2" s="278"/>
      <c r="AM2" s="278"/>
      <c r="AN2" s="278"/>
      <c r="AO2" s="278"/>
      <c r="AP2" s="278"/>
      <c r="AQ2" s="278"/>
      <c r="AR2" s="278"/>
      <c r="AS2" s="278"/>
      <c r="AT2" s="278"/>
      <c r="AU2" s="278"/>
      <c r="AV2" s="278"/>
      <c r="AW2" s="278"/>
      <c r="AX2" s="251"/>
      <c r="AY2" s="251"/>
      <c r="AZ2" s="251"/>
      <c r="BA2" s="251"/>
      <c r="BB2" s="251"/>
      <c r="BC2" s="251"/>
      <c r="BD2" s="251"/>
      <c r="BE2" s="217">
        <v>48</v>
      </c>
      <c r="BF2" s="217">
        <f>SUMPRODUCT((AZ6:AZ653)*(B6:B653="RGN")*(I6:I653="OM4"))</f>
        <v>691</v>
      </c>
      <c r="BG2" s="217">
        <f>SUMPRODUCT((AZ6:AZ653)*(B6:B653="INTRA")*(I6:I653="OM4"))</f>
        <v>2043</v>
      </c>
      <c r="BH2" s="251"/>
      <c r="BI2" s="251"/>
      <c r="BJ2" s="251"/>
      <c r="BK2" s="251"/>
      <c r="BL2" s="251"/>
      <c r="BM2" s="251"/>
    </row>
    <row r="3" spans="1:65" s="215" customFormat="1" ht="24">
      <c r="F3" s="251"/>
      <c r="O3" s="236"/>
      <c r="P3" s="236"/>
      <c r="Q3" s="278"/>
      <c r="R3" s="278"/>
      <c r="S3" s="278"/>
      <c r="T3" s="278"/>
      <c r="U3" s="278"/>
      <c r="V3" s="278"/>
      <c r="W3" s="278"/>
      <c r="X3" s="278"/>
      <c r="Y3" s="278"/>
      <c r="Z3" s="278"/>
      <c r="AA3" s="278"/>
      <c r="AB3" s="278"/>
      <c r="AC3" s="278"/>
      <c r="AD3" s="278"/>
      <c r="AE3" s="278"/>
      <c r="AF3" s="278"/>
      <c r="AG3" s="278"/>
      <c r="AH3" s="278"/>
      <c r="AI3" s="278"/>
      <c r="AJ3" s="278"/>
      <c r="AK3" s="278"/>
      <c r="AL3" s="278"/>
      <c r="AM3" s="278"/>
      <c r="AN3" s="278"/>
      <c r="AO3" s="278"/>
      <c r="AP3" s="278"/>
      <c r="AQ3" s="278"/>
      <c r="AR3" s="278"/>
      <c r="AS3" s="278"/>
      <c r="AT3" s="278"/>
      <c r="AU3" s="278"/>
      <c r="AV3" s="278"/>
      <c r="AW3" s="278"/>
      <c r="AX3" s="251"/>
      <c r="AY3" s="251"/>
      <c r="AZ3" s="251"/>
      <c r="BA3" s="251"/>
      <c r="BB3" s="251"/>
      <c r="BC3" s="251"/>
      <c r="BD3" s="251"/>
      <c r="BE3" s="218" t="s">
        <v>392</v>
      </c>
      <c r="BF3" s="218" t="s">
        <v>394</v>
      </c>
      <c r="BG3" s="218" t="s">
        <v>396</v>
      </c>
      <c r="BH3" s="251"/>
      <c r="BI3" s="251"/>
      <c r="BJ3" s="251"/>
      <c r="BK3" s="251"/>
      <c r="BL3" s="251"/>
      <c r="BM3" s="251"/>
    </row>
    <row r="4" spans="1:65" s="215" customFormat="1">
      <c r="F4" s="251"/>
      <c r="O4" s="236"/>
      <c r="P4" s="236"/>
      <c r="Q4" s="278"/>
      <c r="R4" s="278"/>
      <c r="S4" s="278"/>
      <c r="T4" s="278"/>
      <c r="U4" s="278"/>
      <c r="V4" s="278"/>
      <c r="W4" s="278"/>
      <c r="X4" s="278"/>
      <c r="Y4" s="278"/>
      <c r="Z4" s="278"/>
      <c r="AA4" s="278"/>
      <c r="AB4" s="278"/>
      <c r="AC4" s="278"/>
      <c r="AD4" s="278"/>
      <c r="AE4" s="278"/>
      <c r="AF4" s="278"/>
      <c r="AG4" s="278"/>
      <c r="AH4" s="278"/>
      <c r="AI4" s="278"/>
      <c r="AJ4" s="278"/>
      <c r="AK4" s="278"/>
      <c r="AL4" s="278"/>
      <c r="AM4" s="278"/>
      <c r="AN4" s="278"/>
      <c r="AO4" s="278"/>
      <c r="AP4" s="278"/>
      <c r="AQ4" s="278"/>
      <c r="AR4" s="278"/>
      <c r="AS4" s="278"/>
      <c r="AT4" s="278"/>
      <c r="AU4" s="278"/>
      <c r="AV4" s="278"/>
      <c r="AW4" s="278"/>
      <c r="AX4" s="251"/>
      <c r="AY4" s="251"/>
      <c r="AZ4" s="251"/>
      <c r="BA4" s="251"/>
      <c r="BB4" s="251"/>
      <c r="BC4" s="251"/>
      <c r="BD4" s="251"/>
      <c r="BE4" s="217">
        <v>128</v>
      </c>
      <c r="BF4" s="217">
        <f>SUMPRODUCT((AY6:AY653)*(B6:B653="rgn")*(I6:I653="OM4"))</f>
        <v>786</v>
      </c>
      <c r="BG4" s="217">
        <f>SUMPRODUCT((AY6:AY653)*(B6:B653="INTRA")*(I6:I653="OM4"))</f>
        <v>4086</v>
      </c>
      <c r="BH4" s="251"/>
      <c r="BI4" s="251"/>
      <c r="BJ4" s="251"/>
      <c r="BK4" s="251"/>
      <c r="BL4" s="251"/>
      <c r="BM4" s="251"/>
    </row>
    <row r="5" spans="1:65" ht="25" thickBot="1">
      <c r="A5" s="145"/>
      <c r="B5" s="247" t="s">
        <v>5</v>
      </c>
      <c r="C5" s="247" t="s">
        <v>2</v>
      </c>
      <c r="D5" s="247" t="s">
        <v>3</v>
      </c>
      <c r="E5" s="247" t="s">
        <v>267</v>
      </c>
      <c r="F5" s="247" t="s">
        <v>1</v>
      </c>
      <c r="G5" s="247" t="s">
        <v>268</v>
      </c>
      <c r="H5" s="247" t="s">
        <v>269</v>
      </c>
      <c r="I5" s="247" t="s">
        <v>270</v>
      </c>
      <c r="J5" s="247" t="s">
        <v>271</v>
      </c>
      <c r="K5" s="247" t="s">
        <v>272</v>
      </c>
      <c r="L5" s="247" t="s">
        <v>273</v>
      </c>
      <c r="M5" s="247" t="s">
        <v>274</v>
      </c>
      <c r="N5" s="247" t="s">
        <v>275</v>
      </c>
      <c r="O5" s="242"/>
      <c r="P5" s="248"/>
      <c r="Q5" s="249"/>
      <c r="R5" s="249"/>
      <c r="S5" s="249"/>
      <c r="T5" s="249"/>
      <c r="U5" s="249"/>
      <c r="V5" s="249"/>
      <c r="W5" s="249"/>
      <c r="X5" s="249"/>
      <c r="Y5" s="249"/>
      <c r="Z5" s="249"/>
      <c r="AA5" s="249"/>
      <c r="AB5" s="249"/>
      <c r="AC5" s="249"/>
      <c r="AD5" s="249"/>
      <c r="AE5" s="249"/>
      <c r="AF5" s="249"/>
      <c r="AG5" s="249"/>
      <c r="AH5" s="249"/>
      <c r="AI5" s="249"/>
      <c r="AJ5" s="249"/>
      <c r="AK5" s="249"/>
      <c r="AL5" s="249"/>
      <c r="AM5" s="249"/>
      <c r="AN5" s="249"/>
      <c r="AO5" s="249"/>
      <c r="AP5" s="249"/>
      <c r="AQ5" s="249"/>
      <c r="AR5" s="249"/>
      <c r="AS5" s="249"/>
      <c r="AT5" s="249"/>
      <c r="AU5" s="249"/>
      <c r="AV5" s="249"/>
      <c r="AW5" s="249"/>
      <c r="AX5" s="66"/>
      <c r="AY5" s="291" t="s">
        <v>385</v>
      </c>
      <c r="AZ5" s="292" t="s">
        <v>386</v>
      </c>
      <c r="BA5" s="292" t="s">
        <v>387</v>
      </c>
      <c r="BB5" s="293" t="s">
        <v>390</v>
      </c>
      <c r="BC5" s="250"/>
      <c r="BD5" s="250"/>
      <c r="BE5" s="218" t="s">
        <v>393</v>
      </c>
      <c r="BF5" s="218" t="s">
        <v>395</v>
      </c>
      <c r="BG5" s="218" t="s">
        <v>397</v>
      </c>
    </row>
    <row r="6" spans="1:65" ht="12" customHeight="1" thickBot="1">
      <c r="A6" s="145"/>
      <c r="B6" s="302" t="str">
        <f>IF(C6=J6,"INTRA","INTER")</f>
        <v>INTRA</v>
      </c>
      <c r="C6" s="303" t="s">
        <v>227</v>
      </c>
      <c r="D6" s="212" t="s">
        <v>201</v>
      </c>
      <c r="E6" s="279" t="s">
        <v>276</v>
      </c>
      <c r="F6" s="360">
        <v>47</v>
      </c>
      <c r="G6" s="266">
        <v>12</v>
      </c>
      <c r="H6" s="266">
        <v>12</v>
      </c>
      <c r="I6" s="266" t="s">
        <v>289</v>
      </c>
      <c r="J6" s="256" t="s">
        <v>227</v>
      </c>
      <c r="K6" s="266" t="s">
        <v>74</v>
      </c>
      <c r="L6" s="266" t="s">
        <v>298</v>
      </c>
      <c r="M6" s="266">
        <f>COUNTIF(Q7:V8,"x")</f>
        <v>9</v>
      </c>
      <c r="N6" s="266">
        <f t="shared" ref="N6:N13" si="0">G6-M6</f>
        <v>3</v>
      </c>
      <c r="O6" s="228"/>
      <c r="P6" s="228"/>
      <c r="Q6" s="228">
        <v>7</v>
      </c>
      <c r="R6" s="228">
        <v>8</v>
      </c>
      <c r="S6" s="228">
        <v>9</v>
      </c>
      <c r="T6" s="228">
        <v>10</v>
      </c>
      <c r="U6" s="228">
        <v>11</v>
      </c>
      <c r="V6" s="228">
        <v>12</v>
      </c>
      <c r="W6" s="228"/>
      <c r="X6" s="228"/>
      <c r="Y6" s="228">
        <v>7</v>
      </c>
      <c r="Z6" s="228">
        <v>8</v>
      </c>
      <c r="AA6" s="228">
        <v>9</v>
      </c>
      <c r="AB6" s="228">
        <v>10</v>
      </c>
      <c r="AC6" s="228">
        <v>11</v>
      </c>
      <c r="AD6" s="228">
        <v>12</v>
      </c>
      <c r="AE6" s="228"/>
      <c r="AF6" s="228"/>
      <c r="AG6" s="228">
        <v>7</v>
      </c>
      <c r="AH6" s="228">
        <v>8</v>
      </c>
      <c r="AI6" s="228">
        <v>9</v>
      </c>
      <c r="AJ6" s="228">
        <v>10</v>
      </c>
      <c r="AK6" s="228">
        <v>11</v>
      </c>
      <c r="AL6" s="228">
        <v>12</v>
      </c>
      <c r="AM6" s="228"/>
      <c r="AN6" s="228"/>
      <c r="AO6" s="228">
        <v>7</v>
      </c>
      <c r="AP6" s="228">
        <v>8</v>
      </c>
      <c r="AQ6" s="228">
        <v>9</v>
      </c>
      <c r="AR6" s="228">
        <v>10</v>
      </c>
      <c r="AS6" s="228">
        <v>11</v>
      </c>
      <c r="AT6" s="228">
        <v>12</v>
      </c>
      <c r="AU6" s="228"/>
      <c r="AV6" s="228"/>
      <c r="AW6" s="354">
        <f>F6</f>
        <v>47</v>
      </c>
      <c r="AX6" s="66"/>
      <c r="AY6" s="289">
        <f>G6</f>
        <v>12</v>
      </c>
      <c r="AZ6" s="244">
        <f>M6</f>
        <v>9</v>
      </c>
      <c r="BA6" s="244">
        <f>N6</f>
        <v>3</v>
      </c>
      <c r="BB6" s="290">
        <f>Table6[[#This Row],[Occupé]]/Table6[[#This Row],[Total port]]</f>
        <v>0.75</v>
      </c>
      <c r="BC6" s="250"/>
      <c r="BD6" s="250"/>
      <c r="BE6" s="143"/>
      <c r="BF6" s="143"/>
      <c r="BG6" s="143"/>
      <c r="BH6" s="143"/>
      <c r="BI6" s="143"/>
      <c r="BJ6" s="143"/>
      <c r="BK6" s="143"/>
      <c r="BL6" s="143"/>
      <c r="BM6" s="143"/>
    </row>
    <row r="7" spans="1:65" ht="12" customHeight="1">
      <c r="A7" s="145"/>
      <c r="B7" s="298" t="str">
        <f t="shared" ref="B7:B70" si="1">IF(C7=J7,"INTRA","INTER")</f>
        <v>INTRA</v>
      </c>
      <c r="C7" s="289" t="s">
        <v>227</v>
      </c>
      <c r="D7" s="261" t="s">
        <v>201</v>
      </c>
      <c r="E7" s="245" t="s">
        <v>276</v>
      </c>
      <c r="F7" s="352"/>
      <c r="G7" s="261">
        <v>12</v>
      </c>
      <c r="H7" s="261">
        <v>12</v>
      </c>
      <c r="I7" s="261" t="s">
        <v>289</v>
      </c>
      <c r="J7" s="244" t="s">
        <v>227</v>
      </c>
      <c r="K7" s="261" t="s">
        <v>74</v>
      </c>
      <c r="L7" s="261" t="s">
        <v>300</v>
      </c>
      <c r="M7" s="261">
        <f>COUNTIF(Y7:AD8,"x")</f>
        <v>11</v>
      </c>
      <c r="N7" s="261">
        <f t="shared" si="0"/>
        <v>1</v>
      </c>
      <c r="O7" s="240"/>
      <c r="P7" s="267" t="str">
        <f>K6</f>
        <v>E76</v>
      </c>
      <c r="Q7" s="258" t="s">
        <v>277</v>
      </c>
      <c r="R7" s="255" t="s">
        <v>277</v>
      </c>
      <c r="S7" s="255" t="s">
        <v>277</v>
      </c>
      <c r="T7" s="255"/>
      <c r="U7" s="255"/>
      <c r="V7" s="263"/>
      <c r="W7" s="240"/>
      <c r="X7" s="262" t="str">
        <f>K7</f>
        <v>E76</v>
      </c>
      <c r="Y7" s="258" t="s">
        <v>277</v>
      </c>
      <c r="Z7" s="255" t="s">
        <v>278</v>
      </c>
      <c r="AA7" s="255" t="s">
        <v>278</v>
      </c>
      <c r="AB7" s="255" t="s">
        <v>277</v>
      </c>
      <c r="AC7" s="255" t="s">
        <v>277</v>
      </c>
      <c r="AD7" s="263" t="s">
        <v>277</v>
      </c>
      <c r="AE7" s="240"/>
      <c r="AF7" s="262" t="str">
        <f>K8</f>
        <v>?</v>
      </c>
      <c r="AG7" s="255"/>
      <c r="AH7" s="255"/>
      <c r="AI7" s="255"/>
      <c r="AJ7" s="255"/>
      <c r="AK7" s="255" t="s">
        <v>277</v>
      </c>
      <c r="AL7" s="263" t="s">
        <v>277</v>
      </c>
      <c r="AM7" s="240"/>
      <c r="AN7" s="262" t="str">
        <f>K9</f>
        <v>M76</v>
      </c>
      <c r="AO7" s="255" t="s">
        <v>277</v>
      </c>
      <c r="AP7" s="255" t="s">
        <v>277</v>
      </c>
      <c r="AQ7" s="255" t="s">
        <v>277</v>
      </c>
      <c r="AR7" s="255"/>
      <c r="AS7" s="255" t="s">
        <v>277</v>
      </c>
      <c r="AT7" s="263"/>
      <c r="AU7" s="240"/>
      <c r="AV7" s="240"/>
      <c r="AW7" s="355"/>
      <c r="AX7" s="66"/>
      <c r="AY7" s="289">
        <f t="shared" ref="AY7:AY14" si="2">G7</f>
        <v>12</v>
      </c>
      <c r="AZ7" s="244">
        <f t="shared" ref="AZ7:AZ14" si="3">M7</f>
        <v>11</v>
      </c>
      <c r="BA7" s="244">
        <f t="shared" ref="BA7:BA14" si="4">N7</f>
        <v>1</v>
      </c>
      <c r="BB7" s="290">
        <f>Table6[[#This Row],[Occupé]]/Table6[[#This Row],[Total port]]</f>
        <v>0.91666666666666663</v>
      </c>
      <c r="BC7" s="250"/>
      <c r="BD7" s="250"/>
      <c r="BE7" s="143"/>
      <c r="BF7" s="143"/>
      <c r="BG7" s="143"/>
      <c r="BH7" s="143"/>
      <c r="BI7" s="143"/>
      <c r="BJ7" s="143"/>
      <c r="BK7" s="143"/>
      <c r="BL7" s="143"/>
      <c r="BM7" s="143"/>
    </row>
    <row r="8" spans="1:65" ht="12" customHeight="1" thickBot="1">
      <c r="A8" s="145"/>
      <c r="B8" s="298" t="str">
        <f t="shared" si="1"/>
        <v>INTRA</v>
      </c>
      <c r="C8" s="289" t="s">
        <v>227</v>
      </c>
      <c r="D8" s="261" t="s">
        <v>201</v>
      </c>
      <c r="E8" s="245" t="s">
        <v>276</v>
      </c>
      <c r="F8" s="352"/>
      <c r="G8" s="261">
        <v>12</v>
      </c>
      <c r="H8" s="261">
        <v>12</v>
      </c>
      <c r="I8" s="261" t="s">
        <v>289</v>
      </c>
      <c r="J8" s="244" t="s">
        <v>227</v>
      </c>
      <c r="K8" s="261" t="s">
        <v>217</v>
      </c>
      <c r="L8" s="261" t="s">
        <v>301</v>
      </c>
      <c r="M8" s="261">
        <f>COUNTIF(AG7:AL8,"x")</f>
        <v>7</v>
      </c>
      <c r="N8" s="261">
        <f t="shared" si="0"/>
        <v>5</v>
      </c>
      <c r="O8" s="240"/>
      <c r="P8" s="271" t="str">
        <f>L6</f>
        <v>C1</v>
      </c>
      <c r="Q8" s="230" t="s">
        <v>277</v>
      </c>
      <c r="R8" s="231" t="s">
        <v>277</v>
      </c>
      <c r="S8" s="231" t="s">
        <v>277</v>
      </c>
      <c r="T8" s="231" t="s">
        <v>277</v>
      </c>
      <c r="U8" s="231" t="s">
        <v>277</v>
      </c>
      <c r="V8" s="265" t="s">
        <v>277</v>
      </c>
      <c r="W8" s="240"/>
      <c r="X8" s="264" t="str">
        <f>L7</f>
        <v>C2</v>
      </c>
      <c r="Y8" s="230" t="s">
        <v>277</v>
      </c>
      <c r="Z8" s="231" t="s">
        <v>277</v>
      </c>
      <c r="AA8" s="231"/>
      <c r="AB8" s="231" t="s">
        <v>277</v>
      </c>
      <c r="AC8" s="231" t="s">
        <v>277</v>
      </c>
      <c r="AD8" s="265" t="s">
        <v>277</v>
      </c>
      <c r="AE8" s="240"/>
      <c r="AF8" s="264" t="str">
        <f>L8</f>
        <v>C3</v>
      </c>
      <c r="AG8" s="231" t="s">
        <v>277</v>
      </c>
      <c r="AH8" s="231" t="s">
        <v>277</v>
      </c>
      <c r="AI8" s="231" t="s">
        <v>277</v>
      </c>
      <c r="AJ8" s="231" t="s">
        <v>277</v>
      </c>
      <c r="AK8" s="231"/>
      <c r="AL8" s="265" t="s">
        <v>277</v>
      </c>
      <c r="AM8" s="240"/>
      <c r="AN8" s="264" t="str">
        <f>L9</f>
        <v>C4</v>
      </c>
      <c r="AO8" s="231" t="s">
        <v>277</v>
      </c>
      <c r="AP8" s="231" t="s">
        <v>277</v>
      </c>
      <c r="AQ8" s="231" t="s">
        <v>277</v>
      </c>
      <c r="AR8" s="231" t="s">
        <v>277</v>
      </c>
      <c r="AS8" s="231" t="s">
        <v>277</v>
      </c>
      <c r="AT8" s="265" t="s">
        <v>277</v>
      </c>
      <c r="AU8" s="240"/>
      <c r="AV8" s="240"/>
      <c r="AW8" s="355"/>
      <c r="AX8" s="66"/>
      <c r="AY8" s="289">
        <f t="shared" si="2"/>
        <v>12</v>
      </c>
      <c r="AZ8" s="244">
        <f t="shared" si="3"/>
        <v>7</v>
      </c>
      <c r="BA8" s="244">
        <f t="shared" si="4"/>
        <v>5</v>
      </c>
      <c r="BB8" s="290">
        <f>Table6[[#This Row],[Occupé]]/Table6[[#This Row],[Total port]]</f>
        <v>0.58333333333333337</v>
      </c>
      <c r="BC8" s="250"/>
      <c r="BD8" s="250"/>
      <c r="BE8" s="143"/>
      <c r="BF8" s="143"/>
      <c r="BG8" s="143"/>
      <c r="BH8" s="143"/>
      <c r="BI8" s="143"/>
      <c r="BJ8" s="143"/>
      <c r="BK8" s="143"/>
      <c r="BL8" s="143"/>
      <c r="BM8" s="143"/>
    </row>
    <row r="9" spans="1:65" ht="12" customHeight="1" thickBot="1">
      <c r="A9" s="145"/>
      <c r="B9" s="299" t="str">
        <f t="shared" si="1"/>
        <v>INTRA</v>
      </c>
      <c r="C9" s="296" t="s">
        <v>227</v>
      </c>
      <c r="D9" s="257" t="s">
        <v>201</v>
      </c>
      <c r="E9" s="232" t="s">
        <v>276</v>
      </c>
      <c r="F9" s="353"/>
      <c r="G9" s="252">
        <v>12</v>
      </c>
      <c r="H9" s="252">
        <v>12</v>
      </c>
      <c r="I9" s="252" t="s">
        <v>289</v>
      </c>
      <c r="J9" s="231" t="s">
        <v>227</v>
      </c>
      <c r="K9" s="252" t="s">
        <v>77</v>
      </c>
      <c r="L9" s="252" t="s">
        <v>302</v>
      </c>
      <c r="M9" s="252">
        <f>COUNTIF(AO7:AT8,"x")</f>
        <v>10</v>
      </c>
      <c r="N9" s="252">
        <f t="shared" si="0"/>
        <v>2</v>
      </c>
      <c r="O9" s="233"/>
      <c r="P9" s="233"/>
      <c r="Q9" s="233">
        <v>1</v>
      </c>
      <c r="R9" s="233">
        <v>2</v>
      </c>
      <c r="S9" s="233">
        <v>3</v>
      </c>
      <c r="T9" s="233">
        <v>4</v>
      </c>
      <c r="U9" s="233">
        <v>5</v>
      </c>
      <c r="V9" s="233">
        <v>6</v>
      </c>
      <c r="W9" s="233"/>
      <c r="X9" s="233"/>
      <c r="Y9" s="233">
        <v>1</v>
      </c>
      <c r="Z9" s="233">
        <v>2</v>
      </c>
      <c r="AA9" s="233">
        <v>3</v>
      </c>
      <c r="AB9" s="233">
        <v>4</v>
      </c>
      <c r="AC9" s="233">
        <v>5</v>
      </c>
      <c r="AD9" s="233">
        <v>6</v>
      </c>
      <c r="AE9" s="233"/>
      <c r="AF9" s="233"/>
      <c r="AG9" s="233">
        <v>1</v>
      </c>
      <c r="AH9" s="233">
        <v>2</v>
      </c>
      <c r="AI9" s="233">
        <v>3</v>
      </c>
      <c r="AJ9" s="233">
        <v>4</v>
      </c>
      <c r="AK9" s="233">
        <v>5</v>
      </c>
      <c r="AL9" s="233">
        <v>6</v>
      </c>
      <c r="AM9" s="233"/>
      <c r="AN9" s="233"/>
      <c r="AO9" s="233">
        <v>1</v>
      </c>
      <c r="AP9" s="233">
        <v>2</v>
      </c>
      <c r="AQ9" s="233">
        <v>3</v>
      </c>
      <c r="AR9" s="233">
        <v>4</v>
      </c>
      <c r="AS9" s="233">
        <v>5</v>
      </c>
      <c r="AT9" s="233">
        <v>6</v>
      </c>
      <c r="AU9" s="233"/>
      <c r="AV9" s="233"/>
      <c r="AW9" s="356"/>
      <c r="AX9" s="66"/>
      <c r="AY9" s="289">
        <f t="shared" si="2"/>
        <v>12</v>
      </c>
      <c r="AZ9" s="244">
        <f t="shared" si="3"/>
        <v>10</v>
      </c>
      <c r="BA9" s="244">
        <f t="shared" si="4"/>
        <v>2</v>
      </c>
      <c r="BB9" s="290">
        <f>Table6[[#This Row],[Occupé]]/Table6[[#This Row],[Total port]]</f>
        <v>0.83333333333333337</v>
      </c>
      <c r="BC9" s="250"/>
      <c r="BD9" s="250"/>
      <c r="BE9" s="143"/>
      <c r="BF9" s="143"/>
      <c r="BG9" s="143"/>
      <c r="BH9" s="143"/>
      <c r="BI9" s="143"/>
      <c r="BJ9" s="143"/>
      <c r="BK9" s="143"/>
      <c r="BL9" s="143"/>
      <c r="BM9" s="143"/>
    </row>
    <row r="10" spans="1:65" ht="12" customHeight="1" thickBot="1">
      <c r="A10" s="145"/>
      <c r="B10" s="297" t="str">
        <f t="shared" si="1"/>
        <v>INTRA</v>
      </c>
      <c r="C10" s="295" t="s">
        <v>227</v>
      </c>
      <c r="D10" s="212" t="s">
        <v>201</v>
      </c>
      <c r="E10" s="279" t="s">
        <v>276</v>
      </c>
      <c r="F10" s="360">
        <v>46</v>
      </c>
      <c r="G10" s="266">
        <v>12</v>
      </c>
      <c r="H10" s="266">
        <v>12</v>
      </c>
      <c r="I10" s="266" t="s">
        <v>289</v>
      </c>
      <c r="J10" s="256" t="s">
        <v>227</v>
      </c>
      <c r="K10" s="266" t="s">
        <v>103</v>
      </c>
      <c r="L10" s="266" t="s">
        <v>298</v>
      </c>
      <c r="M10" s="266">
        <f>COUNTIF(Q11:V12,"x")</f>
        <v>11</v>
      </c>
      <c r="N10" s="266">
        <f t="shared" si="0"/>
        <v>1</v>
      </c>
      <c r="O10" s="240"/>
      <c r="P10" s="240"/>
      <c r="Q10" s="240">
        <v>7</v>
      </c>
      <c r="R10" s="240">
        <v>8</v>
      </c>
      <c r="S10" s="240">
        <v>9</v>
      </c>
      <c r="T10" s="240">
        <v>10</v>
      </c>
      <c r="U10" s="240">
        <v>11</v>
      </c>
      <c r="V10" s="240">
        <v>12</v>
      </c>
      <c r="W10" s="240"/>
      <c r="X10" s="240"/>
      <c r="Y10" s="240">
        <v>7</v>
      </c>
      <c r="Z10" s="240">
        <v>8</v>
      </c>
      <c r="AA10" s="240">
        <v>9</v>
      </c>
      <c r="AB10" s="240">
        <v>10</v>
      </c>
      <c r="AC10" s="240">
        <v>11</v>
      </c>
      <c r="AD10" s="240">
        <v>12</v>
      </c>
      <c r="AE10" s="240"/>
      <c r="AF10" s="240"/>
      <c r="AG10" s="240">
        <v>7</v>
      </c>
      <c r="AH10" s="240">
        <v>8</v>
      </c>
      <c r="AI10" s="240">
        <v>9</v>
      </c>
      <c r="AJ10" s="240">
        <v>10</v>
      </c>
      <c r="AK10" s="240">
        <v>11</v>
      </c>
      <c r="AL10" s="240">
        <v>12</v>
      </c>
      <c r="AM10" s="240"/>
      <c r="AN10" s="240"/>
      <c r="AO10" s="240">
        <v>7</v>
      </c>
      <c r="AP10" s="240">
        <v>8</v>
      </c>
      <c r="AQ10" s="240">
        <v>9</v>
      </c>
      <c r="AR10" s="240">
        <v>10</v>
      </c>
      <c r="AS10" s="240">
        <v>11</v>
      </c>
      <c r="AT10" s="240">
        <v>12</v>
      </c>
      <c r="AU10" s="240"/>
      <c r="AV10" s="240"/>
      <c r="AW10" s="355">
        <f>F10</f>
        <v>46</v>
      </c>
      <c r="AX10" s="66"/>
      <c r="AY10" s="289">
        <f t="shared" si="2"/>
        <v>12</v>
      </c>
      <c r="AZ10" s="244">
        <f t="shared" si="3"/>
        <v>11</v>
      </c>
      <c r="BA10" s="244">
        <f t="shared" si="4"/>
        <v>1</v>
      </c>
      <c r="BB10" s="290">
        <f>Table6[[#This Row],[Occupé]]/Table6[[#This Row],[Total port]]</f>
        <v>0.91666666666666663</v>
      </c>
      <c r="BC10" s="250"/>
      <c r="BD10" s="250"/>
      <c r="BE10" s="143"/>
      <c r="BF10" s="143"/>
      <c r="BG10" s="143"/>
      <c r="BH10" s="143"/>
      <c r="BI10" s="143"/>
      <c r="BJ10" s="143"/>
      <c r="BK10" s="143"/>
      <c r="BL10" s="143"/>
      <c r="BM10" s="143"/>
    </row>
    <row r="11" spans="1:65" ht="12" customHeight="1">
      <c r="A11" s="145"/>
      <c r="B11" s="298" t="str">
        <f t="shared" si="1"/>
        <v>INTRA</v>
      </c>
      <c r="C11" s="289" t="s">
        <v>227</v>
      </c>
      <c r="D11" s="261" t="s">
        <v>201</v>
      </c>
      <c r="E11" s="245" t="s">
        <v>276</v>
      </c>
      <c r="F11" s="352"/>
      <c r="G11" s="261">
        <v>12</v>
      </c>
      <c r="H11" s="261">
        <v>12</v>
      </c>
      <c r="I11" s="261" t="s">
        <v>289</v>
      </c>
      <c r="J11" s="244" t="s">
        <v>227</v>
      </c>
      <c r="K11" s="261" t="s">
        <v>72</v>
      </c>
      <c r="L11" s="261" t="s">
        <v>300</v>
      </c>
      <c r="M11" s="261">
        <f>COUNTIF(Y11:AD12,"x")</f>
        <v>9</v>
      </c>
      <c r="N11" s="261">
        <f t="shared" si="0"/>
        <v>3</v>
      </c>
      <c r="O11" s="240"/>
      <c r="P11" s="267" t="str">
        <f>K10</f>
        <v>P76</v>
      </c>
      <c r="Q11" s="255" t="s">
        <v>277</v>
      </c>
      <c r="R11" s="255" t="s">
        <v>277</v>
      </c>
      <c r="S11" s="255"/>
      <c r="T11" s="255" t="s">
        <v>277</v>
      </c>
      <c r="U11" s="255" t="s">
        <v>277</v>
      </c>
      <c r="V11" s="263" t="s">
        <v>277</v>
      </c>
      <c r="W11" s="240"/>
      <c r="X11" s="262" t="str">
        <f>K11</f>
        <v>R76</v>
      </c>
      <c r="Y11" s="255" t="s">
        <v>277</v>
      </c>
      <c r="Z11" s="255" t="s">
        <v>277</v>
      </c>
      <c r="AA11" s="255" t="s">
        <v>277</v>
      </c>
      <c r="AB11" s="255"/>
      <c r="AC11" s="255" t="s">
        <v>277</v>
      </c>
      <c r="AD11" s="263" t="s">
        <v>277</v>
      </c>
      <c r="AE11" s="240"/>
      <c r="AF11" s="262">
        <f>K12</f>
        <v>0</v>
      </c>
      <c r="AG11" s="268"/>
      <c r="AH11" s="269"/>
      <c r="AI11" s="269"/>
      <c r="AJ11" s="269"/>
      <c r="AK11" s="269"/>
      <c r="AL11" s="270"/>
      <c r="AM11" s="240"/>
      <c r="AN11" s="262">
        <f>K13</f>
        <v>0</v>
      </c>
      <c r="AO11" s="268"/>
      <c r="AP11" s="269"/>
      <c r="AQ11" s="269"/>
      <c r="AR11" s="269"/>
      <c r="AS11" s="269"/>
      <c r="AT11" s="270"/>
      <c r="AU11" s="240"/>
      <c r="AV11" s="240"/>
      <c r="AW11" s="355"/>
      <c r="AX11" s="66"/>
      <c r="AY11" s="289">
        <f t="shared" si="2"/>
        <v>12</v>
      </c>
      <c r="AZ11" s="244">
        <f t="shared" si="3"/>
        <v>9</v>
      </c>
      <c r="BA11" s="244">
        <f t="shared" si="4"/>
        <v>3</v>
      </c>
      <c r="BB11" s="290">
        <f>Table6[[#This Row],[Occupé]]/Table6[[#This Row],[Total port]]</f>
        <v>0.75</v>
      </c>
      <c r="BC11" s="250"/>
      <c r="BD11" s="250"/>
      <c r="BE11" s="143"/>
      <c r="BF11" s="143"/>
      <c r="BG11" s="143"/>
      <c r="BH11" s="143"/>
      <c r="BI11" s="143"/>
      <c r="BJ11" s="143"/>
      <c r="BK11" s="143"/>
      <c r="BL11" s="143"/>
      <c r="BM11" s="143"/>
    </row>
    <row r="12" spans="1:65" ht="12" customHeight="1" thickBot="1">
      <c r="A12" s="145"/>
      <c r="B12" s="298" t="str">
        <f t="shared" si="1"/>
        <v>INTRA</v>
      </c>
      <c r="C12" s="289" t="s">
        <v>227</v>
      </c>
      <c r="D12" s="261" t="s">
        <v>201</v>
      </c>
      <c r="E12" s="245" t="s">
        <v>276</v>
      </c>
      <c r="F12" s="352"/>
      <c r="G12" s="261">
        <v>0</v>
      </c>
      <c r="H12" s="261">
        <v>0</v>
      </c>
      <c r="I12" s="261" t="s">
        <v>289</v>
      </c>
      <c r="J12" s="244" t="s">
        <v>227</v>
      </c>
      <c r="K12" s="261"/>
      <c r="L12" s="261" t="s">
        <v>301</v>
      </c>
      <c r="M12" s="261">
        <f>COUNTIF(AG11:AL12,"x")</f>
        <v>0</v>
      </c>
      <c r="N12" s="261">
        <f t="shared" si="0"/>
        <v>0</v>
      </c>
      <c r="O12" s="240"/>
      <c r="P12" s="271" t="str">
        <f>L10</f>
        <v>C1</v>
      </c>
      <c r="Q12" s="231" t="s">
        <v>277</v>
      </c>
      <c r="R12" s="231" t="s">
        <v>277</v>
      </c>
      <c r="S12" s="231" t="s">
        <v>277</v>
      </c>
      <c r="T12" s="231" t="s">
        <v>278</v>
      </c>
      <c r="U12" s="231" t="s">
        <v>277</v>
      </c>
      <c r="V12" s="265" t="s">
        <v>277</v>
      </c>
      <c r="W12" s="240"/>
      <c r="X12" s="264" t="str">
        <f>L11</f>
        <v>C2</v>
      </c>
      <c r="Y12" s="231" t="s">
        <v>277</v>
      </c>
      <c r="Z12" s="231" t="s">
        <v>277</v>
      </c>
      <c r="AA12" s="231"/>
      <c r="AB12" s="231" t="s">
        <v>277</v>
      </c>
      <c r="AC12" s="231" t="s">
        <v>277</v>
      </c>
      <c r="AD12" s="265"/>
      <c r="AE12" s="240"/>
      <c r="AF12" s="264" t="str">
        <f>L12</f>
        <v>C3</v>
      </c>
      <c r="AG12" s="272"/>
      <c r="AH12" s="273"/>
      <c r="AI12" s="273"/>
      <c r="AJ12" s="273"/>
      <c r="AK12" s="273"/>
      <c r="AL12" s="274"/>
      <c r="AM12" s="240"/>
      <c r="AN12" s="264" t="str">
        <f>L13</f>
        <v>C4</v>
      </c>
      <c r="AO12" s="272"/>
      <c r="AP12" s="273"/>
      <c r="AQ12" s="273"/>
      <c r="AR12" s="273"/>
      <c r="AS12" s="273"/>
      <c r="AT12" s="274"/>
      <c r="AU12" s="240"/>
      <c r="AV12" s="240"/>
      <c r="AW12" s="355"/>
      <c r="AX12" s="66"/>
      <c r="AY12" s="289">
        <f t="shared" si="2"/>
        <v>0</v>
      </c>
      <c r="AZ12" s="244">
        <f t="shared" si="3"/>
        <v>0</v>
      </c>
      <c r="BA12" s="244">
        <f t="shared" si="4"/>
        <v>0</v>
      </c>
      <c r="BB12" s="290" t="e">
        <f>Table6[[#This Row],[Occupé]]/Table6[[#This Row],[Total port]]</f>
        <v>#DIV/0!</v>
      </c>
      <c r="BC12" s="250"/>
      <c r="BD12" s="250"/>
      <c r="BE12" s="143"/>
      <c r="BF12" s="143"/>
      <c r="BG12" s="143"/>
      <c r="BH12" s="143"/>
      <c r="BI12" s="143"/>
      <c r="BJ12" s="143"/>
      <c r="BK12" s="143"/>
      <c r="BL12" s="143"/>
      <c r="BM12" s="143"/>
    </row>
    <row r="13" spans="1:65" ht="12" customHeight="1" thickBot="1">
      <c r="A13" s="145"/>
      <c r="B13" s="299" t="str">
        <f t="shared" si="1"/>
        <v>INTRA</v>
      </c>
      <c r="C13" s="296" t="s">
        <v>227</v>
      </c>
      <c r="D13" s="257" t="s">
        <v>201</v>
      </c>
      <c r="E13" s="232" t="s">
        <v>276</v>
      </c>
      <c r="F13" s="353"/>
      <c r="G13" s="252">
        <v>0</v>
      </c>
      <c r="H13" s="252">
        <v>0</v>
      </c>
      <c r="I13" s="252" t="s">
        <v>289</v>
      </c>
      <c r="J13" s="231" t="s">
        <v>227</v>
      </c>
      <c r="K13" s="252"/>
      <c r="L13" s="252" t="s">
        <v>302</v>
      </c>
      <c r="M13" s="252">
        <f>COUNTIF(AO11:AT12,"x")</f>
        <v>0</v>
      </c>
      <c r="N13" s="252">
        <f t="shared" si="0"/>
        <v>0</v>
      </c>
      <c r="O13" s="233"/>
      <c r="P13" s="233"/>
      <c r="Q13" s="233">
        <v>1</v>
      </c>
      <c r="R13" s="233">
        <v>2</v>
      </c>
      <c r="S13" s="233">
        <v>3</v>
      </c>
      <c r="T13" s="233">
        <v>4</v>
      </c>
      <c r="U13" s="233">
        <v>5</v>
      </c>
      <c r="V13" s="233">
        <v>6</v>
      </c>
      <c r="W13" s="233"/>
      <c r="X13" s="233"/>
      <c r="Y13" s="233">
        <v>1</v>
      </c>
      <c r="Z13" s="233">
        <v>2</v>
      </c>
      <c r="AA13" s="233">
        <v>3</v>
      </c>
      <c r="AB13" s="233">
        <v>4</v>
      </c>
      <c r="AC13" s="233">
        <v>5</v>
      </c>
      <c r="AD13" s="233">
        <v>6</v>
      </c>
      <c r="AE13" s="233"/>
      <c r="AF13" s="233"/>
      <c r="AG13" s="233">
        <v>1</v>
      </c>
      <c r="AH13" s="233">
        <v>2</v>
      </c>
      <c r="AI13" s="233">
        <v>3</v>
      </c>
      <c r="AJ13" s="233">
        <v>4</v>
      </c>
      <c r="AK13" s="233">
        <v>5</v>
      </c>
      <c r="AL13" s="233">
        <v>6</v>
      </c>
      <c r="AM13" s="233"/>
      <c r="AN13" s="233"/>
      <c r="AO13" s="233">
        <v>1</v>
      </c>
      <c r="AP13" s="233">
        <v>2</v>
      </c>
      <c r="AQ13" s="233">
        <v>3</v>
      </c>
      <c r="AR13" s="233">
        <v>4</v>
      </c>
      <c r="AS13" s="233">
        <v>5</v>
      </c>
      <c r="AT13" s="233">
        <v>6</v>
      </c>
      <c r="AU13" s="233"/>
      <c r="AV13" s="233"/>
      <c r="AW13" s="356"/>
      <c r="AX13" s="66"/>
      <c r="AY13" s="289">
        <f t="shared" si="2"/>
        <v>0</v>
      </c>
      <c r="AZ13" s="244">
        <f t="shared" si="3"/>
        <v>0</v>
      </c>
      <c r="BA13" s="244">
        <f t="shared" si="4"/>
        <v>0</v>
      </c>
      <c r="BB13" s="290" t="e">
        <f>Table6[[#This Row],[Occupé]]/Table6[[#This Row],[Total port]]</f>
        <v>#DIV/0!</v>
      </c>
      <c r="BC13" s="250"/>
      <c r="BD13" s="250"/>
      <c r="BE13" s="143"/>
      <c r="BF13" s="143"/>
      <c r="BG13" s="143"/>
      <c r="BH13" s="143"/>
      <c r="BI13" s="143"/>
      <c r="BJ13" s="143"/>
      <c r="BK13" s="143"/>
      <c r="BL13" s="143"/>
      <c r="BM13" s="143"/>
    </row>
    <row r="14" spans="1:65" ht="12" customHeight="1" thickBot="1">
      <c r="A14" s="145"/>
      <c r="B14" s="297" t="str">
        <f t="shared" si="1"/>
        <v>INTRA</v>
      </c>
      <c r="C14" s="295" t="s">
        <v>227</v>
      </c>
      <c r="D14" s="275" t="s">
        <v>201</v>
      </c>
      <c r="E14" s="260" t="s">
        <v>276</v>
      </c>
      <c r="F14" s="351">
        <v>45</v>
      </c>
      <c r="G14" s="259">
        <v>12</v>
      </c>
      <c r="H14" s="259">
        <v>12</v>
      </c>
      <c r="I14" s="259" t="s">
        <v>289</v>
      </c>
      <c r="J14" s="255" t="s">
        <v>227</v>
      </c>
      <c r="K14" s="259" t="s">
        <v>78</v>
      </c>
      <c r="L14" s="259" t="s">
        <v>298</v>
      </c>
      <c r="M14" s="259">
        <f>COUNTIF(Q15:V16,"x")</f>
        <v>10</v>
      </c>
      <c r="N14" s="259">
        <f t="shared" ref="N14:N21" si="5">G14-M14</f>
        <v>2</v>
      </c>
      <c r="O14" s="228"/>
      <c r="P14" s="228"/>
      <c r="Q14" s="228">
        <v>7</v>
      </c>
      <c r="R14" s="228">
        <v>8</v>
      </c>
      <c r="S14" s="228">
        <v>9</v>
      </c>
      <c r="T14" s="228">
        <v>10</v>
      </c>
      <c r="U14" s="228">
        <v>11</v>
      </c>
      <c r="V14" s="228">
        <v>12</v>
      </c>
      <c r="W14" s="228"/>
      <c r="X14" s="228"/>
      <c r="Y14" s="228">
        <v>7</v>
      </c>
      <c r="Z14" s="228">
        <v>8</v>
      </c>
      <c r="AA14" s="228">
        <v>9</v>
      </c>
      <c r="AB14" s="228">
        <v>10</v>
      </c>
      <c r="AC14" s="228">
        <v>11</v>
      </c>
      <c r="AD14" s="228">
        <v>12</v>
      </c>
      <c r="AE14" s="228"/>
      <c r="AF14" s="228"/>
      <c r="AG14" s="228">
        <v>7</v>
      </c>
      <c r="AH14" s="228">
        <v>8</v>
      </c>
      <c r="AI14" s="228">
        <v>9</v>
      </c>
      <c r="AJ14" s="228">
        <v>10</v>
      </c>
      <c r="AK14" s="228">
        <v>11</v>
      </c>
      <c r="AL14" s="228">
        <v>12</v>
      </c>
      <c r="AM14" s="228"/>
      <c r="AN14" s="228"/>
      <c r="AO14" s="228">
        <v>7</v>
      </c>
      <c r="AP14" s="228">
        <v>8</v>
      </c>
      <c r="AQ14" s="228">
        <v>9</v>
      </c>
      <c r="AR14" s="228">
        <v>10</v>
      </c>
      <c r="AS14" s="228">
        <v>11</v>
      </c>
      <c r="AT14" s="228">
        <v>12</v>
      </c>
      <c r="AU14" s="228"/>
      <c r="AV14" s="228"/>
      <c r="AW14" s="354">
        <f>F14</f>
        <v>45</v>
      </c>
      <c r="AX14" s="66"/>
      <c r="AY14" s="289">
        <f t="shared" si="2"/>
        <v>12</v>
      </c>
      <c r="AZ14" s="244">
        <f t="shared" si="3"/>
        <v>10</v>
      </c>
      <c r="BA14" s="244">
        <f t="shared" si="4"/>
        <v>2</v>
      </c>
      <c r="BB14" s="290">
        <f>Table6[[#This Row],[Occupé]]/Table6[[#This Row],[Total port]]</f>
        <v>0.83333333333333337</v>
      </c>
      <c r="BC14" s="250"/>
      <c r="BD14" s="250"/>
      <c r="BE14" s="143"/>
      <c r="BF14" s="143"/>
      <c r="BG14" s="143"/>
      <c r="BH14" s="143"/>
      <c r="BI14" s="143"/>
      <c r="BJ14" s="143"/>
      <c r="BK14" s="143"/>
      <c r="BL14" s="143"/>
      <c r="BM14" s="143"/>
    </row>
    <row r="15" spans="1:65" ht="12" customHeight="1">
      <c r="A15" s="145"/>
      <c r="B15" s="298" t="str">
        <f t="shared" si="1"/>
        <v>INTRA</v>
      </c>
      <c r="C15" s="289" t="s">
        <v>227</v>
      </c>
      <c r="D15" s="261" t="s">
        <v>201</v>
      </c>
      <c r="E15" s="245" t="s">
        <v>276</v>
      </c>
      <c r="F15" s="352"/>
      <c r="G15" s="261">
        <v>12</v>
      </c>
      <c r="H15" s="261">
        <v>12</v>
      </c>
      <c r="I15" s="261" t="s">
        <v>289</v>
      </c>
      <c r="J15" s="244" t="s">
        <v>227</v>
      </c>
      <c r="K15" s="261" t="s">
        <v>79</v>
      </c>
      <c r="L15" s="261" t="s">
        <v>300</v>
      </c>
      <c r="M15" s="261">
        <f>COUNTIF(Y15:AD16,"x")</f>
        <v>10</v>
      </c>
      <c r="N15" s="261">
        <f t="shared" si="5"/>
        <v>2</v>
      </c>
      <c r="O15" s="240"/>
      <c r="P15" s="267" t="str">
        <f>K14</f>
        <v>E73</v>
      </c>
      <c r="Q15" s="255" t="s">
        <v>277</v>
      </c>
      <c r="R15" s="255" t="s">
        <v>277</v>
      </c>
      <c r="S15" s="255" t="s">
        <v>277</v>
      </c>
      <c r="T15" s="255"/>
      <c r="U15" s="255" t="s">
        <v>277</v>
      </c>
      <c r="V15" s="263" t="s">
        <v>277</v>
      </c>
      <c r="W15" s="240"/>
      <c r="X15" s="262" t="str">
        <f>K15</f>
        <v>H73</v>
      </c>
      <c r="Y15" s="255"/>
      <c r="Z15" s="255" t="s">
        <v>277</v>
      </c>
      <c r="AA15" s="255" t="s">
        <v>277</v>
      </c>
      <c r="AB15" s="255" t="s">
        <v>277</v>
      </c>
      <c r="AC15" s="255" t="s">
        <v>277</v>
      </c>
      <c r="AD15" s="263" t="s">
        <v>277</v>
      </c>
      <c r="AE15" s="240"/>
      <c r="AF15" s="262" t="str">
        <f>K16</f>
        <v>J73</v>
      </c>
      <c r="AG15" s="255" t="s">
        <v>277</v>
      </c>
      <c r="AH15" s="255" t="s">
        <v>277</v>
      </c>
      <c r="AI15" s="255" t="s">
        <v>277</v>
      </c>
      <c r="AJ15" s="255" t="s">
        <v>277</v>
      </c>
      <c r="AK15" s="255" t="s">
        <v>277</v>
      </c>
      <c r="AL15" s="263" t="s">
        <v>277</v>
      </c>
      <c r="AM15" s="240"/>
      <c r="AN15" s="262" t="str">
        <f>K17</f>
        <v>M73</v>
      </c>
      <c r="AO15" s="255" t="s">
        <v>277</v>
      </c>
      <c r="AP15" s="255" t="s">
        <v>277</v>
      </c>
      <c r="AQ15" s="255" t="s">
        <v>277</v>
      </c>
      <c r="AR15" s="255" t="s">
        <v>277</v>
      </c>
      <c r="AS15" s="255"/>
      <c r="AT15" s="263" t="s">
        <v>277</v>
      </c>
      <c r="AU15" s="240"/>
      <c r="AV15" s="240"/>
      <c r="AW15" s="355"/>
      <c r="AX15" s="66"/>
      <c r="AY15" s="289">
        <f t="shared" ref="AY15:AY78" si="6">G15</f>
        <v>12</v>
      </c>
      <c r="AZ15" s="244">
        <f t="shared" ref="AZ15:AZ78" si="7">M15</f>
        <v>10</v>
      </c>
      <c r="BA15" s="244">
        <f t="shared" ref="BA15:BA78" si="8">N15</f>
        <v>2</v>
      </c>
      <c r="BB15" s="290">
        <f>Table6[[#This Row],[Occupé]]/Table6[[#This Row],[Total port]]</f>
        <v>0.83333333333333337</v>
      </c>
      <c r="BC15" s="250"/>
      <c r="BD15" s="250"/>
      <c r="BE15" s="143"/>
      <c r="BF15" s="143"/>
      <c r="BG15" s="143"/>
      <c r="BH15" s="143"/>
      <c r="BI15" s="143"/>
      <c r="BJ15" s="143"/>
      <c r="BK15" s="143"/>
      <c r="BL15" s="143"/>
      <c r="BM15" s="143"/>
    </row>
    <row r="16" spans="1:65" ht="12" customHeight="1" thickBot="1">
      <c r="A16" s="145"/>
      <c r="B16" s="298" t="str">
        <f t="shared" si="1"/>
        <v>INTRA</v>
      </c>
      <c r="C16" s="289" t="s">
        <v>227</v>
      </c>
      <c r="D16" s="261" t="s">
        <v>201</v>
      </c>
      <c r="E16" s="245" t="s">
        <v>276</v>
      </c>
      <c r="F16" s="352"/>
      <c r="G16" s="261">
        <v>12</v>
      </c>
      <c r="H16" s="261">
        <v>12</v>
      </c>
      <c r="I16" s="261" t="s">
        <v>289</v>
      </c>
      <c r="J16" s="244" t="s">
        <v>227</v>
      </c>
      <c r="K16" s="261" t="s">
        <v>80</v>
      </c>
      <c r="L16" s="261" t="s">
        <v>301</v>
      </c>
      <c r="M16" s="261">
        <f>COUNTIF(AG15:AL16,"x")</f>
        <v>11</v>
      </c>
      <c r="N16" s="261">
        <f t="shared" si="5"/>
        <v>1</v>
      </c>
      <c r="O16" s="240"/>
      <c r="P16" s="271" t="str">
        <f>L14</f>
        <v>C1</v>
      </c>
      <c r="Q16" s="231" t="s">
        <v>277</v>
      </c>
      <c r="R16" s="231" t="s">
        <v>277</v>
      </c>
      <c r="S16" s="231"/>
      <c r="T16" s="231" t="s">
        <v>277</v>
      </c>
      <c r="U16" s="231" t="s">
        <v>277</v>
      </c>
      <c r="V16" s="265" t="s">
        <v>277</v>
      </c>
      <c r="W16" s="240"/>
      <c r="X16" s="264" t="str">
        <f>L15</f>
        <v>C2</v>
      </c>
      <c r="Y16" s="231" t="s">
        <v>277</v>
      </c>
      <c r="Z16" s="231" t="s">
        <v>277</v>
      </c>
      <c r="AA16" s="231" t="s">
        <v>277</v>
      </c>
      <c r="AB16" s="231" t="s">
        <v>277</v>
      </c>
      <c r="AC16" s="231"/>
      <c r="AD16" s="265" t="s">
        <v>277</v>
      </c>
      <c r="AE16" s="240"/>
      <c r="AF16" s="264" t="str">
        <f>L16</f>
        <v>C3</v>
      </c>
      <c r="AG16" s="231" t="s">
        <v>277</v>
      </c>
      <c r="AH16" s="231" t="s">
        <v>277</v>
      </c>
      <c r="AI16" s="231" t="s">
        <v>277</v>
      </c>
      <c r="AJ16" s="231" t="s">
        <v>277</v>
      </c>
      <c r="AK16" s="231" t="s">
        <v>277</v>
      </c>
      <c r="AL16" s="265"/>
      <c r="AM16" s="240"/>
      <c r="AN16" s="264" t="str">
        <f>L17</f>
        <v>C4</v>
      </c>
      <c r="AO16" s="231" t="s">
        <v>277</v>
      </c>
      <c r="AP16" s="231" t="s">
        <v>277</v>
      </c>
      <c r="AQ16" s="231" t="s">
        <v>277</v>
      </c>
      <c r="AR16" s="231" t="s">
        <v>277</v>
      </c>
      <c r="AS16" s="231" t="s">
        <v>277</v>
      </c>
      <c r="AT16" s="265" t="s">
        <v>277</v>
      </c>
      <c r="AU16" s="240"/>
      <c r="AV16" s="240"/>
      <c r="AW16" s="355"/>
      <c r="AX16" s="66"/>
      <c r="AY16" s="289">
        <f t="shared" si="6"/>
        <v>12</v>
      </c>
      <c r="AZ16" s="244">
        <f t="shared" si="7"/>
        <v>11</v>
      </c>
      <c r="BA16" s="244">
        <f t="shared" si="8"/>
        <v>1</v>
      </c>
      <c r="BB16" s="290">
        <f>Table6[[#This Row],[Occupé]]/Table6[[#This Row],[Total port]]</f>
        <v>0.91666666666666663</v>
      </c>
      <c r="BC16" s="250"/>
      <c r="BD16" s="250"/>
      <c r="BE16" s="143"/>
      <c r="BF16" s="143"/>
      <c r="BG16" s="143"/>
      <c r="BH16" s="143"/>
      <c r="BI16" s="143"/>
      <c r="BJ16" s="143"/>
      <c r="BK16" s="143"/>
      <c r="BL16" s="143"/>
      <c r="BM16" s="143"/>
    </row>
    <row r="17" spans="1:65" ht="12" customHeight="1" thickBot="1">
      <c r="A17" s="145"/>
      <c r="B17" s="299" t="str">
        <f t="shared" si="1"/>
        <v>INTRA</v>
      </c>
      <c r="C17" s="296" t="s">
        <v>227</v>
      </c>
      <c r="D17" s="257" t="s">
        <v>201</v>
      </c>
      <c r="E17" s="232" t="s">
        <v>276</v>
      </c>
      <c r="F17" s="353"/>
      <c r="G17" s="252">
        <v>12</v>
      </c>
      <c r="H17" s="252">
        <v>12</v>
      </c>
      <c r="I17" s="252" t="s">
        <v>289</v>
      </c>
      <c r="J17" s="231" t="s">
        <v>227</v>
      </c>
      <c r="K17" s="252" t="s">
        <v>81</v>
      </c>
      <c r="L17" s="252" t="s">
        <v>302</v>
      </c>
      <c r="M17" s="252">
        <f>COUNTIF(AO15:AT16,"x")</f>
        <v>11</v>
      </c>
      <c r="N17" s="252">
        <f t="shared" si="5"/>
        <v>1</v>
      </c>
      <c r="O17" s="240"/>
      <c r="P17" s="233"/>
      <c r="Q17" s="240">
        <v>1</v>
      </c>
      <c r="R17" s="240">
        <v>2</v>
      </c>
      <c r="S17" s="240">
        <v>3</v>
      </c>
      <c r="T17" s="240">
        <v>4</v>
      </c>
      <c r="U17" s="240">
        <v>5</v>
      </c>
      <c r="V17" s="240">
        <v>6</v>
      </c>
      <c r="W17" s="240"/>
      <c r="X17" s="233"/>
      <c r="Y17" s="240">
        <v>1</v>
      </c>
      <c r="Z17" s="240">
        <v>2</v>
      </c>
      <c r="AA17" s="240">
        <v>3</v>
      </c>
      <c r="AB17" s="240">
        <v>4</v>
      </c>
      <c r="AC17" s="240">
        <v>5</v>
      </c>
      <c r="AD17" s="240">
        <v>6</v>
      </c>
      <c r="AE17" s="240"/>
      <c r="AF17" s="233"/>
      <c r="AG17" s="240">
        <v>1</v>
      </c>
      <c r="AH17" s="240">
        <v>2</v>
      </c>
      <c r="AI17" s="240">
        <v>3</v>
      </c>
      <c r="AJ17" s="240">
        <v>4</v>
      </c>
      <c r="AK17" s="240">
        <v>5</v>
      </c>
      <c r="AL17" s="240">
        <v>6</v>
      </c>
      <c r="AM17" s="240"/>
      <c r="AN17" s="233"/>
      <c r="AO17" s="240">
        <v>1</v>
      </c>
      <c r="AP17" s="240">
        <v>2</v>
      </c>
      <c r="AQ17" s="240">
        <v>3</v>
      </c>
      <c r="AR17" s="240">
        <v>4</v>
      </c>
      <c r="AS17" s="240">
        <v>5</v>
      </c>
      <c r="AT17" s="240">
        <v>6</v>
      </c>
      <c r="AU17" s="240"/>
      <c r="AV17" s="240"/>
      <c r="AW17" s="355"/>
      <c r="AX17" s="66"/>
      <c r="AY17" s="289">
        <f t="shared" si="6"/>
        <v>12</v>
      </c>
      <c r="AZ17" s="244">
        <f t="shared" si="7"/>
        <v>11</v>
      </c>
      <c r="BA17" s="244">
        <f t="shared" si="8"/>
        <v>1</v>
      </c>
      <c r="BB17" s="290">
        <f>Table6[[#This Row],[Occupé]]/Table6[[#This Row],[Total port]]</f>
        <v>0.91666666666666663</v>
      </c>
      <c r="BC17" s="250"/>
      <c r="BD17" s="250"/>
      <c r="BE17" s="143"/>
      <c r="BF17" s="143"/>
      <c r="BG17" s="143"/>
      <c r="BH17" s="143"/>
      <c r="BI17" s="143"/>
      <c r="BJ17" s="143"/>
      <c r="BK17" s="143"/>
      <c r="BL17" s="143"/>
      <c r="BM17" s="143"/>
    </row>
    <row r="18" spans="1:65" ht="12" customHeight="1" thickBot="1">
      <c r="A18" s="145"/>
      <c r="B18" s="297" t="str">
        <f t="shared" si="1"/>
        <v>INTRA</v>
      </c>
      <c r="C18" s="295" t="s">
        <v>227</v>
      </c>
      <c r="D18" s="275" t="s">
        <v>201</v>
      </c>
      <c r="E18" s="260" t="s">
        <v>276</v>
      </c>
      <c r="F18" s="351">
        <v>44</v>
      </c>
      <c r="G18" s="259">
        <v>12</v>
      </c>
      <c r="H18" s="259">
        <v>12</v>
      </c>
      <c r="I18" s="259" t="s">
        <v>289</v>
      </c>
      <c r="J18" s="255" t="s">
        <v>227</v>
      </c>
      <c r="K18" s="259" t="s">
        <v>104</v>
      </c>
      <c r="L18" s="259" t="s">
        <v>298</v>
      </c>
      <c r="M18" s="259">
        <f>COUNTIF(Q19:V20,"x")</f>
        <v>11</v>
      </c>
      <c r="N18" s="259">
        <f t="shared" si="5"/>
        <v>1</v>
      </c>
      <c r="O18" s="228"/>
      <c r="P18" s="228"/>
      <c r="Q18" s="228">
        <v>7</v>
      </c>
      <c r="R18" s="228">
        <v>8</v>
      </c>
      <c r="S18" s="228">
        <v>9</v>
      </c>
      <c r="T18" s="228">
        <v>10</v>
      </c>
      <c r="U18" s="228">
        <v>11</v>
      </c>
      <c r="V18" s="228">
        <v>12</v>
      </c>
      <c r="W18" s="228"/>
      <c r="X18" s="228"/>
      <c r="Y18" s="228">
        <v>7</v>
      </c>
      <c r="Z18" s="228">
        <v>8</v>
      </c>
      <c r="AA18" s="228">
        <v>9</v>
      </c>
      <c r="AB18" s="228">
        <v>10</v>
      </c>
      <c r="AC18" s="228">
        <v>11</v>
      </c>
      <c r="AD18" s="228">
        <v>12</v>
      </c>
      <c r="AE18" s="228"/>
      <c r="AF18" s="228"/>
      <c r="AG18" s="228">
        <v>7</v>
      </c>
      <c r="AH18" s="228">
        <v>8</v>
      </c>
      <c r="AI18" s="228">
        <v>9</v>
      </c>
      <c r="AJ18" s="228">
        <v>10</v>
      </c>
      <c r="AK18" s="228">
        <v>11</v>
      </c>
      <c r="AL18" s="228">
        <v>12</v>
      </c>
      <c r="AM18" s="228"/>
      <c r="AN18" s="228"/>
      <c r="AO18" s="228">
        <v>7</v>
      </c>
      <c r="AP18" s="228">
        <v>8</v>
      </c>
      <c r="AQ18" s="228">
        <v>9</v>
      </c>
      <c r="AR18" s="228">
        <v>10</v>
      </c>
      <c r="AS18" s="228">
        <v>11</v>
      </c>
      <c r="AT18" s="228">
        <v>12</v>
      </c>
      <c r="AU18" s="228"/>
      <c r="AV18" s="228"/>
      <c r="AW18" s="354">
        <f>F18</f>
        <v>44</v>
      </c>
      <c r="AX18" s="66"/>
      <c r="AY18" s="289">
        <f t="shared" si="6"/>
        <v>12</v>
      </c>
      <c r="AZ18" s="244">
        <f t="shared" si="7"/>
        <v>11</v>
      </c>
      <c r="BA18" s="244">
        <f t="shared" si="8"/>
        <v>1</v>
      </c>
      <c r="BB18" s="290">
        <f>Table6[[#This Row],[Occupé]]/Table6[[#This Row],[Total port]]</f>
        <v>0.91666666666666663</v>
      </c>
      <c r="BC18" s="250"/>
      <c r="BD18" s="250"/>
      <c r="BE18" s="143"/>
      <c r="BF18" s="143"/>
      <c r="BG18" s="143"/>
      <c r="BH18" s="143"/>
      <c r="BI18" s="143"/>
      <c r="BJ18" s="143"/>
      <c r="BK18" s="143"/>
      <c r="BL18" s="143"/>
      <c r="BM18" s="143"/>
    </row>
    <row r="19" spans="1:65" ht="12" customHeight="1">
      <c r="A19" s="145"/>
      <c r="B19" s="298" t="str">
        <f t="shared" si="1"/>
        <v>INTRA</v>
      </c>
      <c r="C19" s="289" t="s">
        <v>227</v>
      </c>
      <c r="D19" s="261" t="s">
        <v>201</v>
      </c>
      <c r="E19" s="245" t="s">
        <v>276</v>
      </c>
      <c r="F19" s="352"/>
      <c r="G19" s="261">
        <v>12</v>
      </c>
      <c r="H19" s="261">
        <v>12</v>
      </c>
      <c r="I19" s="261" t="s">
        <v>289</v>
      </c>
      <c r="J19" s="244" t="s">
        <v>227</v>
      </c>
      <c r="K19" s="261" t="s">
        <v>82</v>
      </c>
      <c r="L19" s="261" t="s">
        <v>300</v>
      </c>
      <c r="M19" s="261">
        <f>COUNTIF(Y19:AD20,"x")</f>
        <v>11</v>
      </c>
      <c r="N19" s="261">
        <f t="shared" si="5"/>
        <v>1</v>
      </c>
      <c r="O19" s="240"/>
      <c r="P19" s="267" t="str">
        <f>K18</f>
        <v>P73</v>
      </c>
      <c r="Q19" s="255" t="s">
        <v>277</v>
      </c>
      <c r="R19" s="255" t="s">
        <v>277</v>
      </c>
      <c r="S19" s="255" t="s">
        <v>277</v>
      </c>
      <c r="T19" s="255" t="s">
        <v>277</v>
      </c>
      <c r="U19" s="255" t="s">
        <v>277</v>
      </c>
      <c r="V19" s="263"/>
      <c r="W19" s="240"/>
      <c r="X19" s="262" t="str">
        <f>K19</f>
        <v>R73</v>
      </c>
      <c r="Y19" s="255" t="s">
        <v>277</v>
      </c>
      <c r="Z19" s="255" t="s">
        <v>277</v>
      </c>
      <c r="AA19" s="255" t="s">
        <v>277</v>
      </c>
      <c r="AB19" s="255" t="s">
        <v>277</v>
      </c>
      <c r="AC19" s="255" t="s">
        <v>277</v>
      </c>
      <c r="AD19" s="263" t="s">
        <v>277</v>
      </c>
      <c r="AE19" s="240"/>
      <c r="AF19" s="262">
        <f>K20</f>
        <v>0</v>
      </c>
      <c r="AG19" s="268"/>
      <c r="AH19" s="269"/>
      <c r="AI19" s="269"/>
      <c r="AJ19" s="269"/>
      <c r="AK19" s="269"/>
      <c r="AL19" s="270"/>
      <c r="AM19" s="240"/>
      <c r="AN19" s="262">
        <f>K21</f>
        <v>0</v>
      </c>
      <c r="AO19" s="268"/>
      <c r="AP19" s="269"/>
      <c r="AQ19" s="269"/>
      <c r="AR19" s="269"/>
      <c r="AS19" s="269"/>
      <c r="AT19" s="270"/>
      <c r="AU19" s="240"/>
      <c r="AV19" s="240"/>
      <c r="AW19" s="355"/>
      <c r="AX19" s="66"/>
      <c r="AY19" s="289">
        <f t="shared" si="6"/>
        <v>12</v>
      </c>
      <c r="AZ19" s="244">
        <f t="shared" si="7"/>
        <v>11</v>
      </c>
      <c r="BA19" s="244">
        <f t="shared" si="8"/>
        <v>1</v>
      </c>
      <c r="BB19" s="290">
        <f>Table6[[#This Row],[Occupé]]/Table6[[#This Row],[Total port]]</f>
        <v>0.91666666666666663</v>
      </c>
      <c r="BC19" s="250"/>
      <c r="BD19" s="250"/>
      <c r="BE19" s="143"/>
      <c r="BF19" s="143"/>
      <c r="BG19" s="143"/>
      <c r="BH19" s="143"/>
      <c r="BI19" s="143"/>
      <c r="BJ19" s="143"/>
      <c r="BK19" s="143"/>
      <c r="BL19" s="143"/>
      <c r="BM19" s="143"/>
    </row>
    <row r="20" spans="1:65" ht="12" customHeight="1" thickBot="1">
      <c r="A20" s="145"/>
      <c r="B20" s="298" t="str">
        <f t="shared" si="1"/>
        <v>INTRA</v>
      </c>
      <c r="C20" s="289" t="s">
        <v>227</v>
      </c>
      <c r="D20" s="261" t="s">
        <v>201</v>
      </c>
      <c r="E20" s="245" t="s">
        <v>276</v>
      </c>
      <c r="F20" s="352"/>
      <c r="G20" s="261">
        <v>0</v>
      </c>
      <c r="H20" s="261">
        <v>0</v>
      </c>
      <c r="I20" s="261" t="s">
        <v>289</v>
      </c>
      <c r="J20" s="244" t="s">
        <v>227</v>
      </c>
      <c r="K20" s="261"/>
      <c r="L20" s="261" t="s">
        <v>301</v>
      </c>
      <c r="M20" s="261">
        <f>COUNTIF(AG19:AL20,"x")</f>
        <v>0</v>
      </c>
      <c r="N20" s="261">
        <f t="shared" si="5"/>
        <v>0</v>
      </c>
      <c r="O20" s="240"/>
      <c r="P20" s="271" t="str">
        <f>L18</f>
        <v>C1</v>
      </c>
      <c r="Q20" s="231" t="s">
        <v>277</v>
      </c>
      <c r="R20" s="231" t="s">
        <v>277</v>
      </c>
      <c r="S20" s="231" t="s">
        <v>277</v>
      </c>
      <c r="T20" s="231" t="s">
        <v>277</v>
      </c>
      <c r="U20" s="231" t="s">
        <v>277</v>
      </c>
      <c r="V20" s="265" t="s">
        <v>277</v>
      </c>
      <c r="W20" s="240"/>
      <c r="X20" s="264" t="str">
        <f>L19</f>
        <v>C2</v>
      </c>
      <c r="Y20" s="231"/>
      <c r="Z20" s="231" t="s">
        <v>277</v>
      </c>
      <c r="AA20" s="231" t="s">
        <v>277</v>
      </c>
      <c r="AB20" s="231" t="s">
        <v>277</v>
      </c>
      <c r="AC20" s="231" t="s">
        <v>277</v>
      </c>
      <c r="AD20" s="265" t="s">
        <v>277</v>
      </c>
      <c r="AE20" s="240"/>
      <c r="AF20" s="264" t="str">
        <f>L20</f>
        <v>C3</v>
      </c>
      <c r="AG20" s="272"/>
      <c r="AH20" s="273"/>
      <c r="AI20" s="273"/>
      <c r="AJ20" s="273"/>
      <c r="AK20" s="273"/>
      <c r="AL20" s="274"/>
      <c r="AM20" s="240"/>
      <c r="AN20" s="264" t="str">
        <f>L21</f>
        <v>C4</v>
      </c>
      <c r="AO20" s="272"/>
      <c r="AP20" s="273"/>
      <c r="AQ20" s="273"/>
      <c r="AR20" s="273"/>
      <c r="AS20" s="273"/>
      <c r="AT20" s="274"/>
      <c r="AU20" s="240"/>
      <c r="AV20" s="240"/>
      <c r="AW20" s="355"/>
      <c r="AX20" s="66"/>
      <c r="AY20" s="289">
        <f t="shared" si="6"/>
        <v>0</v>
      </c>
      <c r="AZ20" s="244">
        <f t="shared" si="7"/>
        <v>0</v>
      </c>
      <c r="BA20" s="244">
        <f t="shared" si="8"/>
        <v>0</v>
      </c>
      <c r="BB20" s="290" t="e">
        <f>Table6[[#This Row],[Occupé]]/Table6[[#This Row],[Total port]]</f>
        <v>#DIV/0!</v>
      </c>
      <c r="BC20" s="250"/>
      <c r="BD20" s="250"/>
      <c r="BE20" s="143"/>
      <c r="BF20" s="143"/>
      <c r="BG20" s="143"/>
      <c r="BH20" s="143"/>
      <c r="BI20" s="143"/>
      <c r="BJ20" s="143"/>
      <c r="BK20" s="143"/>
      <c r="BL20" s="143"/>
      <c r="BM20" s="143"/>
    </row>
    <row r="21" spans="1:65" ht="12" customHeight="1" thickBot="1">
      <c r="A21" s="145"/>
      <c r="B21" s="299" t="str">
        <f t="shared" si="1"/>
        <v>INTRA</v>
      </c>
      <c r="C21" s="296" t="s">
        <v>227</v>
      </c>
      <c r="D21" s="257" t="s">
        <v>201</v>
      </c>
      <c r="E21" s="232" t="s">
        <v>276</v>
      </c>
      <c r="F21" s="353"/>
      <c r="G21" s="252">
        <v>0</v>
      </c>
      <c r="H21" s="252">
        <v>0</v>
      </c>
      <c r="I21" s="252" t="s">
        <v>289</v>
      </c>
      <c r="J21" s="231" t="s">
        <v>227</v>
      </c>
      <c r="K21" s="252"/>
      <c r="L21" s="252" t="s">
        <v>302</v>
      </c>
      <c r="M21" s="252">
        <f>COUNTIF(AO19:AT20,"x")</f>
        <v>0</v>
      </c>
      <c r="N21" s="252">
        <f t="shared" si="5"/>
        <v>0</v>
      </c>
      <c r="O21" s="233"/>
      <c r="P21" s="233"/>
      <c r="Q21" s="233">
        <v>1</v>
      </c>
      <c r="R21" s="233">
        <v>2</v>
      </c>
      <c r="S21" s="233">
        <v>3</v>
      </c>
      <c r="T21" s="233">
        <v>4</v>
      </c>
      <c r="U21" s="233">
        <v>5</v>
      </c>
      <c r="V21" s="233">
        <v>6</v>
      </c>
      <c r="W21" s="233"/>
      <c r="X21" s="233"/>
      <c r="Y21" s="233">
        <v>1</v>
      </c>
      <c r="Z21" s="233">
        <v>2</v>
      </c>
      <c r="AA21" s="233">
        <v>3</v>
      </c>
      <c r="AB21" s="233">
        <v>4</v>
      </c>
      <c r="AC21" s="233">
        <v>5</v>
      </c>
      <c r="AD21" s="233">
        <v>6</v>
      </c>
      <c r="AE21" s="233"/>
      <c r="AF21" s="233"/>
      <c r="AG21" s="233">
        <v>1</v>
      </c>
      <c r="AH21" s="233">
        <v>2</v>
      </c>
      <c r="AI21" s="233">
        <v>3</v>
      </c>
      <c r="AJ21" s="233">
        <v>4</v>
      </c>
      <c r="AK21" s="233">
        <v>5</v>
      </c>
      <c r="AL21" s="233">
        <v>6</v>
      </c>
      <c r="AM21" s="233"/>
      <c r="AN21" s="233"/>
      <c r="AO21" s="233">
        <v>1</v>
      </c>
      <c r="AP21" s="233">
        <v>2</v>
      </c>
      <c r="AQ21" s="233">
        <v>3</v>
      </c>
      <c r="AR21" s="233">
        <v>4</v>
      </c>
      <c r="AS21" s="233">
        <v>5</v>
      </c>
      <c r="AT21" s="233">
        <v>6</v>
      </c>
      <c r="AU21" s="233"/>
      <c r="AV21" s="233"/>
      <c r="AW21" s="356"/>
      <c r="AX21" s="66"/>
      <c r="AY21" s="289">
        <f t="shared" si="6"/>
        <v>0</v>
      </c>
      <c r="AZ21" s="244">
        <f t="shared" si="7"/>
        <v>0</v>
      </c>
      <c r="BA21" s="244">
        <f t="shared" si="8"/>
        <v>0</v>
      </c>
      <c r="BB21" s="290" t="e">
        <f>Table6[[#This Row],[Occupé]]/Table6[[#This Row],[Total port]]</f>
        <v>#DIV/0!</v>
      </c>
      <c r="BC21" s="250"/>
      <c r="BD21" s="250"/>
      <c r="BE21" s="143"/>
      <c r="BF21" s="143"/>
      <c r="BG21" s="143"/>
      <c r="BH21" s="143"/>
      <c r="BI21" s="143"/>
      <c r="BJ21" s="143"/>
      <c r="BK21" s="143"/>
      <c r="BL21" s="143"/>
      <c r="BM21" s="143"/>
    </row>
    <row r="22" spans="1:65" ht="12" customHeight="1" thickBot="1">
      <c r="A22" s="145"/>
      <c r="B22" s="297" t="str">
        <f t="shared" si="1"/>
        <v>INTRA</v>
      </c>
      <c r="C22" s="295" t="s">
        <v>227</v>
      </c>
      <c r="D22" s="275" t="s">
        <v>201</v>
      </c>
      <c r="E22" s="260" t="s">
        <v>276</v>
      </c>
      <c r="F22" s="351">
        <v>43</v>
      </c>
      <c r="G22" s="259">
        <v>12</v>
      </c>
      <c r="H22" s="259">
        <v>12</v>
      </c>
      <c r="I22" s="259" t="s">
        <v>289</v>
      </c>
      <c r="J22" s="255" t="s">
        <v>227</v>
      </c>
      <c r="K22" s="259" t="s">
        <v>85</v>
      </c>
      <c r="L22" s="259" t="s">
        <v>298</v>
      </c>
      <c r="M22" s="259">
        <f>COUNTIF(Q23:V24,"x")</f>
        <v>4</v>
      </c>
      <c r="N22" s="259">
        <f t="shared" ref="N22:N37" si="9">G22-M22</f>
        <v>8</v>
      </c>
      <c r="O22" s="240"/>
      <c r="P22" s="228"/>
      <c r="Q22" s="240">
        <v>7</v>
      </c>
      <c r="R22" s="240">
        <v>8</v>
      </c>
      <c r="S22" s="240">
        <v>9</v>
      </c>
      <c r="T22" s="240">
        <v>10</v>
      </c>
      <c r="U22" s="240">
        <v>11</v>
      </c>
      <c r="V22" s="240">
        <v>12</v>
      </c>
      <c r="W22" s="240"/>
      <c r="X22" s="228"/>
      <c r="Y22" s="240">
        <v>7</v>
      </c>
      <c r="Z22" s="240">
        <v>8</v>
      </c>
      <c r="AA22" s="240">
        <v>9</v>
      </c>
      <c r="AB22" s="240">
        <v>10</v>
      </c>
      <c r="AC22" s="240">
        <v>11</v>
      </c>
      <c r="AD22" s="240">
        <v>12</v>
      </c>
      <c r="AE22" s="240"/>
      <c r="AF22" s="228"/>
      <c r="AG22" s="240">
        <v>7</v>
      </c>
      <c r="AH22" s="240">
        <v>8</v>
      </c>
      <c r="AI22" s="240">
        <v>9</v>
      </c>
      <c r="AJ22" s="240">
        <v>10</v>
      </c>
      <c r="AK22" s="240">
        <v>11</v>
      </c>
      <c r="AL22" s="240">
        <v>12</v>
      </c>
      <c r="AM22" s="240"/>
      <c r="AN22" s="228"/>
      <c r="AO22" s="240">
        <v>7</v>
      </c>
      <c r="AP22" s="240">
        <v>8</v>
      </c>
      <c r="AQ22" s="240">
        <v>9</v>
      </c>
      <c r="AR22" s="240">
        <v>10</v>
      </c>
      <c r="AS22" s="240">
        <v>11</v>
      </c>
      <c r="AT22" s="240">
        <v>12</v>
      </c>
      <c r="AU22" s="240"/>
      <c r="AV22" s="240"/>
      <c r="AW22" s="355">
        <f>F22</f>
        <v>43</v>
      </c>
      <c r="AX22" s="66"/>
      <c r="AY22" s="289">
        <f t="shared" si="6"/>
        <v>12</v>
      </c>
      <c r="AZ22" s="244">
        <f t="shared" si="7"/>
        <v>4</v>
      </c>
      <c r="BA22" s="244">
        <f t="shared" si="8"/>
        <v>8</v>
      </c>
      <c r="BB22" s="290">
        <f>Table6[[#This Row],[Occupé]]/Table6[[#This Row],[Total port]]</f>
        <v>0.33333333333333331</v>
      </c>
      <c r="BC22" s="250"/>
      <c r="BD22" s="250"/>
      <c r="BE22" s="143"/>
      <c r="BF22" s="143"/>
      <c r="BG22" s="143"/>
      <c r="BH22" s="143"/>
      <c r="BI22" s="143"/>
      <c r="BJ22" s="143"/>
      <c r="BK22" s="143"/>
      <c r="BL22" s="143"/>
      <c r="BM22" s="143"/>
    </row>
    <row r="23" spans="1:65" ht="12" customHeight="1">
      <c r="A23" s="145"/>
      <c r="B23" s="298" t="str">
        <f t="shared" si="1"/>
        <v>INTRA</v>
      </c>
      <c r="C23" s="289" t="s">
        <v>227</v>
      </c>
      <c r="D23" s="261" t="s">
        <v>201</v>
      </c>
      <c r="E23" s="245" t="s">
        <v>276</v>
      </c>
      <c r="F23" s="352"/>
      <c r="G23" s="261">
        <v>12</v>
      </c>
      <c r="H23" s="261">
        <v>12</v>
      </c>
      <c r="I23" s="261" t="s">
        <v>289</v>
      </c>
      <c r="J23" s="244" t="s">
        <v>227</v>
      </c>
      <c r="K23" s="261" t="s">
        <v>84</v>
      </c>
      <c r="L23" s="261" t="s">
        <v>300</v>
      </c>
      <c r="M23" s="261">
        <f>COUNTIF(Y23:AD24,"x")</f>
        <v>10</v>
      </c>
      <c r="N23" s="261">
        <f t="shared" si="9"/>
        <v>2</v>
      </c>
      <c r="O23" s="240"/>
      <c r="P23" s="267" t="str">
        <f>K22</f>
        <v>E68</v>
      </c>
      <c r="Q23" s="255"/>
      <c r="R23" s="255"/>
      <c r="S23" s="255"/>
      <c r="T23" s="255"/>
      <c r="U23" s="255"/>
      <c r="V23" s="263"/>
      <c r="W23" s="240"/>
      <c r="X23" s="262" t="str">
        <f>K23</f>
        <v>H68</v>
      </c>
      <c r="Y23" s="255"/>
      <c r="Z23" s="255" t="s">
        <v>277</v>
      </c>
      <c r="AA23" s="255" t="s">
        <v>277</v>
      </c>
      <c r="AB23" s="255"/>
      <c r="AC23" s="255" t="s">
        <v>277</v>
      </c>
      <c r="AD23" s="263" t="s">
        <v>277</v>
      </c>
      <c r="AE23" s="240"/>
      <c r="AF23" s="262" t="str">
        <f>K24</f>
        <v>J68</v>
      </c>
      <c r="AG23" s="255" t="s">
        <v>277</v>
      </c>
      <c r="AH23" s="255" t="s">
        <v>277</v>
      </c>
      <c r="AI23" s="255"/>
      <c r="AJ23" s="255" t="s">
        <v>277</v>
      </c>
      <c r="AK23" s="255"/>
      <c r="AL23" s="263"/>
      <c r="AM23" s="240"/>
      <c r="AN23" s="262" t="str">
        <f>K25</f>
        <v>M68</v>
      </c>
      <c r="AO23" s="255" t="s">
        <v>277</v>
      </c>
      <c r="AP23" s="255"/>
      <c r="AQ23" s="255" t="s">
        <v>277</v>
      </c>
      <c r="AR23" s="255" t="s">
        <v>277</v>
      </c>
      <c r="AS23" s="255" t="s">
        <v>277</v>
      </c>
      <c r="AT23" s="263" t="s">
        <v>277</v>
      </c>
      <c r="AU23" s="240"/>
      <c r="AV23" s="240"/>
      <c r="AW23" s="355"/>
      <c r="AX23" s="66"/>
      <c r="AY23" s="289">
        <f t="shared" si="6"/>
        <v>12</v>
      </c>
      <c r="AZ23" s="244">
        <f t="shared" si="7"/>
        <v>10</v>
      </c>
      <c r="BA23" s="244">
        <f t="shared" si="8"/>
        <v>2</v>
      </c>
      <c r="BB23" s="290">
        <f>Table6[[#This Row],[Occupé]]/Table6[[#This Row],[Total port]]</f>
        <v>0.83333333333333337</v>
      </c>
      <c r="BC23" s="250"/>
      <c r="BD23" s="250"/>
      <c r="BE23" s="143"/>
      <c r="BF23" s="143"/>
      <c r="BG23" s="143"/>
      <c r="BH23" s="143"/>
      <c r="BI23" s="143"/>
      <c r="BJ23" s="143"/>
      <c r="BK23" s="143"/>
      <c r="BL23" s="143"/>
      <c r="BM23" s="143"/>
    </row>
    <row r="24" spans="1:65" ht="12" customHeight="1" thickBot="1">
      <c r="A24" s="145"/>
      <c r="B24" s="298" t="str">
        <f t="shared" si="1"/>
        <v>INTRA</v>
      </c>
      <c r="C24" s="289" t="s">
        <v>227</v>
      </c>
      <c r="D24" s="261" t="s">
        <v>201</v>
      </c>
      <c r="E24" s="245" t="s">
        <v>276</v>
      </c>
      <c r="F24" s="352"/>
      <c r="G24" s="261">
        <v>12</v>
      </c>
      <c r="H24" s="261">
        <v>12</v>
      </c>
      <c r="I24" s="261" t="s">
        <v>289</v>
      </c>
      <c r="J24" s="244" t="s">
        <v>227</v>
      </c>
      <c r="K24" s="261" t="s">
        <v>86</v>
      </c>
      <c r="L24" s="261" t="s">
        <v>301</v>
      </c>
      <c r="M24" s="261">
        <f>COUNTIF(AG23:AL24,"x")</f>
        <v>8</v>
      </c>
      <c r="N24" s="261">
        <f t="shared" si="9"/>
        <v>4</v>
      </c>
      <c r="O24" s="240"/>
      <c r="P24" s="271" t="str">
        <f>L22</f>
        <v>C1</v>
      </c>
      <c r="Q24" s="231" t="s">
        <v>277</v>
      </c>
      <c r="R24" s="231"/>
      <c r="S24" s="231" t="s">
        <v>277</v>
      </c>
      <c r="T24" s="231" t="s">
        <v>277</v>
      </c>
      <c r="U24" s="231" t="s">
        <v>277</v>
      </c>
      <c r="V24" s="265"/>
      <c r="W24" s="240"/>
      <c r="X24" s="264" t="str">
        <f>L23</f>
        <v>C2</v>
      </c>
      <c r="Y24" s="231" t="s">
        <v>277</v>
      </c>
      <c r="Z24" s="231" t="s">
        <v>277</v>
      </c>
      <c r="AA24" s="231" t="s">
        <v>277</v>
      </c>
      <c r="AB24" s="231" t="s">
        <v>277</v>
      </c>
      <c r="AC24" s="231" t="s">
        <v>277</v>
      </c>
      <c r="AD24" s="265" t="s">
        <v>277</v>
      </c>
      <c r="AE24" s="240"/>
      <c r="AF24" s="264" t="str">
        <f>L24</f>
        <v>C3</v>
      </c>
      <c r="AG24" s="231"/>
      <c r="AH24" s="231" t="s">
        <v>277</v>
      </c>
      <c r="AI24" s="231" t="s">
        <v>277</v>
      </c>
      <c r="AJ24" s="231" t="s">
        <v>277</v>
      </c>
      <c r="AK24" s="231" t="s">
        <v>277</v>
      </c>
      <c r="AL24" s="265" t="s">
        <v>277</v>
      </c>
      <c r="AM24" s="240"/>
      <c r="AN24" s="264" t="str">
        <f>L25</f>
        <v>C4</v>
      </c>
      <c r="AO24" s="231" t="s">
        <v>277</v>
      </c>
      <c r="AP24" s="231"/>
      <c r="AQ24" s="231" t="s">
        <v>277</v>
      </c>
      <c r="AR24" s="231" t="s">
        <v>277</v>
      </c>
      <c r="AS24" s="231" t="s">
        <v>277</v>
      </c>
      <c r="AT24" s="265" t="s">
        <v>277</v>
      </c>
      <c r="AU24" s="240"/>
      <c r="AV24" s="240"/>
      <c r="AW24" s="355"/>
      <c r="AX24" s="66"/>
      <c r="AY24" s="289">
        <f t="shared" si="6"/>
        <v>12</v>
      </c>
      <c r="AZ24" s="244">
        <f t="shared" si="7"/>
        <v>8</v>
      </c>
      <c r="BA24" s="244">
        <f t="shared" si="8"/>
        <v>4</v>
      </c>
      <c r="BB24" s="290">
        <f>Table6[[#This Row],[Occupé]]/Table6[[#This Row],[Total port]]</f>
        <v>0.66666666666666663</v>
      </c>
      <c r="BC24" s="250"/>
      <c r="BD24" s="250"/>
      <c r="BE24" s="143"/>
      <c r="BF24" s="143"/>
      <c r="BG24" s="143"/>
      <c r="BH24" s="143"/>
      <c r="BI24" s="143"/>
      <c r="BJ24" s="143"/>
      <c r="BK24" s="143"/>
      <c r="BL24" s="143"/>
      <c r="BM24" s="143"/>
    </row>
    <row r="25" spans="1:65" ht="12" customHeight="1" thickBot="1">
      <c r="A25" s="145"/>
      <c r="B25" s="299" t="str">
        <f t="shared" si="1"/>
        <v>INTRA</v>
      </c>
      <c r="C25" s="296" t="s">
        <v>227</v>
      </c>
      <c r="D25" s="257" t="s">
        <v>201</v>
      </c>
      <c r="E25" s="232" t="s">
        <v>276</v>
      </c>
      <c r="F25" s="353"/>
      <c r="G25" s="252">
        <v>12</v>
      </c>
      <c r="H25" s="252">
        <v>12</v>
      </c>
      <c r="I25" s="252" t="s">
        <v>289</v>
      </c>
      <c r="J25" s="231" t="s">
        <v>227</v>
      </c>
      <c r="K25" s="252" t="s">
        <v>87</v>
      </c>
      <c r="L25" s="252" t="s">
        <v>302</v>
      </c>
      <c r="M25" s="252">
        <f>COUNTIF(AO23:AT24,"x")</f>
        <v>10</v>
      </c>
      <c r="N25" s="252">
        <f t="shared" si="9"/>
        <v>2</v>
      </c>
      <c r="O25" s="240"/>
      <c r="P25" s="233"/>
      <c r="Q25" s="240">
        <v>1</v>
      </c>
      <c r="R25" s="240">
        <v>2</v>
      </c>
      <c r="S25" s="240">
        <v>3</v>
      </c>
      <c r="T25" s="240">
        <v>4</v>
      </c>
      <c r="U25" s="240">
        <v>5</v>
      </c>
      <c r="V25" s="240">
        <v>6</v>
      </c>
      <c r="W25" s="240"/>
      <c r="X25" s="233"/>
      <c r="Y25" s="240">
        <v>1</v>
      </c>
      <c r="Z25" s="240">
        <v>2</v>
      </c>
      <c r="AA25" s="240">
        <v>3</v>
      </c>
      <c r="AB25" s="240">
        <v>4</v>
      </c>
      <c r="AC25" s="240">
        <v>5</v>
      </c>
      <c r="AD25" s="240">
        <v>6</v>
      </c>
      <c r="AE25" s="240"/>
      <c r="AF25" s="233"/>
      <c r="AG25" s="240">
        <v>1</v>
      </c>
      <c r="AH25" s="240">
        <v>2</v>
      </c>
      <c r="AI25" s="240">
        <v>3</v>
      </c>
      <c r="AJ25" s="240">
        <v>4</v>
      </c>
      <c r="AK25" s="240">
        <v>5</v>
      </c>
      <c r="AL25" s="240">
        <v>6</v>
      </c>
      <c r="AM25" s="240"/>
      <c r="AN25" s="233"/>
      <c r="AO25" s="240">
        <v>1</v>
      </c>
      <c r="AP25" s="240">
        <v>2</v>
      </c>
      <c r="AQ25" s="240">
        <v>3</v>
      </c>
      <c r="AR25" s="240">
        <v>4</v>
      </c>
      <c r="AS25" s="240">
        <v>5</v>
      </c>
      <c r="AT25" s="240">
        <v>6</v>
      </c>
      <c r="AU25" s="240"/>
      <c r="AV25" s="240"/>
      <c r="AW25" s="355"/>
      <c r="AX25" s="66"/>
      <c r="AY25" s="289">
        <f t="shared" si="6"/>
        <v>12</v>
      </c>
      <c r="AZ25" s="244">
        <f t="shared" si="7"/>
        <v>10</v>
      </c>
      <c r="BA25" s="244">
        <f t="shared" si="8"/>
        <v>2</v>
      </c>
      <c r="BB25" s="290">
        <f>Table6[[#This Row],[Occupé]]/Table6[[#This Row],[Total port]]</f>
        <v>0.83333333333333337</v>
      </c>
      <c r="BC25" s="250"/>
      <c r="BD25" s="250"/>
      <c r="BE25" s="143"/>
      <c r="BF25" s="143"/>
      <c r="BG25" s="143"/>
      <c r="BH25" s="143"/>
      <c r="BI25" s="143"/>
      <c r="BJ25" s="143"/>
      <c r="BK25" s="143"/>
      <c r="BL25" s="143"/>
      <c r="BM25" s="143"/>
    </row>
    <row r="26" spans="1:65" ht="12" customHeight="1" thickBot="1">
      <c r="A26" s="145"/>
      <c r="B26" s="297" t="str">
        <f t="shared" si="1"/>
        <v>INTRA</v>
      </c>
      <c r="C26" s="295" t="s">
        <v>227</v>
      </c>
      <c r="D26" s="275" t="s">
        <v>201</v>
      </c>
      <c r="E26" s="260" t="s">
        <v>276</v>
      </c>
      <c r="F26" s="351">
        <v>42</v>
      </c>
      <c r="G26" s="259">
        <v>12</v>
      </c>
      <c r="H26" s="259">
        <v>12</v>
      </c>
      <c r="I26" s="259" t="s">
        <v>289</v>
      </c>
      <c r="J26" s="255" t="s">
        <v>227</v>
      </c>
      <c r="K26" s="259" t="s">
        <v>105</v>
      </c>
      <c r="L26" s="259" t="s">
        <v>298</v>
      </c>
      <c r="M26" s="259">
        <f>COUNTIF(Q27:V28,"x")</f>
        <v>11</v>
      </c>
      <c r="N26" s="259">
        <f t="shared" si="9"/>
        <v>1</v>
      </c>
      <c r="O26" s="228"/>
      <c r="P26" s="228"/>
      <c r="Q26" s="228">
        <v>7</v>
      </c>
      <c r="R26" s="228">
        <v>8</v>
      </c>
      <c r="S26" s="228">
        <v>9</v>
      </c>
      <c r="T26" s="228">
        <v>10</v>
      </c>
      <c r="U26" s="228">
        <v>11</v>
      </c>
      <c r="V26" s="228">
        <v>12</v>
      </c>
      <c r="W26" s="228"/>
      <c r="X26" s="228"/>
      <c r="Y26" s="228">
        <v>7</v>
      </c>
      <c r="Z26" s="228">
        <v>8</v>
      </c>
      <c r="AA26" s="228">
        <v>9</v>
      </c>
      <c r="AB26" s="228">
        <v>10</v>
      </c>
      <c r="AC26" s="228">
        <v>11</v>
      </c>
      <c r="AD26" s="228">
        <v>12</v>
      </c>
      <c r="AE26" s="228"/>
      <c r="AF26" s="228"/>
      <c r="AG26" s="228">
        <v>7</v>
      </c>
      <c r="AH26" s="228">
        <v>8</v>
      </c>
      <c r="AI26" s="228">
        <v>9</v>
      </c>
      <c r="AJ26" s="228">
        <v>10</v>
      </c>
      <c r="AK26" s="228">
        <v>11</v>
      </c>
      <c r="AL26" s="228">
        <v>12</v>
      </c>
      <c r="AM26" s="228"/>
      <c r="AN26" s="228"/>
      <c r="AO26" s="228">
        <v>7</v>
      </c>
      <c r="AP26" s="228">
        <v>8</v>
      </c>
      <c r="AQ26" s="228">
        <v>9</v>
      </c>
      <c r="AR26" s="228">
        <v>10</v>
      </c>
      <c r="AS26" s="228">
        <v>11</v>
      </c>
      <c r="AT26" s="228">
        <v>12</v>
      </c>
      <c r="AU26" s="228"/>
      <c r="AV26" s="228"/>
      <c r="AW26" s="354">
        <f>F26</f>
        <v>42</v>
      </c>
      <c r="AX26" s="66"/>
      <c r="AY26" s="289">
        <f t="shared" si="6"/>
        <v>12</v>
      </c>
      <c r="AZ26" s="244">
        <f t="shared" si="7"/>
        <v>11</v>
      </c>
      <c r="BA26" s="244">
        <f t="shared" si="8"/>
        <v>1</v>
      </c>
      <c r="BB26" s="290">
        <f>Table6[[#This Row],[Occupé]]/Table6[[#This Row],[Total port]]</f>
        <v>0.91666666666666663</v>
      </c>
      <c r="BC26" s="250"/>
      <c r="BD26" s="250"/>
      <c r="BE26" s="143"/>
      <c r="BF26" s="143"/>
      <c r="BG26" s="143"/>
      <c r="BH26" s="143"/>
      <c r="BI26" s="143"/>
      <c r="BJ26" s="143"/>
      <c r="BK26" s="143"/>
      <c r="BL26" s="143"/>
      <c r="BM26" s="143"/>
    </row>
    <row r="27" spans="1:65" ht="12" customHeight="1">
      <c r="A27" s="145"/>
      <c r="B27" s="298" t="str">
        <f t="shared" si="1"/>
        <v>INTRA</v>
      </c>
      <c r="C27" s="289" t="s">
        <v>227</v>
      </c>
      <c r="D27" s="261" t="s">
        <v>201</v>
      </c>
      <c r="E27" s="245" t="s">
        <v>276</v>
      </c>
      <c r="F27" s="352"/>
      <c r="G27" s="261">
        <v>12</v>
      </c>
      <c r="H27" s="261">
        <v>12</v>
      </c>
      <c r="I27" s="261" t="s">
        <v>289</v>
      </c>
      <c r="J27" s="244" t="s">
        <v>227</v>
      </c>
      <c r="K27" s="261" t="s">
        <v>83</v>
      </c>
      <c r="L27" s="261" t="s">
        <v>300</v>
      </c>
      <c r="M27" s="261">
        <f>COUNTIF(Y27:AD28,"x")</f>
        <v>9</v>
      </c>
      <c r="N27" s="261">
        <f t="shared" si="9"/>
        <v>3</v>
      </c>
      <c r="O27" s="240"/>
      <c r="P27" s="267" t="str">
        <f>K26</f>
        <v>P68</v>
      </c>
      <c r="Q27" s="255"/>
      <c r="R27" s="255" t="s">
        <v>277</v>
      </c>
      <c r="S27" s="255" t="s">
        <v>277</v>
      </c>
      <c r="T27" s="255" t="s">
        <v>277</v>
      </c>
      <c r="U27" s="255" t="s">
        <v>277</v>
      </c>
      <c r="V27" s="263" t="s">
        <v>277</v>
      </c>
      <c r="W27" s="240"/>
      <c r="X27" s="262" t="str">
        <f>K27</f>
        <v>R68</v>
      </c>
      <c r="Y27" s="255" t="s">
        <v>277</v>
      </c>
      <c r="Z27" s="255" t="s">
        <v>277</v>
      </c>
      <c r="AA27" s="255" t="s">
        <v>277</v>
      </c>
      <c r="AB27" s="255" t="s">
        <v>277</v>
      </c>
      <c r="AC27" s="255"/>
      <c r="AD27" s="263"/>
      <c r="AE27" s="240"/>
      <c r="AF27" s="262">
        <f>K28</f>
        <v>0</v>
      </c>
      <c r="AG27" s="268"/>
      <c r="AH27" s="269"/>
      <c r="AI27" s="269"/>
      <c r="AJ27" s="269"/>
      <c r="AK27" s="269"/>
      <c r="AL27" s="270"/>
      <c r="AM27" s="240"/>
      <c r="AN27" s="262">
        <f>K29</f>
        <v>0</v>
      </c>
      <c r="AO27" s="268"/>
      <c r="AP27" s="269"/>
      <c r="AQ27" s="269"/>
      <c r="AR27" s="269"/>
      <c r="AS27" s="269"/>
      <c r="AT27" s="270"/>
      <c r="AU27" s="240"/>
      <c r="AV27" s="240"/>
      <c r="AW27" s="355"/>
      <c r="AX27" s="66"/>
      <c r="AY27" s="289">
        <f t="shared" si="6"/>
        <v>12</v>
      </c>
      <c r="AZ27" s="244">
        <f t="shared" si="7"/>
        <v>9</v>
      </c>
      <c r="BA27" s="244">
        <f t="shared" si="8"/>
        <v>3</v>
      </c>
      <c r="BB27" s="290">
        <f>Table6[[#This Row],[Occupé]]/Table6[[#This Row],[Total port]]</f>
        <v>0.75</v>
      </c>
      <c r="BC27" s="250"/>
      <c r="BD27" s="250"/>
      <c r="BE27" s="143"/>
      <c r="BF27" s="143"/>
      <c r="BG27" s="143"/>
      <c r="BH27" s="143"/>
      <c r="BI27" s="143"/>
      <c r="BJ27" s="143"/>
      <c r="BK27" s="143"/>
      <c r="BL27" s="143"/>
      <c r="BM27" s="143"/>
    </row>
    <row r="28" spans="1:65" ht="12" customHeight="1" thickBot="1">
      <c r="A28" s="145"/>
      <c r="B28" s="298" t="str">
        <f t="shared" si="1"/>
        <v>INTRA</v>
      </c>
      <c r="C28" s="289" t="s">
        <v>227</v>
      </c>
      <c r="D28" s="261" t="s">
        <v>201</v>
      </c>
      <c r="E28" s="245" t="s">
        <v>276</v>
      </c>
      <c r="F28" s="352"/>
      <c r="G28" s="261">
        <v>0</v>
      </c>
      <c r="H28" s="261">
        <v>0</v>
      </c>
      <c r="I28" s="261" t="s">
        <v>289</v>
      </c>
      <c r="J28" s="244" t="s">
        <v>227</v>
      </c>
      <c r="K28" s="261"/>
      <c r="L28" s="261" t="s">
        <v>301</v>
      </c>
      <c r="M28" s="261">
        <f>COUNTIF(AG27:AL28,"x")</f>
        <v>0</v>
      </c>
      <c r="N28" s="261">
        <f t="shared" si="9"/>
        <v>0</v>
      </c>
      <c r="O28" s="240"/>
      <c r="P28" s="271" t="str">
        <f>L26</f>
        <v>C1</v>
      </c>
      <c r="Q28" s="231" t="s">
        <v>277</v>
      </c>
      <c r="R28" s="231" t="s">
        <v>277</v>
      </c>
      <c r="S28" s="231" t="s">
        <v>277</v>
      </c>
      <c r="T28" s="231" t="s">
        <v>277</v>
      </c>
      <c r="U28" s="231" t="s">
        <v>277</v>
      </c>
      <c r="V28" s="265" t="s">
        <v>277</v>
      </c>
      <c r="W28" s="240"/>
      <c r="X28" s="264" t="str">
        <f>L27</f>
        <v>C2</v>
      </c>
      <c r="Y28" s="231" t="s">
        <v>277</v>
      </c>
      <c r="Z28" s="231" t="s">
        <v>277</v>
      </c>
      <c r="AA28" s="231"/>
      <c r="AB28" s="231" t="s">
        <v>277</v>
      </c>
      <c r="AC28" s="231" t="s">
        <v>277</v>
      </c>
      <c r="AD28" s="265" t="s">
        <v>277</v>
      </c>
      <c r="AE28" s="240"/>
      <c r="AF28" s="264" t="str">
        <f>L28</f>
        <v>C3</v>
      </c>
      <c r="AG28" s="272"/>
      <c r="AH28" s="273"/>
      <c r="AI28" s="273"/>
      <c r="AJ28" s="273"/>
      <c r="AK28" s="273"/>
      <c r="AL28" s="274"/>
      <c r="AM28" s="240"/>
      <c r="AN28" s="264" t="str">
        <f>L29</f>
        <v>C4</v>
      </c>
      <c r="AO28" s="272"/>
      <c r="AP28" s="273"/>
      <c r="AQ28" s="273"/>
      <c r="AR28" s="273"/>
      <c r="AS28" s="273"/>
      <c r="AT28" s="274"/>
      <c r="AU28" s="240"/>
      <c r="AV28" s="240"/>
      <c r="AW28" s="355"/>
      <c r="AX28" s="66"/>
      <c r="AY28" s="289">
        <f t="shared" si="6"/>
        <v>0</v>
      </c>
      <c r="AZ28" s="244">
        <f t="shared" si="7"/>
        <v>0</v>
      </c>
      <c r="BA28" s="244">
        <f t="shared" si="8"/>
        <v>0</v>
      </c>
      <c r="BB28" s="290" t="e">
        <f>Table6[[#This Row],[Occupé]]/Table6[[#This Row],[Total port]]</f>
        <v>#DIV/0!</v>
      </c>
      <c r="BC28" s="250"/>
      <c r="BD28" s="250"/>
      <c r="BE28" s="143"/>
      <c r="BF28" s="143"/>
      <c r="BG28" s="143"/>
      <c r="BH28" s="143"/>
      <c r="BI28" s="143"/>
      <c r="BJ28" s="143"/>
      <c r="BK28" s="143"/>
      <c r="BL28" s="143"/>
      <c r="BM28" s="143"/>
    </row>
    <row r="29" spans="1:65" ht="12" customHeight="1" thickBot="1">
      <c r="A29" s="145"/>
      <c r="B29" s="299" t="str">
        <f t="shared" si="1"/>
        <v>INTRA</v>
      </c>
      <c r="C29" s="296" t="s">
        <v>227</v>
      </c>
      <c r="D29" s="257" t="s">
        <v>201</v>
      </c>
      <c r="E29" s="232" t="s">
        <v>276</v>
      </c>
      <c r="F29" s="353"/>
      <c r="G29" s="252">
        <v>0</v>
      </c>
      <c r="H29" s="252">
        <v>0</v>
      </c>
      <c r="I29" s="252" t="s">
        <v>289</v>
      </c>
      <c r="J29" s="231" t="s">
        <v>227</v>
      </c>
      <c r="K29" s="252"/>
      <c r="L29" s="252" t="s">
        <v>302</v>
      </c>
      <c r="M29" s="252">
        <f>COUNTIF(AO27:AT28,"x")</f>
        <v>0</v>
      </c>
      <c r="N29" s="252">
        <f t="shared" si="9"/>
        <v>0</v>
      </c>
      <c r="O29" s="233"/>
      <c r="P29" s="233"/>
      <c r="Q29" s="233">
        <v>1</v>
      </c>
      <c r="R29" s="233">
        <v>2</v>
      </c>
      <c r="S29" s="233">
        <v>3</v>
      </c>
      <c r="T29" s="233">
        <v>4</v>
      </c>
      <c r="U29" s="233">
        <v>5</v>
      </c>
      <c r="V29" s="233">
        <v>6</v>
      </c>
      <c r="W29" s="233"/>
      <c r="X29" s="233"/>
      <c r="Y29" s="233">
        <v>1</v>
      </c>
      <c r="Z29" s="233">
        <v>2</v>
      </c>
      <c r="AA29" s="233">
        <v>3</v>
      </c>
      <c r="AB29" s="233">
        <v>4</v>
      </c>
      <c r="AC29" s="233">
        <v>5</v>
      </c>
      <c r="AD29" s="233">
        <v>6</v>
      </c>
      <c r="AE29" s="233"/>
      <c r="AF29" s="233"/>
      <c r="AG29" s="233">
        <v>1</v>
      </c>
      <c r="AH29" s="233">
        <v>2</v>
      </c>
      <c r="AI29" s="233">
        <v>3</v>
      </c>
      <c r="AJ29" s="233">
        <v>4</v>
      </c>
      <c r="AK29" s="233">
        <v>5</v>
      </c>
      <c r="AL29" s="233">
        <v>6</v>
      </c>
      <c r="AM29" s="233"/>
      <c r="AN29" s="233"/>
      <c r="AO29" s="233">
        <v>1</v>
      </c>
      <c r="AP29" s="233">
        <v>2</v>
      </c>
      <c r="AQ29" s="233">
        <v>3</v>
      </c>
      <c r="AR29" s="233">
        <v>4</v>
      </c>
      <c r="AS29" s="233">
        <v>5</v>
      </c>
      <c r="AT29" s="233">
        <v>6</v>
      </c>
      <c r="AU29" s="233"/>
      <c r="AV29" s="233"/>
      <c r="AW29" s="356"/>
      <c r="AX29" s="66"/>
      <c r="AY29" s="289">
        <f t="shared" si="6"/>
        <v>0</v>
      </c>
      <c r="AZ29" s="244">
        <f t="shared" si="7"/>
        <v>0</v>
      </c>
      <c r="BA29" s="244">
        <f t="shared" si="8"/>
        <v>0</v>
      </c>
      <c r="BB29" s="290" t="e">
        <f>Table6[[#This Row],[Occupé]]/Table6[[#This Row],[Total port]]</f>
        <v>#DIV/0!</v>
      </c>
      <c r="BC29" s="250"/>
      <c r="BD29" s="250"/>
      <c r="BE29" s="143"/>
      <c r="BF29" s="143"/>
      <c r="BG29" s="143"/>
      <c r="BH29" s="143"/>
      <c r="BI29" s="143"/>
      <c r="BJ29" s="143"/>
      <c r="BK29" s="143"/>
      <c r="BL29" s="143"/>
      <c r="BM29" s="143"/>
    </row>
    <row r="30" spans="1:65" ht="12" customHeight="1" thickBot="1">
      <c r="A30" s="145"/>
      <c r="B30" s="297" t="str">
        <f t="shared" si="1"/>
        <v>INTRA</v>
      </c>
      <c r="C30" s="295" t="s">
        <v>227</v>
      </c>
      <c r="D30" s="275" t="s">
        <v>201</v>
      </c>
      <c r="E30" s="260" t="s">
        <v>276</v>
      </c>
      <c r="F30" s="351">
        <v>41</v>
      </c>
      <c r="G30" s="259">
        <v>12</v>
      </c>
      <c r="H30" s="259">
        <v>12</v>
      </c>
      <c r="I30" s="259" t="s">
        <v>289</v>
      </c>
      <c r="J30" s="255" t="s">
        <v>227</v>
      </c>
      <c r="K30" s="259" t="s">
        <v>88</v>
      </c>
      <c r="L30" s="259" t="s">
        <v>298</v>
      </c>
      <c r="M30" s="259">
        <f>COUNTIF(Q31:V32,"x")</f>
        <v>9</v>
      </c>
      <c r="N30" s="259">
        <f t="shared" si="9"/>
        <v>3</v>
      </c>
      <c r="O30" s="228"/>
      <c r="P30" s="228"/>
      <c r="Q30" s="228">
        <v>7</v>
      </c>
      <c r="R30" s="228">
        <v>8</v>
      </c>
      <c r="S30" s="228">
        <v>9</v>
      </c>
      <c r="T30" s="228">
        <v>10</v>
      </c>
      <c r="U30" s="228">
        <v>11</v>
      </c>
      <c r="V30" s="228">
        <v>12</v>
      </c>
      <c r="W30" s="228"/>
      <c r="X30" s="228"/>
      <c r="Y30" s="228">
        <v>7</v>
      </c>
      <c r="Z30" s="228">
        <v>8</v>
      </c>
      <c r="AA30" s="228">
        <v>9</v>
      </c>
      <c r="AB30" s="228">
        <v>10</v>
      </c>
      <c r="AC30" s="228">
        <v>11</v>
      </c>
      <c r="AD30" s="228">
        <v>12</v>
      </c>
      <c r="AE30" s="228"/>
      <c r="AF30" s="228"/>
      <c r="AG30" s="228">
        <v>7</v>
      </c>
      <c r="AH30" s="228">
        <v>8</v>
      </c>
      <c r="AI30" s="228">
        <v>9</v>
      </c>
      <c r="AJ30" s="228">
        <v>10</v>
      </c>
      <c r="AK30" s="228">
        <v>11</v>
      </c>
      <c r="AL30" s="228">
        <v>12</v>
      </c>
      <c r="AM30" s="228"/>
      <c r="AN30" s="228"/>
      <c r="AO30" s="228">
        <v>7</v>
      </c>
      <c r="AP30" s="228">
        <v>8</v>
      </c>
      <c r="AQ30" s="228">
        <v>9</v>
      </c>
      <c r="AR30" s="228">
        <v>10</v>
      </c>
      <c r="AS30" s="228">
        <v>11</v>
      </c>
      <c r="AT30" s="228">
        <v>12</v>
      </c>
      <c r="AU30" s="228"/>
      <c r="AV30" s="228"/>
      <c r="AW30" s="354">
        <f>F30</f>
        <v>41</v>
      </c>
      <c r="AX30" s="66"/>
      <c r="AY30" s="289">
        <f t="shared" si="6"/>
        <v>12</v>
      </c>
      <c r="AZ30" s="244">
        <f t="shared" si="7"/>
        <v>9</v>
      </c>
      <c r="BA30" s="244">
        <f t="shared" si="8"/>
        <v>3</v>
      </c>
      <c r="BB30" s="290">
        <f>Table6[[#This Row],[Occupé]]/Table6[[#This Row],[Total port]]</f>
        <v>0.75</v>
      </c>
      <c r="BC30" s="250"/>
      <c r="BD30" s="250"/>
      <c r="BE30" s="143"/>
      <c r="BF30" s="143"/>
      <c r="BG30" s="143"/>
      <c r="BH30" s="143"/>
      <c r="BI30" s="143"/>
      <c r="BJ30" s="143"/>
      <c r="BK30" s="143"/>
      <c r="BL30" s="143"/>
      <c r="BM30" s="143"/>
    </row>
    <row r="31" spans="1:65" ht="12" customHeight="1">
      <c r="A31" s="145"/>
      <c r="B31" s="298" t="str">
        <f t="shared" si="1"/>
        <v>INTRA</v>
      </c>
      <c r="C31" s="289" t="s">
        <v>227</v>
      </c>
      <c r="D31" s="261" t="s">
        <v>201</v>
      </c>
      <c r="E31" s="245" t="s">
        <v>276</v>
      </c>
      <c r="F31" s="352"/>
      <c r="G31" s="261">
        <v>12</v>
      </c>
      <c r="H31" s="261">
        <v>12</v>
      </c>
      <c r="I31" s="261" t="s">
        <v>289</v>
      </c>
      <c r="J31" s="244" t="s">
        <v>227</v>
      </c>
      <c r="K31" s="261" t="s">
        <v>89</v>
      </c>
      <c r="L31" s="261" t="s">
        <v>300</v>
      </c>
      <c r="M31" s="261">
        <f>COUNTIF(Y31:AD32,"x")</f>
        <v>11</v>
      </c>
      <c r="N31" s="261">
        <f t="shared" si="9"/>
        <v>1</v>
      </c>
      <c r="O31" s="240"/>
      <c r="P31" s="267" t="str">
        <f>K30</f>
        <v>E65</v>
      </c>
      <c r="Q31" s="255" t="s">
        <v>277</v>
      </c>
      <c r="R31" s="255"/>
      <c r="S31" s="255" t="s">
        <v>277</v>
      </c>
      <c r="T31" s="255"/>
      <c r="U31" s="255" t="s">
        <v>277</v>
      </c>
      <c r="V31" s="263" t="s">
        <v>277</v>
      </c>
      <c r="W31" s="240"/>
      <c r="X31" s="262" t="str">
        <f>K31</f>
        <v>H65</v>
      </c>
      <c r="Y31" s="255"/>
      <c r="Z31" s="255" t="s">
        <v>277</v>
      </c>
      <c r="AA31" s="255" t="s">
        <v>277</v>
      </c>
      <c r="AB31" s="255" t="s">
        <v>277</v>
      </c>
      <c r="AC31" s="255" t="s">
        <v>277</v>
      </c>
      <c r="AD31" s="263" t="s">
        <v>277</v>
      </c>
      <c r="AE31" s="240"/>
      <c r="AF31" s="262" t="str">
        <f>K32</f>
        <v>J65</v>
      </c>
      <c r="AG31" s="255" t="s">
        <v>277</v>
      </c>
      <c r="AH31" s="255" t="s">
        <v>277</v>
      </c>
      <c r="AI31" s="255" t="s">
        <v>277</v>
      </c>
      <c r="AJ31" s="255" t="s">
        <v>277</v>
      </c>
      <c r="AK31" s="255" t="s">
        <v>277</v>
      </c>
      <c r="AL31" s="263" t="s">
        <v>277</v>
      </c>
      <c r="AM31" s="240"/>
      <c r="AN31" s="262" t="str">
        <f>K33</f>
        <v>M65</v>
      </c>
      <c r="AO31" s="255" t="s">
        <v>277</v>
      </c>
      <c r="AP31" s="255" t="s">
        <v>277</v>
      </c>
      <c r="AQ31" s="255" t="s">
        <v>277</v>
      </c>
      <c r="AR31" s="255"/>
      <c r="AS31" s="255"/>
      <c r="AT31" s="263"/>
      <c r="AU31" s="240"/>
      <c r="AV31" s="240"/>
      <c r="AW31" s="355"/>
      <c r="AX31" s="66"/>
      <c r="AY31" s="289">
        <f t="shared" si="6"/>
        <v>12</v>
      </c>
      <c r="AZ31" s="244">
        <f t="shared" si="7"/>
        <v>11</v>
      </c>
      <c r="BA31" s="244">
        <f t="shared" si="8"/>
        <v>1</v>
      </c>
      <c r="BB31" s="290">
        <f>Table6[[#This Row],[Occupé]]/Table6[[#This Row],[Total port]]</f>
        <v>0.91666666666666663</v>
      </c>
      <c r="BC31" s="250"/>
      <c r="BD31" s="250"/>
      <c r="BE31" s="143"/>
      <c r="BF31" s="143"/>
      <c r="BG31" s="143"/>
      <c r="BH31" s="143"/>
      <c r="BI31" s="143"/>
      <c r="BJ31" s="143"/>
      <c r="BK31" s="143"/>
      <c r="BL31" s="143"/>
      <c r="BM31" s="143"/>
    </row>
    <row r="32" spans="1:65" ht="12" customHeight="1" thickBot="1">
      <c r="A32" s="145"/>
      <c r="B32" s="298" t="str">
        <f t="shared" si="1"/>
        <v>INTRA</v>
      </c>
      <c r="C32" s="289" t="s">
        <v>227</v>
      </c>
      <c r="D32" s="261" t="s">
        <v>201</v>
      </c>
      <c r="E32" s="245" t="s">
        <v>276</v>
      </c>
      <c r="F32" s="352"/>
      <c r="G32" s="261">
        <v>12</v>
      </c>
      <c r="H32" s="261">
        <v>12</v>
      </c>
      <c r="I32" s="261" t="s">
        <v>289</v>
      </c>
      <c r="J32" s="244" t="s">
        <v>227</v>
      </c>
      <c r="K32" s="261" t="s">
        <v>90</v>
      </c>
      <c r="L32" s="261" t="s">
        <v>301</v>
      </c>
      <c r="M32" s="261">
        <f>COUNTIF(AG31:AL32,"x")</f>
        <v>12</v>
      </c>
      <c r="N32" s="261">
        <f t="shared" si="9"/>
        <v>0</v>
      </c>
      <c r="O32" s="240"/>
      <c r="P32" s="271" t="str">
        <f>L30</f>
        <v>C1</v>
      </c>
      <c r="Q32" s="231" t="s">
        <v>277</v>
      </c>
      <c r="R32" s="231" t="s">
        <v>277</v>
      </c>
      <c r="S32" s="231" t="s">
        <v>277</v>
      </c>
      <c r="T32" s="231" t="s">
        <v>277</v>
      </c>
      <c r="U32" s="231" t="s">
        <v>277</v>
      </c>
      <c r="V32" s="265"/>
      <c r="W32" s="240"/>
      <c r="X32" s="264" t="str">
        <f>L31</f>
        <v>C2</v>
      </c>
      <c r="Y32" s="231" t="s">
        <v>277</v>
      </c>
      <c r="Z32" s="231" t="s">
        <v>277</v>
      </c>
      <c r="AA32" s="231" t="s">
        <v>277</v>
      </c>
      <c r="AB32" s="231" t="s">
        <v>277</v>
      </c>
      <c r="AC32" s="231" t="s">
        <v>277</v>
      </c>
      <c r="AD32" s="265" t="s">
        <v>277</v>
      </c>
      <c r="AE32" s="240"/>
      <c r="AF32" s="264" t="str">
        <f>L32</f>
        <v>C3</v>
      </c>
      <c r="AG32" s="231" t="s">
        <v>277</v>
      </c>
      <c r="AH32" s="231" t="s">
        <v>277</v>
      </c>
      <c r="AI32" s="231" t="s">
        <v>277</v>
      </c>
      <c r="AJ32" s="231" t="s">
        <v>277</v>
      </c>
      <c r="AK32" s="231" t="s">
        <v>277</v>
      </c>
      <c r="AL32" s="265" t="s">
        <v>277</v>
      </c>
      <c r="AM32" s="240"/>
      <c r="AN32" s="264" t="str">
        <f>L33</f>
        <v>C4</v>
      </c>
      <c r="AO32" s="231" t="s">
        <v>277</v>
      </c>
      <c r="AP32" s="231" t="s">
        <v>277</v>
      </c>
      <c r="AQ32" s="231" t="s">
        <v>277</v>
      </c>
      <c r="AR32" s="231" t="s">
        <v>277</v>
      </c>
      <c r="AS32" s="231" t="s">
        <v>277</v>
      </c>
      <c r="AT32" s="265" t="s">
        <v>277</v>
      </c>
      <c r="AU32" s="240"/>
      <c r="AV32" s="240"/>
      <c r="AW32" s="355"/>
      <c r="AX32" s="66"/>
      <c r="AY32" s="289">
        <f t="shared" si="6"/>
        <v>12</v>
      </c>
      <c r="AZ32" s="244">
        <f t="shared" si="7"/>
        <v>12</v>
      </c>
      <c r="BA32" s="244">
        <f t="shared" si="8"/>
        <v>0</v>
      </c>
      <c r="BB32" s="290">
        <f>Table6[[#This Row],[Occupé]]/Table6[[#This Row],[Total port]]</f>
        <v>1</v>
      </c>
      <c r="BC32" s="250"/>
      <c r="BD32" s="250"/>
      <c r="BE32" s="143"/>
      <c r="BF32" s="143"/>
      <c r="BG32" s="143"/>
      <c r="BH32" s="143"/>
      <c r="BI32" s="143"/>
      <c r="BJ32" s="143"/>
      <c r="BK32" s="143"/>
      <c r="BL32" s="143"/>
      <c r="BM32" s="143"/>
    </row>
    <row r="33" spans="1:65" ht="12" customHeight="1" thickBot="1">
      <c r="A33" s="145"/>
      <c r="B33" s="299" t="str">
        <f t="shared" si="1"/>
        <v>INTRA</v>
      </c>
      <c r="C33" s="296" t="s">
        <v>227</v>
      </c>
      <c r="D33" s="257" t="s">
        <v>201</v>
      </c>
      <c r="E33" s="232" t="s">
        <v>276</v>
      </c>
      <c r="F33" s="353"/>
      <c r="G33" s="252">
        <v>12</v>
      </c>
      <c r="H33" s="252">
        <v>12</v>
      </c>
      <c r="I33" s="252" t="s">
        <v>289</v>
      </c>
      <c r="J33" s="231" t="s">
        <v>227</v>
      </c>
      <c r="K33" s="252" t="s">
        <v>91</v>
      </c>
      <c r="L33" s="252" t="s">
        <v>302</v>
      </c>
      <c r="M33" s="252">
        <f>COUNTIF(AO31:AT32,"x")</f>
        <v>9</v>
      </c>
      <c r="N33" s="252">
        <f t="shared" si="9"/>
        <v>3</v>
      </c>
      <c r="O33" s="233"/>
      <c r="P33" s="233"/>
      <c r="Q33" s="233">
        <v>1</v>
      </c>
      <c r="R33" s="233">
        <v>2</v>
      </c>
      <c r="S33" s="233">
        <v>3</v>
      </c>
      <c r="T33" s="233">
        <v>4</v>
      </c>
      <c r="U33" s="233">
        <v>5</v>
      </c>
      <c r="V33" s="233">
        <v>6</v>
      </c>
      <c r="W33" s="233"/>
      <c r="X33" s="233"/>
      <c r="Y33" s="233">
        <v>1</v>
      </c>
      <c r="Z33" s="233">
        <v>2</v>
      </c>
      <c r="AA33" s="233">
        <v>3</v>
      </c>
      <c r="AB33" s="233">
        <v>4</v>
      </c>
      <c r="AC33" s="233">
        <v>5</v>
      </c>
      <c r="AD33" s="233">
        <v>6</v>
      </c>
      <c r="AE33" s="233"/>
      <c r="AF33" s="233"/>
      <c r="AG33" s="233">
        <v>1</v>
      </c>
      <c r="AH33" s="233">
        <v>2</v>
      </c>
      <c r="AI33" s="233">
        <v>3</v>
      </c>
      <c r="AJ33" s="233">
        <v>4</v>
      </c>
      <c r="AK33" s="233">
        <v>5</v>
      </c>
      <c r="AL33" s="233">
        <v>6</v>
      </c>
      <c r="AM33" s="233"/>
      <c r="AN33" s="233"/>
      <c r="AO33" s="233">
        <v>1</v>
      </c>
      <c r="AP33" s="233">
        <v>2</v>
      </c>
      <c r="AQ33" s="233">
        <v>3</v>
      </c>
      <c r="AR33" s="233">
        <v>4</v>
      </c>
      <c r="AS33" s="233">
        <v>5</v>
      </c>
      <c r="AT33" s="233">
        <v>6</v>
      </c>
      <c r="AU33" s="233"/>
      <c r="AV33" s="233"/>
      <c r="AW33" s="356"/>
      <c r="AX33" s="66"/>
      <c r="AY33" s="289">
        <f t="shared" si="6"/>
        <v>12</v>
      </c>
      <c r="AZ33" s="244">
        <f t="shared" si="7"/>
        <v>9</v>
      </c>
      <c r="BA33" s="244">
        <f t="shared" si="8"/>
        <v>3</v>
      </c>
      <c r="BB33" s="290">
        <f>Table6[[#This Row],[Occupé]]/Table6[[#This Row],[Total port]]</f>
        <v>0.75</v>
      </c>
      <c r="BC33" s="250"/>
      <c r="BD33" s="250"/>
      <c r="BE33" s="143"/>
      <c r="BF33" s="143"/>
      <c r="BG33" s="143"/>
      <c r="BH33" s="143"/>
      <c r="BI33" s="143"/>
      <c r="BJ33" s="143"/>
      <c r="BK33" s="143"/>
      <c r="BL33" s="143"/>
      <c r="BM33" s="143"/>
    </row>
    <row r="34" spans="1:65" ht="12" customHeight="1" thickBot="1">
      <c r="A34" s="145"/>
      <c r="B34" s="297" t="str">
        <f t="shared" si="1"/>
        <v>INTRA</v>
      </c>
      <c r="C34" s="295" t="s">
        <v>227</v>
      </c>
      <c r="D34" s="275" t="s">
        <v>201</v>
      </c>
      <c r="E34" s="260" t="s">
        <v>276</v>
      </c>
      <c r="F34" s="351">
        <v>40</v>
      </c>
      <c r="G34" s="259">
        <v>12</v>
      </c>
      <c r="H34" s="259">
        <v>12</v>
      </c>
      <c r="I34" s="259" t="s">
        <v>289</v>
      </c>
      <c r="J34" s="255" t="s">
        <v>227</v>
      </c>
      <c r="K34" s="259" t="s">
        <v>106</v>
      </c>
      <c r="L34" s="259" t="s">
        <v>298</v>
      </c>
      <c r="M34" s="259">
        <f>COUNTIF(Q35:V36,"x")</f>
        <v>7</v>
      </c>
      <c r="N34" s="259">
        <f t="shared" si="9"/>
        <v>5</v>
      </c>
      <c r="O34" s="240"/>
      <c r="P34" s="228"/>
      <c r="Q34" s="240">
        <v>7</v>
      </c>
      <c r="R34" s="240">
        <v>8</v>
      </c>
      <c r="S34" s="240">
        <v>9</v>
      </c>
      <c r="T34" s="240">
        <v>10</v>
      </c>
      <c r="U34" s="240">
        <v>11</v>
      </c>
      <c r="V34" s="240">
        <v>12</v>
      </c>
      <c r="W34" s="240"/>
      <c r="X34" s="228"/>
      <c r="Y34" s="240">
        <v>7</v>
      </c>
      <c r="Z34" s="240">
        <v>8</v>
      </c>
      <c r="AA34" s="240">
        <v>9</v>
      </c>
      <c r="AB34" s="240">
        <v>10</v>
      </c>
      <c r="AC34" s="240">
        <v>11</v>
      </c>
      <c r="AD34" s="240">
        <v>12</v>
      </c>
      <c r="AE34" s="240"/>
      <c r="AF34" s="228"/>
      <c r="AG34" s="240">
        <v>7</v>
      </c>
      <c r="AH34" s="240">
        <v>8</v>
      </c>
      <c r="AI34" s="240">
        <v>9</v>
      </c>
      <c r="AJ34" s="240">
        <v>10</v>
      </c>
      <c r="AK34" s="240">
        <v>11</v>
      </c>
      <c r="AL34" s="240">
        <v>12</v>
      </c>
      <c r="AM34" s="240"/>
      <c r="AN34" s="228"/>
      <c r="AO34" s="240">
        <v>7</v>
      </c>
      <c r="AP34" s="240">
        <v>8</v>
      </c>
      <c r="AQ34" s="240">
        <v>9</v>
      </c>
      <c r="AR34" s="240">
        <v>10</v>
      </c>
      <c r="AS34" s="240">
        <v>11</v>
      </c>
      <c r="AT34" s="240">
        <v>12</v>
      </c>
      <c r="AU34" s="240"/>
      <c r="AV34" s="240"/>
      <c r="AW34" s="355">
        <f>F34</f>
        <v>40</v>
      </c>
      <c r="AX34" s="66"/>
      <c r="AY34" s="289">
        <f t="shared" si="6"/>
        <v>12</v>
      </c>
      <c r="AZ34" s="244">
        <f t="shared" si="7"/>
        <v>7</v>
      </c>
      <c r="BA34" s="244">
        <f t="shared" si="8"/>
        <v>5</v>
      </c>
      <c r="BB34" s="290">
        <f>Table6[[#This Row],[Occupé]]/Table6[[#This Row],[Total port]]</f>
        <v>0.58333333333333337</v>
      </c>
      <c r="BC34" s="250"/>
      <c r="BD34" s="250"/>
      <c r="BE34" s="143"/>
      <c r="BF34" s="143"/>
      <c r="BG34" s="143"/>
      <c r="BH34" s="143"/>
      <c r="BI34" s="143"/>
      <c r="BJ34" s="143"/>
      <c r="BK34" s="143"/>
      <c r="BL34" s="143"/>
      <c r="BM34" s="143"/>
    </row>
    <row r="35" spans="1:65" ht="12" customHeight="1">
      <c r="A35" s="145"/>
      <c r="B35" s="298" t="str">
        <f t="shared" si="1"/>
        <v>INTRA</v>
      </c>
      <c r="C35" s="289" t="s">
        <v>227</v>
      </c>
      <c r="D35" s="261" t="s">
        <v>201</v>
      </c>
      <c r="E35" s="245" t="s">
        <v>276</v>
      </c>
      <c r="F35" s="352"/>
      <c r="G35" s="261">
        <v>12</v>
      </c>
      <c r="H35" s="261">
        <v>12</v>
      </c>
      <c r="I35" s="261" t="s">
        <v>289</v>
      </c>
      <c r="J35" s="244" t="s">
        <v>227</v>
      </c>
      <c r="K35" s="261" t="s">
        <v>92</v>
      </c>
      <c r="L35" s="261" t="s">
        <v>300</v>
      </c>
      <c r="M35" s="261">
        <f>COUNTIF(Y35:AD36,"x")</f>
        <v>10</v>
      </c>
      <c r="N35" s="261">
        <f t="shared" si="9"/>
        <v>2</v>
      </c>
      <c r="O35" s="240"/>
      <c r="P35" s="267" t="str">
        <f>K34</f>
        <v>P65</v>
      </c>
      <c r="Q35" s="255" t="s">
        <v>277</v>
      </c>
      <c r="R35" s="255" t="s">
        <v>277</v>
      </c>
      <c r="S35" s="255" t="s">
        <v>277</v>
      </c>
      <c r="T35" s="255"/>
      <c r="U35" s="255" t="s">
        <v>277</v>
      </c>
      <c r="V35" s="263"/>
      <c r="W35" s="240"/>
      <c r="X35" s="262" t="str">
        <f>K35</f>
        <v>R65</v>
      </c>
      <c r="Y35" s="255" t="s">
        <v>277</v>
      </c>
      <c r="Z35" s="255" t="s">
        <v>277</v>
      </c>
      <c r="AA35" s="255" t="s">
        <v>277</v>
      </c>
      <c r="AB35" s="255"/>
      <c r="AC35" s="255"/>
      <c r="AD35" s="263" t="s">
        <v>277</v>
      </c>
      <c r="AE35" s="240"/>
      <c r="AF35" s="262">
        <f>K36</f>
        <v>0</v>
      </c>
      <c r="AG35" s="268"/>
      <c r="AH35" s="269"/>
      <c r="AI35" s="269"/>
      <c r="AJ35" s="269"/>
      <c r="AK35" s="269"/>
      <c r="AL35" s="270"/>
      <c r="AM35" s="240"/>
      <c r="AN35" s="262">
        <f>K37</f>
        <v>0</v>
      </c>
      <c r="AO35" s="268"/>
      <c r="AP35" s="269"/>
      <c r="AQ35" s="269"/>
      <c r="AR35" s="269"/>
      <c r="AS35" s="269"/>
      <c r="AT35" s="270"/>
      <c r="AU35" s="240"/>
      <c r="AV35" s="240"/>
      <c r="AW35" s="355"/>
      <c r="AX35" s="66"/>
      <c r="AY35" s="289">
        <f t="shared" si="6"/>
        <v>12</v>
      </c>
      <c r="AZ35" s="244">
        <f t="shared" si="7"/>
        <v>10</v>
      </c>
      <c r="BA35" s="244">
        <f t="shared" si="8"/>
        <v>2</v>
      </c>
      <c r="BB35" s="290">
        <f>Table6[[#This Row],[Occupé]]/Table6[[#This Row],[Total port]]</f>
        <v>0.83333333333333337</v>
      </c>
      <c r="BC35" s="250"/>
      <c r="BD35" s="250"/>
      <c r="BE35" s="143"/>
      <c r="BF35" s="143"/>
      <c r="BG35" s="143"/>
      <c r="BH35" s="143"/>
      <c r="BI35" s="143"/>
      <c r="BJ35" s="143"/>
      <c r="BK35" s="143"/>
      <c r="BL35" s="143"/>
      <c r="BM35" s="143"/>
    </row>
    <row r="36" spans="1:65" ht="12" customHeight="1" thickBot="1">
      <c r="A36" s="145"/>
      <c r="B36" s="298" t="str">
        <f t="shared" si="1"/>
        <v>INTRA</v>
      </c>
      <c r="C36" s="289" t="s">
        <v>227</v>
      </c>
      <c r="D36" s="261" t="s">
        <v>201</v>
      </c>
      <c r="E36" s="245" t="s">
        <v>276</v>
      </c>
      <c r="F36" s="352"/>
      <c r="G36" s="261">
        <v>0</v>
      </c>
      <c r="H36" s="261">
        <v>0</v>
      </c>
      <c r="I36" s="261" t="s">
        <v>289</v>
      </c>
      <c r="J36" s="244" t="s">
        <v>227</v>
      </c>
      <c r="K36" s="261"/>
      <c r="L36" s="261" t="s">
        <v>301</v>
      </c>
      <c r="M36" s="261">
        <f>COUNTIF(AG35:AL36,"x")</f>
        <v>0</v>
      </c>
      <c r="N36" s="261">
        <f t="shared" si="9"/>
        <v>0</v>
      </c>
      <c r="O36" s="240"/>
      <c r="P36" s="271" t="str">
        <f>L34</f>
        <v>C1</v>
      </c>
      <c r="Q36" s="231" t="s">
        <v>277</v>
      </c>
      <c r="R36" s="231" t="s">
        <v>277</v>
      </c>
      <c r="S36" s="231"/>
      <c r="T36" s="231"/>
      <c r="U36" s="231"/>
      <c r="V36" s="265" t="s">
        <v>277</v>
      </c>
      <c r="W36" s="240"/>
      <c r="X36" s="264" t="str">
        <f>L35</f>
        <v>C2</v>
      </c>
      <c r="Y36" s="231" t="s">
        <v>277</v>
      </c>
      <c r="Z36" s="231" t="s">
        <v>277</v>
      </c>
      <c r="AA36" s="231" t="s">
        <v>277</v>
      </c>
      <c r="AB36" s="231" t="s">
        <v>277</v>
      </c>
      <c r="AC36" s="231" t="s">
        <v>277</v>
      </c>
      <c r="AD36" s="265" t="s">
        <v>277</v>
      </c>
      <c r="AE36" s="240"/>
      <c r="AF36" s="264" t="str">
        <f>L36</f>
        <v>C3</v>
      </c>
      <c r="AG36" s="272"/>
      <c r="AH36" s="273"/>
      <c r="AI36" s="273"/>
      <c r="AJ36" s="273"/>
      <c r="AK36" s="273"/>
      <c r="AL36" s="274"/>
      <c r="AM36" s="240"/>
      <c r="AN36" s="264" t="str">
        <f>L37</f>
        <v>C4</v>
      </c>
      <c r="AO36" s="272"/>
      <c r="AP36" s="273"/>
      <c r="AQ36" s="273"/>
      <c r="AR36" s="273"/>
      <c r="AS36" s="273"/>
      <c r="AT36" s="274"/>
      <c r="AU36" s="240"/>
      <c r="AV36" s="240"/>
      <c r="AW36" s="355"/>
      <c r="AX36" s="66"/>
      <c r="AY36" s="289">
        <f t="shared" si="6"/>
        <v>0</v>
      </c>
      <c r="AZ36" s="244">
        <f t="shared" si="7"/>
        <v>0</v>
      </c>
      <c r="BA36" s="244">
        <f t="shared" si="8"/>
        <v>0</v>
      </c>
      <c r="BB36" s="290" t="e">
        <f>Table6[[#This Row],[Occupé]]/Table6[[#This Row],[Total port]]</f>
        <v>#DIV/0!</v>
      </c>
      <c r="BC36" s="250"/>
      <c r="BD36" s="250"/>
      <c r="BE36" s="143"/>
      <c r="BF36" s="143"/>
      <c r="BG36" s="143"/>
      <c r="BH36" s="143"/>
      <c r="BI36" s="143"/>
      <c r="BJ36" s="143"/>
      <c r="BK36" s="143"/>
      <c r="BL36" s="143"/>
      <c r="BM36" s="143"/>
    </row>
    <row r="37" spans="1:65" ht="12" customHeight="1" thickBot="1">
      <c r="A37" s="145"/>
      <c r="B37" s="299" t="str">
        <f t="shared" si="1"/>
        <v>INTRA</v>
      </c>
      <c r="C37" s="296" t="s">
        <v>227</v>
      </c>
      <c r="D37" s="257" t="s">
        <v>201</v>
      </c>
      <c r="E37" s="232" t="s">
        <v>276</v>
      </c>
      <c r="F37" s="353"/>
      <c r="G37" s="252">
        <v>0</v>
      </c>
      <c r="H37" s="252">
        <v>0</v>
      </c>
      <c r="I37" s="252" t="s">
        <v>289</v>
      </c>
      <c r="J37" s="231" t="s">
        <v>227</v>
      </c>
      <c r="K37" s="252"/>
      <c r="L37" s="252" t="s">
        <v>302</v>
      </c>
      <c r="M37" s="252">
        <f>COUNTIF(AO35:AT36,"x")</f>
        <v>0</v>
      </c>
      <c r="N37" s="252">
        <f t="shared" si="9"/>
        <v>0</v>
      </c>
      <c r="O37" s="240"/>
      <c r="P37" s="233"/>
      <c r="Q37" s="240">
        <v>1</v>
      </c>
      <c r="R37" s="240">
        <v>2</v>
      </c>
      <c r="S37" s="240">
        <v>3</v>
      </c>
      <c r="T37" s="240">
        <v>4</v>
      </c>
      <c r="U37" s="240">
        <v>5</v>
      </c>
      <c r="V37" s="240">
        <v>6</v>
      </c>
      <c r="W37" s="240"/>
      <c r="X37" s="233"/>
      <c r="Y37" s="240">
        <v>1</v>
      </c>
      <c r="Z37" s="240">
        <v>2</v>
      </c>
      <c r="AA37" s="240">
        <v>3</v>
      </c>
      <c r="AB37" s="240">
        <v>4</v>
      </c>
      <c r="AC37" s="240">
        <v>5</v>
      </c>
      <c r="AD37" s="240">
        <v>6</v>
      </c>
      <c r="AE37" s="240"/>
      <c r="AF37" s="233"/>
      <c r="AG37" s="240">
        <v>1</v>
      </c>
      <c r="AH37" s="240">
        <v>2</v>
      </c>
      <c r="AI37" s="240">
        <v>3</v>
      </c>
      <c r="AJ37" s="240">
        <v>4</v>
      </c>
      <c r="AK37" s="240">
        <v>5</v>
      </c>
      <c r="AL37" s="240">
        <v>6</v>
      </c>
      <c r="AM37" s="240"/>
      <c r="AN37" s="233"/>
      <c r="AO37" s="240">
        <v>1</v>
      </c>
      <c r="AP37" s="240">
        <v>2</v>
      </c>
      <c r="AQ37" s="240">
        <v>3</v>
      </c>
      <c r="AR37" s="240">
        <v>4</v>
      </c>
      <c r="AS37" s="240">
        <v>5</v>
      </c>
      <c r="AT37" s="240">
        <v>6</v>
      </c>
      <c r="AU37" s="240"/>
      <c r="AV37" s="240"/>
      <c r="AW37" s="355"/>
      <c r="AX37" s="66"/>
      <c r="AY37" s="289">
        <f t="shared" si="6"/>
        <v>0</v>
      </c>
      <c r="AZ37" s="244">
        <f t="shared" si="7"/>
        <v>0</v>
      </c>
      <c r="BA37" s="244">
        <f t="shared" si="8"/>
        <v>0</v>
      </c>
      <c r="BB37" s="290" t="e">
        <f>Table6[[#This Row],[Occupé]]/Table6[[#This Row],[Total port]]</f>
        <v>#DIV/0!</v>
      </c>
      <c r="BC37" s="250"/>
      <c r="BD37" s="250"/>
      <c r="BE37" s="143"/>
      <c r="BF37" s="143"/>
      <c r="BG37" s="143"/>
      <c r="BH37" s="143"/>
      <c r="BI37" s="143"/>
      <c r="BJ37" s="143"/>
      <c r="BK37" s="143"/>
      <c r="BL37" s="143"/>
      <c r="BM37" s="143"/>
    </row>
    <row r="38" spans="1:65" ht="12" customHeight="1" thickBot="1">
      <c r="A38" s="145"/>
      <c r="B38" s="297" t="str">
        <f t="shared" si="1"/>
        <v>INTRA</v>
      </c>
      <c r="C38" s="295" t="s">
        <v>227</v>
      </c>
      <c r="D38" s="275" t="s">
        <v>201</v>
      </c>
      <c r="E38" s="260" t="s">
        <v>276</v>
      </c>
      <c r="F38" s="351">
        <v>39</v>
      </c>
      <c r="G38" s="259">
        <v>12</v>
      </c>
      <c r="H38" s="259">
        <v>12</v>
      </c>
      <c r="I38" s="259" t="s">
        <v>289</v>
      </c>
      <c r="J38" s="255" t="s">
        <v>227</v>
      </c>
      <c r="K38" s="259" t="s">
        <v>93</v>
      </c>
      <c r="L38" s="259" t="s">
        <v>298</v>
      </c>
      <c r="M38" s="259">
        <f>COUNTIF(Q39:V40,"x")</f>
        <v>7</v>
      </c>
      <c r="N38" s="259">
        <f t="shared" ref="N38:N81" si="10">G38-M38</f>
        <v>5</v>
      </c>
      <c r="O38" s="228"/>
      <c r="P38" s="228"/>
      <c r="Q38" s="228">
        <v>7</v>
      </c>
      <c r="R38" s="228">
        <v>8</v>
      </c>
      <c r="S38" s="228">
        <v>9</v>
      </c>
      <c r="T38" s="228">
        <v>10</v>
      </c>
      <c r="U38" s="228">
        <v>11</v>
      </c>
      <c r="V38" s="228">
        <v>12</v>
      </c>
      <c r="W38" s="228"/>
      <c r="X38" s="228"/>
      <c r="Y38" s="228">
        <v>7</v>
      </c>
      <c r="Z38" s="228">
        <v>8</v>
      </c>
      <c r="AA38" s="228">
        <v>9</v>
      </c>
      <c r="AB38" s="228">
        <v>10</v>
      </c>
      <c r="AC38" s="228">
        <v>11</v>
      </c>
      <c r="AD38" s="228">
        <v>12</v>
      </c>
      <c r="AE38" s="228"/>
      <c r="AF38" s="228"/>
      <c r="AG38" s="228">
        <v>7</v>
      </c>
      <c r="AH38" s="228">
        <v>8</v>
      </c>
      <c r="AI38" s="228">
        <v>9</v>
      </c>
      <c r="AJ38" s="228">
        <v>10</v>
      </c>
      <c r="AK38" s="228">
        <v>11</v>
      </c>
      <c r="AL38" s="228">
        <v>12</v>
      </c>
      <c r="AM38" s="228"/>
      <c r="AN38" s="228"/>
      <c r="AO38" s="228">
        <v>7</v>
      </c>
      <c r="AP38" s="228">
        <v>8</v>
      </c>
      <c r="AQ38" s="228">
        <v>9</v>
      </c>
      <c r="AR38" s="228">
        <v>10</v>
      </c>
      <c r="AS38" s="228">
        <v>11</v>
      </c>
      <c r="AT38" s="228">
        <v>12</v>
      </c>
      <c r="AU38" s="228"/>
      <c r="AV38" s="228"/>
      <c r="AW38" s="354">
        <f>F38</f>
        <v>39</v>
      </c>
      <c r="AX38" s="66"/>
      <c r="AY38" s="289">
        <f t="shared" si="6"/>
        <v>12</v>
      </c>
      <c r="AZ38" s="244">
        <f t="shared" si="7"/>
        <v>7</v>
      </c>
      <c r="BA38" s="244">
        <f t="shared" si="8"/>
        <v>5</v>
      </c>
      <c r="BB38" s="290">
        <f>Table6[[#This Row],[Occupé]]/Table6[[#This Row],[Total port]]</f>
        <v>0.58333333333333337</v>
      </c>
      <c r="BC38" s="250"/>
      <c r="BD38" s="250"/>
      <c r="BE38" s="143"/>
      <c r="BF38" s="143"/>
      <c r="BG38" s="143"/>
      <c r="BH38" s="143"/>
      <c r="BI38" s="143"/>
      <c r="BJ38" s="143"/>
      <c r="BK38" s="143"/>
      <c r="BL38" s="143"/>
      <c r="BM38" s="143"/>
    </row>
    <row r="39" spans="1:65" ht="12" customHeight="1">
      <c r="A39" s="145"/>
      <c r="B39" s="298" t="str">
        <f t="shared" si="1"/>
        <v>INTRA</v>
      </c>
      <c r="C39" s="289" t="s">
        <v>227</v>
      </c>
      <c r="D39" s="261" t="s">
        <v>201</v>
      </c>
      <c r="E39" s="245" t="s">
        <v>276</v>
      </c>
      <c r="F39" s="352"/>
      <c r="G39" s="261">
        <v>12</v>
      </c>
      <c r="H39" s="261">
        <v>12</v>
      </c>
      <c r="I39" s="261" t="s">
        <v>289</v>
      </c>
      <c r="J39" s="244" t="s">
        <v>227</v>
      </c>
      <c r="K39" s="261" t="s">
        <v>94</v>
      </c>
      <c r="L39" s="261" t="s">
        <v>300</v>
      </c>
      <c r="M39" s="261">
        <f>COUNTIF(Y39:AD40,"x")</f>
        <v>11</v>
      </c>
      <c r="N39" s="261">
        <f t="shared" si="10"/>
        <v>1</v>
      </c>
      <c r="O39" s="240"/>
      <c r="P39" s="267" t="str">
        <f>K38</f>
        <v>E60</v>
      </c>
      <c r="Q39" s="255" t="s">
        <v>277</v>
      </c>
      <c r="R39" s="255" t="s">
        <v>277</v>
      </c>
      <c r="S39" s="255" t="s">
        <v>277</v>
      </c>
      <c r="T39" s="255"/>
      <c r="U39" s="255" t="s">
        <v>277</v>
      </c>
      <c r="V39" s="263"/>
      <c r="W39" s="240"/>
      <c r="X39" s="262" t="str">
        <f>K39</f>
        <v>H60</v>
      </c>
      <c r="Y39" s="255" t="s">
        <v>277</v>
      </c>
      <c r="Z39" s="255" t="s">
        <v>278</v>
      </c>
      <c r="AA39" s="255" t="s">
        <v>277</v>
      </c>
      <c r="AB39" s="255" t="s">
        <v>278</v>
      </c>
      <c r="AC39" s="255"/>
      <c r="AD39" s="263" t="s">
        <v>277</v>
      </c>
      <c r="AE39" s="240"/>
      <c r="AF39" s="262" t="str">
        <f>K40</f>
        <v>J60</v>
      </c>
      <c r="AG39" s="255" t="s">
        <v>277</v>
      </c>
      <c r="AH39" s="255"/>
      <c r="AI39" s="255" t="s">
        <v>277</v>
      </c>
      <c r="AJ39" s="255" t="s">
        <v>277</v>
      </c>
      <c r="AK39" s="255" t="s">
        <v>277</v>
      </c>
      <c r="AL39" s="263"/>
      <c r="AM39" s="240"/>
      <c r="AN39" s="262" t="str">
        <f>K41</f>
        <v>M60</v>
      </c>
      <c r="AO39" s="255" t="s">
        <v>277</v>
      </c>
      <c r="AP39" s="255" t="s">
        <v>277</v>
      </c>
      <c r="AQ39" s="255" t="s">
        <v>277</v>
      </c>
      <c r="AR39" s="255" t="s">
        <v>277</v>
      </c>
      <c r="AS39" s="255" t="s">
        <v>277</v>
      </c>
      <c r="AT39" s="263" t="s">
        <v>277</v>
      </c>
      <c r="AU39" s="240"/>
      <c r="AV39" s="240"/>
      <c r="AW39" s="355"/>
      <c r="AX39" s="66"/>
      <c r="AY39" s="289">
        <f t="shared" si="6"/>
        <v>12</v>
      </c>
      <c r="AZ39" s="244">
        <f t="shared" si="7"/>
        <v>11</v>
      </c>
      <c r="BA39" s="244">
        <f t="shared" si="8"/>
        <v>1</v>
      </c>
      <c r="BB39" s="290">
        <f>Table6[[#This Row],[Occupé]]/Table6[[#This Row],[Total port]]</f>
        <v>0.91666666666666663</v>
      </c>
      <c r="BC39" s="250"/>
      <c r="BD39" s="250"/>
      <c r="BE39" s="143"/>
      <c r="BF39" s="143"/>
      <c r="BG39" s="143"/>
      <c r="BH39" s="143"/>
      <c r="BI39" s="143"/>
      <c r="BJ39" s="143"/>
      <c r="BK39" s="143"/>
      <c r="BL39" s="143"/>
      <c r="BM39" s="143"/>
    </row>
    <row r="40" spans="1:65" ht="12" customHeight="1" thickBot="1">
      <c r="A40" s="145"/>
      <c r="B40" s="298" t="str">
        <f t="shared" si="1"/>
        <v>INTRA</v>
      </c>
      <c r="C40" s="289" t="s">
        <v>227</v>
      </c>
      <c r="D40" s="261" t="s">
        <v>201</v>
      </c>
      <c r="E40" s="245" t="s">
        <v>276</v>
      </c>
      <c r="F40" s="352"/>
      <c r="G40" s="261">
        <v>12</v>
      </c>
      <c r="H40" s="261">
        <v>12</v>
      </c>
      <c r="I40" s="261" t="s">
        <v>289</v>
      </c>
      <c r="J40" s="244" t="s">
        <v>227</v>
      </c>
      <c r="K40" s="261" t="s">
        <v>95</v>
      </c>
      <c r="L40" s="261" t="s">
        <v>301</v>
      </c>
      <c r="M40" s="261">
        <f>COUNTIF(AG39:AL40,"x")</f>
        <v>9</v>
      </c>
      <c r="N40" s="261">
        <f t="shared" si="10"/>
        <v>3</v>
      </c>
      <c r="O40" s="240"/>
      <c r="P40" s="271" t="str">
        <f>L38</f>
        <v>C1</v>
      </c>
      <c r="Q40" s="231"/>
      <c r="R40" s="231" t="s">
        <v>277</v>
      </c>
      <c r="S40" s="231"/>
      <c r="T40" s="231" t="s">
        <v>278</v>
      </c>
      <c r="U40" s="231"/>
      <c r="V40" s="265" t="s">
        <v>277</v>
      </c>
      <c r="W40" s="240"/>
      <c r="X40" s="264" t="str">
        <f>L39</f>
        <v>C2</v>
      </c>
      <c r="Y40" s="231" t="s">
        <v>277</v>
      </c>
      <c r="Z40" s="231" t="s">
        <v>277</v>
      </c>
      <c r="AA40" s="231" t="s">
        <v>277</v>
      </c>
      <c r="AB40" s="231" t="s">
        <v>277</v>
      </c>
      <c r="AC40" s="231" t="s">
        <v>277</v>
      </c>
      <c r="AD40" s="265" t="s">
        <v>277</v>
      </c>
      <c r="AE40" s="240"/>
      <c r="AF40" s="264" t="str">
        <f>L40</f>
        <v>C3</v>
      </c>
      <c r="AG40" s="231" t="s">
        <v>277</v>
      </c>
      <c r="AH40" s="231" t="s">
        <v>277</v>
      </c>
      <c r="AI40" s="231"/>
      <c r="AJ40" s="231" t="s">
        <v>277</v>
      </c>
      <c r="AK40" s="231" t="s">
        <v>277</v>
      </c>
      <c r="AL40" s="265" t="s">
        <v>277</v>
      </c>
      <c r="AM40" s="240"/>
      <c r="AN40" s="264" t="str">
        <f>L41</f>
        <v>C4</v>
      </c>
      <c r="AO40" s="231" t="s">
        <v>277</v>
      </c>
      <c r="AP40" s="231" t="s">
        <v>277</v>
      </c>
      <c r="AQ40" s="231" t="s">
        <v>277</v>
      </c>
      <c r="AR40" s="231" t="s">
        <v>277</v>
      </c>
      <c r="AS40" s="231"/>
      <c r="AT40" s="265" t="s">
        <v>277</v>
      </c>
      <c r="AU40" s="240"/>
      <c r="AV40" s="240"/>
      <c r="AW40" s="355"/>
      <c r="AX40" s="66"/>
      <c r="AY40" s="289">
        <f t="shared" si="6"/>
        <v>12</v>
      </c>
      <c r="AZ40" s="244">
        <f t="shared" si="7"/>
        <v>9</v>
      </c>
      <c r="BA40" s="244">
        <f t="shared" si="8"/>
        <v>3</v>
      </c>
      <c r="BB40" s="290">
        <f>Table6[[#This Row],[Occupé]]/Table6[[#This Row],[Total port]]</f>
        <v>0.75</v>
      </c>
      <c r="BC40" s="250"/>
      <c r="BD40" s="250"/>
      <c r="BE40" s="143"/>
      <c r="BF40" s="143"/>
      <c r="BG40" s="143"/>
      <c r="BH40" s="143"/>
      <c r="BI40" s="143"/>
      <c r="BJ40" s="143"/>
      <c r="BK40" s="143"/>
      <c r="BL40" s="143"/>
      <c r="BM40" s="143"/>
    </row>
    <row r="41" spans="1:65" ht="12" customHeight="1" thickBot="1">
      <c r="A41" s="145"/>
      <c r="B41" s="299" t="str">
        <f t="shared" si="1"/>
        <v>INTRA</v>
      </c>
      <c r="C41" s="296" t="s">
        <v>227</v>
      </c>
      <c r="D41" s="257" t="s">
        <v>201</v>
      </c>
      <c r="E41" s="232" t="s">
        <v>276</v>
      </c>
      <c r="F41" s="353"/>
      <c r="G41" s="252">
        <v>12</v>
      </c>
      <c r="H41" s="252">
        <v>12</v>
      </c>
      <c r="I41" s="252" t="s">
        <v>289</v>
      </c>
      <c r="J41" s="231" t="s">
        <v>227</v>
      </c>
      <c r="K41" s="252" t="s">
        <v>96</v>
      </c>
      <c r="L41" s="252" t="s">
        <v>302</v>
      </c>
      <c r="M41" s="252">
        <f>COUNTIF(AO39:AT40,"x")</f>
        <v>11</v>
      </c>
      <c r="N41" s="252">
        <f t="shared" si="10"/>
        <v>1</v>
      </c>
      <c r="O41" s="233"/>
      <c r="P41" s="233"/>
      <c r="Q41" s="233">
        <v>1</v>
      </c>
      <c r="R41" s="233">
        <v>2</v>
      </c>
      <c r="S41" s="233">
        <v>3</v>
      </c>
      <c r="T41" s="233">
        <v>4</v>
      </c>
      <c r="U41" s="233">
        <v>5</v>
      </c>
      <c r="V41" s="233">
        <v>6</v>
      </c>
      <c r="W41" s="233"/>
      <c r="X41" s="233"/>
      <c r="Y41" s="233">
        <v>1</v>
      </c>
      <c r="Z41" s="233">
        <v>2</v>
      </c>
      <c r="AA41" s="233">
        <v>3</v>
      </c>
      <c r="AB41" s="233">
        <v>4</v>
      </c>
      <c r="AC41" s="233">
        <v>5</v>
      </c>
      <c r="AD41" s="233">
        <v>6</v>
      </c>
      <c r="AE41" s="233"/>
      <c r="AF41" s="233"/>
      <c r="AG41" s="233">
        <v>1</v>
      </c>
      <c r="AH41" s="233">
        <v>2</v>
      </c>
      <c r="AI41" s="233">
        <v>3</v>
      </c>
      <c r="AJ41" s="233">
        <v>4</v>
      </c>
      <c r="AK41" s="233">
        <v>5</v>
      </c>
      <c r="AL41" s="233">
        <v>6</v>
      </c>
      <c r="AM41" s="233"/>
      <c r="AN41" s="233"/>
      <c r="AO41" s="233">
        <v>1</v>
      </c>
      <c r="AP41" s="233">
        <v>2</v>
      </c>
      <c r="AQ41" s="233">
        <v>3</v>
      </c>
      <c r="AR41" s="233">
        <v>4</v>
      </c>
      <c r="AS41" s="233">
        <v>5</v>
      </c>
      <c r="AT41" s="233">
        <v>6</v>
      </c>
      <c r="AU41" s="233"/>
      <c r="AV41" s="233"/>
      <c r="AW41" s="356"/>
      <c r="AX41" s="66"/>
      <c r="AY41" s="289">
        <f t="shared" si="6"/>
        <v>12</v>
      </c>
      <c r="AZ41" s="244">
        <f t="shared" si="7"/>
        <v>11</v>
      </c>
      <c r="BA41" s="244">
        <f t="shared" si="8"/>
        <v>1</v>
      </c>
      <c r="BB41" s="290">
        <f>Table6[[#This Row],[Occupé]]/Table6[[#This Row],[Total port]]</f>
        <v>0.91666666666666663</v>
      </c>
      <c r="BC41" s="250"/>
      <c r="BD41" s="250"/>
      <c r="BE41" s="143"/>
      <c r="BF41" s="143"/>
      <c r="BG41" s="143"/>
      <c r="BH41" s="143"/>
      <c r="BI41" s="143"/>
      <c r="BJ41" s="143"/>
      <c r="BK41" s="143"/>
      <c r="BL41" s="143"/>
      <c r="BM41" s="143"/>
    </row>
    <row r="42" spans="1:65" ht="12" customHeight="1" thickBot="1">
      <c r="A42" s="145"/>
      <c r="B42" s="297" t="str">
        <f t="shared" si="1"/>
        <v>INTRA</v>
      </c>
      <c r="C42" s="295" t="s">
        <v>227</v>
      </c>
      <c r="D42" s="275" t="s">
        <v>201</v>
      </c>
      <c r="E42" s="260" t="s">
        <v>276</v>
      </c>
      <c r="F42" s="351">
        <v>38</v>
      </c>
      <c r="G42" s="259">
        <v>12</v>
      </c>
      <c r="H42" s="259">
        <v>12</v>
      </c>
      <c r="I42" s="259" t="s">
        <v>289</v>
      </c>
      <c r="J42" s="255" t="s">
        <v>227</v>
      </c>
      <c r="K42" s="259" t="s">
        <v>107</v>
      </c>
      <c r="L42" s="259" t="s">
        <v>298</v>
      </c>
      <c r="M42" s="259">
        <f>COUNTIF(Q43:V44,"x")</f>
        <v>10</v>
      </c>
      <c r="N42" s="259">
        <f t="shared" si="10"/>
        <v>2</v>
      </c>
      <c r="O42" s="228"/>
      <c r="P42" s="228"/>
      <c r="Q42" s="228">
        <v>7</v>
      </c>
      <c r="R42" s="228">
        <v>8</v>
      </c>
      <c r="S42" s="228">
        <v>9</v>
      </c>
      <c r="T42" s="228">
        <v>10</v>
      </c>
      <c r="U42" s="228">
        <v>11</v>
      </c>
      <c r="V42" s="228">
        <v>12</v>
      </c>
      <c r="W42" s="228"/>
      <c r="X42" s="228"/>
      <c r="Y42" s="228">
        <v>7</v>
      </c>
      <c r="Z42" s="228">
        <v>8</v>
      </c>
      <c r="AA42" s="228">
        <v>9</v>
      </c>
      <c r="AB42" s="228">
        <v>10</v>
      </c>
      <c r="AC42" s="228">
        <v>11</v>
      </c>
      <c r="AD42" s="228">
        <v>12</v>
      </c>
      <c r="AE42" s="228"/>
      <c r="AF42" s="228"/>
      <c r="AG42" s="228">
        <v>7</v>
      </c>
      <c r="AH42" s="228">
        <v>8</v>
      </c>
      <c r="AI42" s="228">
        <v>9</v>
      </c>
      <c r="AJ42" s="228">
        <v>10</v>
      </c>
      <c r="AK42" s="228">
        <v>11</v>
      </c>
      <c r="AL42" s="228">
        <v>12</v>
      </c>
      <c r="AM42" s="228"/>
      <c r="AN42" s="228"/>
      <c r="AO42" s="228">
        <v>7</v>
      </c>
      <c r="AP42" s="228">
        <v>8</v>
      </c>
      <c r="AQ42" s="228">
        <v>9</v>
      </c>
      <c r="AR42" s="228">
        <v>10</v>
      </c>
      <c r="AS42" s="228">
        <v>11</v>
      </c>
      <c r="AT42" s="228">
        <v>12</v>
      </c>
      <c r="AU42" s="228"/>
      <c r="AV42" s="228"/>
      <c r="AW42" s="354">
        <f>F42</f>
        <v>38</v>
      </c>
      <c r="AX42" s="66"/>
      <c r="AY42" s="289">
        <f t="shared" si="6"/>
        <v>12</v>
      </c>
      <c r="AZ42" s="244">
        <f t="shared" si="7"/>
        <v>10</v>
      </c>
      <c r="BA42" s="244">
        <f t="shared" si="8"/>
        <v>2</v>
      </c>
      <c r="BB42" s="290">
        <f>Table6[[#This Row],[Occupé]]/Table6[[#This Row],[Total port]]</f>
        <v>0.83333333333333337</v>
      </c>
      <c r="BC42" s="250"/>
      <c r="BD42" s="250"/>
      <c r="BE42" s="143"/>
      <c r="BF42" s="143"/>
      <c r="BG42" s="143"/>
      <c r="BH42" s="143"/>
      <c r="BI42" s="143"/>
      <c r="BJ42" s="143"/>
      <c r="BK42" s="143"/>
      <c r="BL42" s="143"/>
      <c r="BM42" s="143"/>
    </row>
    <row r="43" spans="1:65" ht="12" customHeight="1">
      <c r="A43" s="145"/>
      <c r="B43" s="298" t="str">
        <f t="shared" si="1"/>
        <v>INTRA</v>
      </c>
      <c r="C43" s="289" t="s">
        <v>227</v>
      </c>
      <c r="D43" s="261" t="s">
        <v>201</v>
      </c>
      <c r="E43" s="245" t="s">
        <v>276</v>
      </c>
      <c r="F43" s="352"/>
      <c r="G43" s="261">
        <v>12</v>
      </c>
      <c r="H43" s="261">
        <v>12</v>
      </c>
      <c r="I43" s="261" t="s">
        <v>289</v>
      </c>
      <c r="J43" s="244" t="s">
        <v>227</v>
      </c>
      <c r="K43" s="261" t="s">
        <v>97</v>
      </c>
      <c r="L43" s="261" t="s">
        <v>300</v>
      </c>
      <c r="M43" s="261">
        <f>COUNTIF(Y43:AD44,"x")</f>
        <v>9</v>
      </c>
      <c r="N43" s="261">
        <f t="shared" si="10"/>
        <v>3</v>
      </c>
      <c r="O43" s="240"/>
      <c r="P43" s="267" t="str">
        <f>K42</f>
        <v>P60</v>
      </c>
      <c r="Q43" s="255" t="s">
        <v>278</v>
      </c>
      <c r="R43" s="255" t="s">
        <v>278</v>
      </c>
      <c r="S43" s="255"/>
      <c r="T43" s="255"/>
      <c r="U43" s="255" t="s">
        <v>277</v>
      </c>
      <c r="V43" s="263" t="s">
        <v>277</v>
      </c>
      <c r="W43" s="240"/>
      <c r="X43" s="262" t="str">
        <f>K43</f>
        <v>R60</v>
      </c>
      <c r="Y43" s="255" t="s">
        <v>277</v>
      </c>
      <c r="Z43" s="255"/>
      <c r="AA43" s="255"/>
      <c r="AB43" s="255" t="s">
        <v>277</v>
      </c>
      <c r="AC43" s="255" t="s">
        <v>277</v>
      </c>
      <c r="AD43" s="263" t="s">
        <v>277</v>
      </c>
      <c r="AE43" s="240"/>
      <c r="AF43" s="262">
        <f>K44</f>
        <v>0</v>
      </c>
      <c r="AG43" s="268"/>
      <c r="AH43" s="269"/>
      <c r="AI43" s="269"/>
      <c r="AJ43" s="269"/>
      <c r="AK43" s="269"/>
      <c r="AL43" s="270"/>
      <c r="AM43" s="240"/>
      <c r="AN43" s="262">
        <f>K45</f>
        <v>0</v>
      </c>
      <c r="AO43" s="268"/>
      <c r="AP43" s="269"/>
      <c r="AQ43" s="269"/>
      <c r="AR43" s="269"/>
      <c r="AS43" s="269"/>
      <c r="AT43" s="270"/>
      <c r="AU43" s="240"/>
      <c r="AV43" s="240"/>
      <c r="AW43" s="355"/>
      <c r="AX43" s="66"/>
      <c r="AY43" s="289">
        <f t="shared" si="6"/>
        <v>12</v>
      </c>
      <c r="AZ43" s="244">
        <f t="shared" si="7"/>
        <v>9</v>
      </c>
      <c r="BA43" s="244">
        <f t="shared" si="8"/>
        <v>3</v>
      </c>
      <c r="BB43" s="290">
        <f>Table6[[#This Row],[Occupé]]/Table6[[#This Row],[Total port]]</f>
        <v>0.75</v>
      </c>
      <c r="BC43" s="250"/>
      <c r="BD43" s="250"/>
      <c r="BE43" s="143"/>
      <c r="BF43" s="143"/>
      <c r="BG43" s="143"/>
      <c r="BH43" s="143"/>
      <c r="BI43" s="143"/>
      <c r="BJ43" s="143"/>
      <c r="BK43" s="143"/>
      <c r="BL43" s="143"/>
      <c r="BM43" s="143"/>
    </row>
    <row r="44" spans="1:65" ht="12" customHeight="1" thickBot="1">
      <c r="A44" s="145"/>
      <c r="B44" s="298" t="str">
        <f t="shared" si="1"/>
        <v>INTRA</v>
      </c>
      <c r="C44" s="289" t="s">
        <v>227</v>
      </c>
      <c r="D44" s="261" t="s">
        <v>201</v>
      </c>
      <c r="E44" s="245" t="s">
        <v>276</v>
      </c>
      <c r="F44" s="352"/>
      <c r="G44" s="261">
        <v>0</v>
      </c>
      <c r="H44" s="261">
        <v>0</v>
      </c>
      <c r="I44" s="261" t="s">
        <v>289</v>
      </c>
      <c r="J44" s="244" t="s">
        <v>227</v>
      </c>
      <c r="K44" s="261"/>
      <c r="L44" s="261" t="s">
        <v>301</v>
      </c>
      <c r="M44" s="261">
        <f>COUNTIF(AG43:AL44,"x")</f>
        <v>0</v>
      </c>
      <c r="N44" s="261">
        <f t="shared" si="10"/>
        <v>0</v>
      </c>
      <c r="O44" s="240"/>
      <c r="P44" s="271" t="str">
        <f>L42</f>
        <v>C1</v>
      </c>
      <c r="Q44" s="231" t="s">
        <v>277</v>
      </c>
      <c r="R44" s="231" t="s">
        <v>277</v>
      </c>
      <c r="S44" s="231" t="s">
        <v>277</v>
      </c>
      <c r="T44" s="231" t="s">
        <v>277</v>
      </c>
      <c r="U44" s="231" t="s">
        <v>277</v>
      </c>
      <c r="V44" s="265" t="s">
        <v>277</v>
      </c>
      <c r="W44" s="240"/>
      <c r="X44" s="264" t="str">
        <f>L43</f>
        <v>C2</v>
      </c>
      <c r="Y44" s="231" t="s">
        <v>277</v>
      </c>
      <c r="Z44" s="231" t="s">
        <v>277</v>
      </c>
      <c r="AA44" s="231" t="s">
        <v>277</v>
      </c>
      <c r="AB44" s="231" t="s">
        <v>277</v>
      </c>
      <c r="AC44" s="231"/>
      <c r="AD44" s="265" t="s">
        <v>277</v>
      </c>
      <c r="AE44" s="240"/>
      <c r="AF44" s="264" t="str">
        <f>L44</f>
        <v>C3</v>
      </c>
      <c r="AG44" s="272"/>
      <c r="AH44" s="273"/>
      <c r="AI44" s="273"/>
      <c r="AJ44" s="273"/>
      <c r="AK44" s="273"/>
      <c r="AL44" s="274"/>
      <c r="AM44" s="240"/>
      <c r="AN44" s="264" t="str">
        <f>L45</f>
        <v>C4</v>
      </c>
      <c r="AO44" s="272"/>
      <c r="AP44" s="273"/>
      <c r="AQ44" s="273"/>
      <c r="AR44" s="273"/>
      <c r="AS44" s="273"/>
      <c r="AT44" s="274"/>
      <c r="AU44" s="240"/>
      <c r="AV44" s="240"/>
      <c r="AW44" s="355"/>
      <c r="AX44" s="66"/>
      <c r="AY44" s="289">
        <f t="shared" si="6"/>
        <v>0</v>
      </c>
      <c r="AZ44" s="244">
        <f t="shared" si="7"/>
        <v>0</v>
      </c>
      <c r="BA44" s="244">
        <f t="shared" si="8"/>
        <v>0</v>
      </c>
      <c r="BB44" s="290" t="e">
        <f>Table6[[#This Row],[Occupé]]/Table6[[#This Row],[Total port]]</f>
        <v>#DIV/0!</v>
      </c>
      <c r="BC44" s="250"/>
      <c r="BD44" s="250"/>
      <c r="BE44" s="143"/>
      <c r="BF44" s="143"/>
      <c r="BG44" s="143"/>
      <c r="BH44" s="143"/>
      <c r="BI44" s="143"/>
      <c r="BJ44" s="143"/>
      <c r="BK44" s="143"/>
      <c r="BL44" s="143"/>
      <c r="BM44" s="143"/>
    </row>
    <row r="45" spans="1:65" ht="12" customHeight="1" thickBot="1">
      <c r="A45" s="145"/>
      <c r="B45" s="299" t="str">
        <f t="shared" si="1"/>
        <v>INTRA</v>
      </c>
      <c r="C45" s="296" t="s">
        <v>227</v>
      </c>
      <c r="D45" s="257" t="s">
        <v>201</v>
      </c>
      <c r="E45" s="232" t="s">
        <v>276</v>
      </c>
      <c r="F45" s="353"/>
      <c r="G45" s="252">
        <v>0</v>
      </c>
      <c r="H45" s="252">
        <v>0</v>
      </c>
      <c r="I45" s="252" t="s">
        <v>289</v>
      </c>
      <c r="J45" s="231" t="s">
        <v>227</v>
      </c>
      <c r="K45" s="252"/>
      <c r="L45" s="252" t="s">
        <v>302</v>
      </c>
      <c r="M45" s="252">
        <f>COUNTIF(AO43:AT44,"x")</f>
        <v>0</v>
      </c>
      <c r="N45" s="252">
        <f t="shared" si="10"/>
        <v>0</v>
      </c>
      <c r="O45" s="233"/>
      <c r="P45" s="233"/>
      <c r="Q45" s="233">
        <v>1</v>
      </c>
      <c r="R45" s="233">
        <v>2</v>
      </c>
      <c r="S45" s="233">
        <v>3</v>
      </c>
      <c r="T45" s="233">
        <v>4</v>
      </c>
      <c r="U45" s="233">
        <v>5</v>
      </c>
      <c r="V45" s="233">
        <v>6</v>
      </c>
      <c r="W45" s="233"/>
      <c r="X45" s="233"/>
      <c r="Y45" s="233">
        <v>1</v>
      </c>
      <c r="Z45" s="233">
        <v>2</v>
      </c>
      <c r="AA45" s="233">
        <v>3</v>
      </c>
      <c r="AB45" s="233">
        <v>4</v>
      </c>
      <c r="AC45" s="233">
        <v>5</v>
      </c>
      <c r="AD45" s="233">
        <v>6</v>
      </c>
      <c r="AE45" s="233"/>
      <c r="AF45" s="233"/>
      <c r="AG45" s="233">
        <v>1</v>
      </c>
      <c r="AH45" s="233">
        <v>2</v>
      </c>
      <c r="AI45" s="233">
        <v>3</v>
      </c>
      <c r="AJ45" s="233">
        <v>4</v>
      </c>
      <c r="AK45" s="233">
        <v>5</v>
      </c>
      <c r="AL45" s="233">
        <v>6</v>
      </c>
      <c r="AM45" s="233"/>
      <c r="AN45" s="233"/>
      <c r="AO45" s="233">
        <v>1</v>
      </c>
      <c r="AP45" s="233">
        <v>2</v>
      </c>
      <c r="AQ45" s="233">
        <v>3</v>
      </c>
      <c r="AR45" s="233">
        <v>4</v>
      </c>
      <c r="AS45" s="233">
        <v>5</v>
      </c>
      <c r="AT45" s="233">
        <v>6</v>
      </c>
      <c r="AU45" s="233"/>
      <c r="AV45" s="233"/>
      <c r="AW45" s="356"/>
      <c r="AX45" s="66"/>
      <c r="AY45" s="289">
        <f t="shared" si="6"/>
        <v>0</v>
      </c>
      <c r="AZ45" s="244">
        <f t="shared" si="7"/>
        <v>0</v>
      </c>
      <c r="BA45" s="244">
        <f t="shared" si="8"/>
        <v>0</v>
      </c>
      <c r="BB45" s="290" t="e">
        <f>Table6[[#This Row],[Occupé]]/Table6[[#This Row],[Total port]]</f>
        <v>#DIV/0!</v>
      </c>
      <c r="BC45" s="250"/>
      <c r="BD45" s="250"/>
      <c r="BE45" s="143"/>
      <c r="BF45" s="143"/>
      <c r="BG45" s="143"/>
      <c r="BH45" s="143"/>
      <c r="BI45" s="143"/>
      <c r="BJ45" s="143"/>
      <c r="BK45" s="143"/>
      <c r="BL45" s="143"/>
      <c r="BM45" s="143"/>
    </row>
    <row r="46" spans="1:65" ht="12" customHeight="1" thickBot="1">
      <c r="A46" s="145"/>
      <c r="B46" s="297" t="str">
        <f t="shared" si="1"/>
        <v>INTRA</v>
      </c>
      <c r="C46" s="295" t="s">
        <v>227</v>
      </c>
      <c r="D46" s="275" t="s">
        <v>201</v>
      </c>
      <c r="E46" s="260" t="s">
        <v>276</v>
      </c>
      <c r="F46" s="351">
        <v>37</v>
      </c>
      <c r="G46" s="259">
        <v>12</v>
      </c>
      <c r="H46" s="259">
        <v>12</v>
      </c>
      <c r="I46" s="259" t="s">
        <v>289</v>
      </c>
      <c r="J46" s="255" t="s">
        <v>227</v>
      </c>
      <c r="K46" s="259" t="s">
        <v>98</v>
      </c>
      <c r="L46" s="259" t="s">
        <v>298</v>
      </c>
      <c r="M46" s="259">
        <f>COUNTIF(Q47:V48,"x")</f>
        <v>2</v>
      </c>
      <c r="N46" s="259">
        <f t="shared" si="10"/>
        <v>10</v>
      </c>
      <c r="O46" s="240"/>
      <c r="P46" s="228"/>
      <c r="Q46" s="240">
        <v>7</v>
      </c>
      <c r="R46" s="240">
        <v>8</v>
      </c>
      <c r="S46" s="240">
        <v>9</v>
      </c>
      <c r="T46" s="240">
        <v>10</v>
      </c>
      <c r="U46" s="240">
        <v>11</v>
      </c>
      <c r="V46" s="240">
        <v>12</v>
      </c>
      <c r="W46" s="240"/>
      <c r="X46" s="228"/>
      <c r="Y46" s="240">
        <v>7</v>
      </c>
      <c r="Z46" s="240">
        <v>8</v>
      </c>
      <c r="AA46" s="240">
        <v>9</v>
      </c>
      <c r="AB46" s="240">
        <v>10</v>
      </c>
      <c r="AC46" s="240">
        <v>11</v>
      </c>
      <c r="AD46" s="240">
        <v>12</v>
      </c>
      <c r="AE46" s="240"/>
      <c r="AF46" s="228"/>
      <c r="AG46" s="240">
        <v>7</v>
      </c>
      <c r="AH46" s="240">
        <v>8</v>
      </c>
      <c r="AI46" s="240">
        <v>9</v>
      </c>
      <c r="AJ46" s="240">
        <v>10</v>
      </c>
      <c r="AK46" s="240">
        <v>11</v>
      </c>
      <c r="AL46" s="240">
        <v>12</v>
      </c>
      <c r="AM46" s="240"/>
      <c r="AN46" s="228"/>
      <c r="AO46" s="240">
        <v>7</v>
      </c>
      <c r="AP46" s="240">
        <v>8</v>
      </c>
      <c r="AQ46" s="240">
        <v>9</v>
      </c>
      <c r="AR46" s="240">
        <v>10</v>
      </c>
      <c r="AS46" s="240">
        <v>11</v>
      </c>
      <c r="AT46" s="240">
        <v>12</v>
      </c>
      <c r="AU46" s="240"/>
      <c r="AV46" s="240"/>
      <c r="AW46" s="355">
        <f>F46</f>
        <v>37</v>
      </c>
      <c r="AX46" s="66"/>
      <c r="AY46" s="289">
        <f t="shared" si="6"/>
        <v>12</v>
      </c>
      <c r="AZ46" s="244">
        <f t="shared" si="7"/>
        <v>2</v>
      </c>
      <c r="BA46" s="244">
        <f t="shared" si="8"/>
        <v>10</v>
      </c>
      <c r="BB46" s="290">
        <f>Table6[[#This Row],[Occupé]]/Table6[[#This Row],[Total port]]</f>
        <v>0.16666666666666666</v>
      </c>
      <c r="BC46" s="250"/>
      <c r="BD46" s="250"/>
      <c r="BE46" s="143"/>
      <c r="BF46" s="143"/>
      <c r="BG46" s="143"/>
      <c r="BH46" s="143"/>
      <c r="BI46" s="143"/>
      <c r="BJ46" s="143"/>
      <c r="BK46" s="143"/>
      <c r="BL46" s="143"/>
      <c r="BM46" s="143"/>
    </row>
    <row r="47" spans="1:65" ht="12" customHeight="1">
      <c r="A47" s="145"/>
      <c r="B47" s="298" t="str">
        <f t="shared" si="1"/>
        <v>INTRA</v>
      </c>
      <c r="C47" s="289" t="s">
        <v>227</v>
      </c>
      <c r="D47" s="261" t="s">
        <v>201</v>
      </c>
      <c r="E47" s="245" t="s">
        <v>276</v>
      </c>
      <c r="F47" s="352"/>
      <c r="G47" s="261">
        <v>12</v>
      </c>
      <c r="H47" s="261">
        <v>12</v>
      </c>
      <c r="I47" s="261" t="s">
        <v>289</v>
      </c>
      <c r="J47" s="244" t="s">
        <v>227</v>
      </c>
      <c r="K47" s="261" t="s">
        <v>99</v>
      </c>
      <c r="L47" s="261" t="s">
        <v>300</v>
      </c>
      <c r="M47" s="261">
        <f>COUNTIF(Y47:AD48,"x")</f>
        <v>6</v>
      </c>
      <c r="N47" s="261">
        <f t="shared" si="10"/>
        <v>6</v>
      </c>
      <c r="O47" s="240"/>
      <c r="P47" s="267" t="str">
        <f>K46</f>
        <v>E57</v>
      </c>
      <c r="Q47" s="255"/>
      <c r="R47" s="255"/>
      <c r="S47" s="255"/>
      <c r="T47" s="254"/>
      <c r="U47" s="254"/>
      <c r="V47" s="276"/>
      <c r="W47" s="240"/>
      <c r="X47" s="262" t="str">
        <f>K47</f>
        <v>H57</v>
      </c>
      <c r="Y47" s="255"/>
      <c r="Z47" s="255"/>
      <c r="AA47" s="255"/>
      <c r="AB47" s="255"/>
      <c r="AC47" s="255"/>
      <c r="AD47" s="263"/>
      <c r="AE47" s="240"/>
      <c r="AF47" s="262" t="str">
        <f>K48</f>
        <v>J57</v>
      </c>
      <c r="AG47" s="255" t="s">
        <v>277</v>
      </c>
      <c r="AH47" s="255" t="s">
        <v>277</v>
      </c>
      <c r="AI47" s="255" t="s">
        <v>277</v>
      </c>
      <c r="AJ47" s="255" t="s">
        <v>277</v>
      </c>
      <c r="AK47" s="255" t="s">
        <v>277</v>
      </c>
      <c r="AL47" s="263" t="s">
        <v>277</v>
      </c>
      <c r="AM47" s="240"/>
      <c r="AN47" s="262" t="str">
        <f>K49</f>
        <v>M57</v>
      </c>
      <c r="AO47" s="255" t="s">
        <v>277</v>
      </c>
      <c r="AP47" s="255"/>
      <c r="AQ47" s="255" t="s">
        <v>277</v>
      </c>
      <c r="AR47" s="255"/>
      <c r="AS47" s="255" t="s">
        <v>277</v>
      </c>
      <c r="AT47" s="263" t="s">
        <v>277</v>
      </c>
      <c r="AU47" s="240"/>
      <c r="AV47" s="240"/>
      <c r="AW47" s="355"/>
      <c r="AX47" s="66"/>
      <c r="AY47" s="289">
        <f t="shared" si="6"/>
        <v>12</v>
      </c>
      <c r="AZ47" s="244">
        <f t="shared" si="7"/>
        <v>6</v>
      </c>
      <c r="BA47" s="244">
        <f t="shared" si="8"/>
        <v>6</v>
      </c>
      <c r="BB47" s="290">
        <f>Table6[[#This Row],[Occupé]]/Table6[[#This Row],[Total port]]</f>
        <v>0.5</v>
      </c>
      <c r="BC47" s="250"/>
      <c r="BD47" s="250"/>
      <c r="BE47" s="143"/>
      <c r="BF47" s="143"/>
      <c r="BG47" s="143"/>
      <c r="BH47" s="143"/>
      <c r="BI47" s="143"/>
      <c r="BJ47" s="143"/>
      <c r="BK47" s="143"/>
      <c r="BL47" s="143"/>
      <c r="BM47" s="143"/>
    </row>
    <row r="48" spans="1:65" ht="12" customHeight="1" thickBot="1">
      <c r="A48" s="145"/>
      <c r="B48" s="298" t="str">
        <f t="shared" si="1"/>
        <v>INTRA</v>
      </c>
      <c r="C48" s="289" t="s">
        <v>227</v>
      </c>
      <c r="D48" s="261" t="s">
        <v>201</v>
      </c>
      <c r="E48" s="245" t="s">
        <v>276</v>
      </c>
      <c r="F48" s="352"/>
      <c r="G48" s="261">
        <v>12</v>
      </c>
      <c r="H48" s="261">
        <v>12</v>
      </c>
      <c r="I48" s="261" t="s">
        <v>289</v>
      </c>
      <c r="J48" s="244" t="s">
        <v>227</v>
      </c>
      <c r="K48" s="261" t="s">
        <v>100</v>
      </c>
      <c r="L48" s="261" t="s">
        <v>301</v>
      </c>
      <c r="M48" s="261">
        <f>COUNTIF(AG47:AL48,"x")</f>
        <v>12</v>
      </c>
      <c r="N48" s="261">
        <f t="shared" si="10"/>
        <v>0</v>
      </c>
      <c r="O48" s="240"/>
      <c r="P48" s="271" t="str">
        <f>L46</f>
        <v>C1</v>
      </c>
      <c r="Q48" s="231" t="s">
        <v>277</v>
      </c>
      <c r="R48" s="231" t="s">
        <v>277</v>
      </c>
      <c r="S48" s="231"/>
      <c r="T48" s="231"/>
      <c r="U48" s="231"/>
      <c r="V48" s="265"/>
      <c r="W48" s="240"/>
      <c r="X48" s="264" t="str">
        <f>L47</f>
        <v>C2</v>
      </c>
      <c r="Y48" s="231" t="s">
        <v>277</v>
      </c>
      <c r="Z48" s="231" t="s">
        <v>277</v>
      </c>
      <c r="AA48" s="231" t="s">
        <v>277</v>
      </c>
      <c r="AB48" s="231" t="s">
        <v>277</v>
      </c>
      <c r="AC48" s="231" t="s">
        <v>277</v>
      </c>
      <c r="AD48" s="265" t="s">
        <v>277</v>
      </c>
      <c r="AE48" s="240"/>
      <c r="AF48" s="264" t="str">
        <f>L48</f>
        <v>C3</v>
      </c>
      <c r="AG48" s="231" t="s">
        <v>277</v>
      </c>
      <c r="AH48" s="231" t="s">
        <v>277</v>
      </c>
      <c r="AI48" s="231" t="s">
        <v>277</v>
      </c>
      <c r="AJ48" s="231" t="s">
        <v>277</v>
      </c>
      <c r="AK48" s="231" t="s">
        <v>277</v>
      </c>
      <c r="AL48" s="265" t="s">
        <v>277</v>
      </c>
      <c r="AM48" s="240"/>
      <c r="AN48" s="264" t="str">
        <f>L49</f>
        <v>C4</v>
      </c>
      <c r="AO48" s="231" t="s">
        <v>277</v>
      </c>
      <c r="AP48" s="231" t="s">
        <v>277</v>
      </c>
      <c r="AQ48" s="231" t="s">
        <v>277</v>
      </c>
      <c r="AR48" s="231" t="s">
        <v>277</v>
      </c>
      <c r="AS48" s="231"/>
      <c r="AT48" s="265"/>
      <c r="AU48" s="240"/>
      <c r="AV48" s="240"/>
      <c r="AW48" s="355"/>
      <c r="AX48" s="66"/>
      <c r="AY48" s="289">
        <f t="shared" si="6"/>
        <v>12</v>
      </c>
      <c r="AZ48" s="244">
        <f t="shared" si="7"/>
        <v>12</v>
      </c>
      <c r="BA48" s="244">
        <f t="shared" si="8"/>
        <v>0</v>
      </c>
      <c r="BB48" s="290">
        <f>Table6[[#This Row],[Occupé]]/Table6[[#This Row],[Total port]]</f>
        <v>1</v>
      </c>
      <c r="BC48" s="250"/>
      <c r="BD48" s="250"/>
      <c r="BE48" s="143"/>
      <c r="BF48" s="143"/>
      <c r="BG48" s="143"/>
      <c r="BH48" s="143"/>
      <c r="BI48" s="143"/>
      <c r="BJ48" s="143"/>
      <c r="BK48" s="143"/>
      <c r="BL48" s="143"/>
      <c r="BM48" s="143"/>
    </row>
    <row r="49" spans="1:65" ht="12" customHeight="1" thickBot="1">
      <c r="A49" s="145"/>
      <c r="B49" s="299" t="str">
        <f t="shared" si="1"/>
        <v>INTRA</v>
      </c>
      <c r="C49" s="296" t="s">
        <v>227</v>
      </c>
      <c r="D49" s="257" t="s">
        <v>201</v>
      </c>
      <c r="E49" s="232" t="s">
        <v>276</v>
      </c>
      <c r="F49" s="353"/>
      <c r="G49" s="252">
        <v>12</v>
      </c>
      <c r="H49" s="252">
        <v>12</v>
      </c>
      <c r="I49" s="252" t="s">
        <v>289</v>
      </c>
      <c r="J49" s="231" t="s">
        <v>227</v>
      </c>
      <c r="K49" s="252" t="s">
        <v>19</v>
      </c>
      <c r="L49" s="252" t="s">
        <v>302</v>
      </c>
      <c r="M49" s="252">
        <f>COUNTIF(AO47:AT48,"x")</f>
        <v>8</v>
      </c>
      <c r="N49" s="252">
        <f t="shared" si="10"/>
        <v>4</v>
      </c>
      <c r="O49" s="240"/>
      <c r="P49" s="233"/>
      <c r="Q49" s="240">
        <v>1</v>
      </c>
      <c r="R49" s="240">
        <v>2</v>
      </c>
      <c r="S49" s="240">
        <v>3</v>
      </c>
      <c r="T49" s="240">
        <v>4</v>
      </c>
      <c r="U49" s="240">
        <v>5</v>
      </c>
      <c r="V49" s="240">
        <v>6</v>
      </c>
      <c r="W49" s="240"/>
      <c r="X49" s="233"/>
      <c r="Y49" s="240">
        <v>1</v>
      </c>
      <c r="Z49" s="240">
        <v>2</v>
      </c>
      <c r="AA49" s="240">
        <v>3</v>
      </c>
      <c r="AB49" s="240">
        <v>4</v>
      </c>
      <c r="AC49" s="240">
        <v>5</v>
      </c>
      <c r="AD49" s="240">
        <v>6</v>
      </c>
      <c r="AE49" s="240"/>
      <c r="AF49" s="233"/>
      <c r="AG49" s="240">
        <v>1</v>
      </c>
      <c r="AH49" s="240">
        <v>2</v>
      </c>
      <c r="AI49" s="240">
        <v>3</v>
      </c>
      <c r="AJ49" s="240">
        <v>4</v>
      </c>
      <c r="AK49" s="240">
        <v>5</v>
      </c>
      <c r="AL49" s="240">
        <v>6</v>
      </c>
      <c r="AM49" s="240"/>
      <c r="AN49" s="233"/>
      <c r="AO49" s="240">
        <v>1</v>
      </c>
      <c r="AP49" s="240">
        <v>2</v>
      </c>
      <c r="AQ49" s="240">
        <v>3</v>
      </c>
      <c r="AR49" s="240">
        <v>4</v>
      </c>
      <c r="AS49" s="240">
        <v>5</v>
      </c>
      <c r="AT49" s="240">
        <v>6</v>
      </c>
      <c r="AU49" s="240"/>
      <c r="AV49" s="240"/>
      <c r="AW49" s="355"/>
      <c r="AX49" s="66"/>
      <c r="AY49" s="289">
        <f t="shared" si="6"/>
        <v>12</v>
      </c>
      <c r="AZ49" s="244">
        <f t="shared" si="7"/>
        <v>8</v>
      </c>
      <c r="BA49" s="244">
        <f t="shared" si="8"/>
        <v>4</v>
      </c>
      <c r="BB49" s="290">
        <f>Table6[[#This Row],[Occupé]]/Table6[[#This Row],[Total port]]</f>
        <v>0.66666666666666663</v>
      </c>
      <c r="BC49" s="250"/>
      <c r="BD49" s="250"/>
      <c r="BE49" s="143"/>
      <c r="BF49" s="143"/>
      <c r="BG49" s="143"/>
      <c r="BH49" s="143"/>
      <c r="BI49" s="143"/>
      <c r="BJ49" s="143"/>
      <c r="BK49" s="143"/>
      <c r="BL49" s="143"/>
      <c r="BM49" s="143"/>
    </row>
    <row r="50" spans="1:65" ht="12" customHeight="1" thickBot="1">
      <c r="A50" s="145"/>
      <c r="B50" s="297" t="str">
        <f t="shared" si="1"/>
        <v>INTRA</v>
      </c>
      <c r="C50" s="295" t="s">
        <v>227</v>
      </c>
      <c r="D50" s="275" t="s">
        <v>201</v>
      </c>
      <c r="E50" s="260" t="s">
        <v>276</v>
      </c>
      <c r="F50" s="351">
        <v>36</v>
      </c>
      <c r="G50" s="259">
        <v>12</v>
      </c>
      <c r="H50" s="259">
        <v>12</v>
      </c>
      <c r="I50" s="259" t="s">
        <v>289</v>
      </c>
      <c r="J50" s="255" t="s">
        <v>227</v>
      </c>
      <c r="K50" s="259" t="s">
        <v>108</v>
      </c>
      <c r="L50" s="259" t="s">
        <v>298</v>
      </c>
      <c r="M50" s="259">
        <f>COUNTIF(Q51:V52,"x")</f>
        <v>9</v>
      </c>
      <c r="N50" s="259">
        <f t="shared" si="10"/>
        <v>3</v>
      </c>
      <c r="O50" s="228"/>
      <c r="P50" s="228"/>
      <c r="Q50" s="228">
        <v>7</v>
      </c>
      <c r="R50" s="228">
        <v>8</v>
      </c>
      <c r="S50" s="228">
        <v>9</v>
      </c>
      <c r="T50" s="228">
        <v>10</v>
      </c>
      <c r="U50" s="228">
        <v>11</v>
      </c>
      <c r="V50" s="228">
        <v>12</v>
      </c>
      <c r="W50" s="228"/>
      <c r="X50" s="228"/>
      <c r="Y50" s="228">
        <v>7</v>
      </c>
      <c r="Z50" s="228">
        <v>8</v>
      </c>
      <c r="AA50" s="228">
        <v>9</v>
      </c>
      <c r="AB50" s="228">
        <v>10</v>
      </c>
      <c r="AC50" s="228">
        <v>11</v>
      </c>
      <c r="AD50" s="228">
        <v>12</v>
      </c>
      <c r="AE50" s="228"/>
      <c r="AF50" s="228"/>
      <c r="AG50" s="228">
        <v>7</v>
      </c>
      <c r="AH50" s="228">
        <v>8</v>
      </c>
      <c r="AI50" s="228">
        <v>9</v>
      </c>
      <c r="AJ50" s="228">
        <v>10</v>
      </c>
      <c r="AK50" s="228">
        <v>11</v>
      </c>
      <c r="AL50" s="228">
        <v>12</v>
      </c>
      <c r="AM50" s="228"/>
      <c r="AN50" s="228"/>
      <c r="AO50" s="228">
        <v>7</v>
      </c>
      <c r="AP50" s="228">
        <v>8</v>
      </c>
      <c r="AQ50" s="228">
        <v>9</v>
      </c>
      <c r="AR50" s="228">
        <v>10</v>
      </c>
      <c r="AS50" s="228">
        <v>11</v>
      </c>
      <c r="AT50" s="228">
        <v>12</v>
      </c>
      <c r="AU50" s="228"/>
      <c r="AV50" s="228"/>
      <c r="AW50" s="354">
        <f>F50</f>
        <v>36</v>
      </c>
      <c r="AX50" s="66"/>
      <c r="AY50" s="289">
        <f t="shared" si="6"/>
        <v>12</v>
      </c>
      <c r="AZ50" s="244">
        <f t="shared" si="7"/>
        <v>9</v>
      </c>
      <c r="BA50" s="244">
        <f t="shared" si="8"/>
        <v>3</v>
      </c>
      <c r="BB50" s="290">
        <f>Table6[[#This Row],[Occupé]]/Table6[[#This Row],[Total port]]</f>
        <v>0.75</v>
      </c>
      <c r="BC50" s="250"/>
      <c r="BD50" s="250"/>
      <c r="BE50" s="143"/>
      <c r="BF50" s="143"/>
      <c r="BG50" s="143"/>
      <c r="BH50" s="143"/>
      <c r="BI50" s="143"/>
      <c r="BJ50" s="143"/>
      <c r="BK50" s="143"/>
      <c r="BL50" s="143"/>
      <c r="BM50" s="143"/>
    </row>
    <row r="51" spans="1:65" ht="12" customHeight="1">
      <c r="A51" s="145"/>
      <c r="B51" s="298" t="str">
        <f t="shared" si="1"/>
        <v>INTRA</v>
      </c>
      <c r="C51" s="289" t="s">
        <v>227</v>
      </c>
      <c r="D51" s="261" t="s">
        <v>201</v>
      </c>
      <c r="E51" s="245" t="s">
        <v>276</v>
      </c>
      <c r="F51" s="352"/>
      <c r="G51" s="261">
        <v>12</v>
      </c>
      <c r="H51" s="261">
        <v>12</v>
      </c>
      <c r="I51" s="261" t="s">
        <v>289</v>
      </c>
      <c r="J51" s="244" t="s">
        <v>227</v>
      </c>
      <c r="K51" s="261" t="s">
        <v>101</v>
      </c>
      <c r="L51" s="261" t="s">
        <v>300</v>
      </c>
      <c r="M51" s="261">
        <f>COUNTIF(Y51:AD52,"x")</f>
        <v>10</v>
      </c>
      <c r="N51" s="261">
        <f t="shared" si="10"/>
        <v>2</v>
      </c>
      <c r="O51" s="240"/>
      <c r="P51" s="267" t="str">
        <f>K50</f>
        <v>P57</v>
      </c>
      <c r="Q51" s="255" t="s">
        <v>277</v>
      </c>
      <c r="R51" s="255"/>
      <c r="S51" s="255" t="s">
        <v>277</v>
      </c>
      <c r="T51" s="255" t="s">
        <v>277</v>
      </c>
      <c r="U51" s="255" t="s">
        <v>277</v>
      </c>
      <c r="V51" s="263" t="s">
        <v>277</v>
      </c>
      <c r="W51" s="240"/>
      <c r="X51" s="262" t="str">
        <f>K51</f>
        <v>R57</v>
      </c>
      <c r="Y51" s="255" t="s">
        <v>277</v>
      </c>
      <c r="Z51" s="255" t="s">
        <v>277</v>
      </c>
      <c r="AA51" s="255"/>
      <c r="AB51" s="255" t="s">
        <v>277</v>
      </c>
      <c r="AC51" s="255" t="s">
        <v>277</v>
      </c>
      <c r="AD51" s="263" t="s">
        <v>277</v>
      </c>
      <c r="AE51" s="240"/>
      <c r="AF51" s="262">
        <f>K52</f>
        <v>0</v>
      </c>
      <c r="AG51" s="268"/>
      <c r="AH51" s="269"/>
      <c r="AI51" s="269"/>
      <c r="AJ51" s="269"/>
      <c r="AK51" s="269"/>
      <c r="AL51" s="270"/>
      <c r="AM51" s="240"/>
      <c r="AN51" s="262">
        <f>K53</f>
        <v>0</v>
      </c>
      <c r="AO51" s="268"/>
      <c r="AP51" s="269"/>
      <c r="AQ51" s="269"/>
      <c r="AR51" s="269"/>
      <c r="AS51" s="269"/>
      <c r="AT51" s="270"/>
      <c r="AU51" s="240"/>
      <c r="AV51" s="240"/>
      <c r="AW51" s="355"/>
      <c r="AX51" s="66"/>
      <c r="AY51" s="289">
        <f t="shared" si="6"/>
        <v>12</v>
      </c>
      <c r="AZ51" s="244">
        <f t="shared" si="7"/>
        <v>10</v>
      </c>
      <c r="BA51" s="244">
        <f t="shared" si="8"/>
        <v>2</v>
      </c>
      <c r="BB51" s="290">
        <f>Table6[[#This Row],[Occupé]]/Table6[[#This Row],[Total port]]</f>
        <v>0.83333333333333337</v>
      </c>
      <c r="BC51" s="250"/>
      <c r="BD51" s="250"/>
      <c r="BE51" s="143"/>
      <c r="BF51" s="143"/>
      <c r="BG51" s="143"/>
      <c r="BH51" s="143"/>
      <c r="BI51" s="143"/>
      <c r="BJ51" s="143"/>
      <c r="BK51" s="143"/>
      <c r="BL51" s="143"/>
      <c r="BM51" s="143"/>
    </row>
    <row r="52" spans="1:65" ht="12" customHeight="1" thickBot="1">
      <c r="A52" s="145"/>
      <c r="B52" s="298" t="str">
        <f t="shared" si="1"/>
        <v>INTRA</v>
      </c>
      <c r="C52" s="289" t="s">
        <v>227</v>
      </c>
      <c r="D52" s="261" t="s">
        <v>201</v>
      </c>
      <c r="E52" s="245" t="s">
        <v>276</v>
      </c>
      <c r="F52" s="352"/>
      <c r="G52" s="261">
        <v>0</v>
      </c>
      <c r="H52" s="261">
        <v>0</v>
      </c>
      <c r="I52" s="261" t="s">
        <v>289</v>
      </c>
      <c r="J52" s="244" t="s">
        <v>227</v>
      </c>
      <c r="K52" s="261"/>
      <c r="L52" s="261" t="s">
        <v>301</v>
      </c>
      <c r="M52" s="261">
        <f>COUNTIF(AG51:AL52,"x")</f>
        <v>0</v>
      </c>
      <c r="N52" s="261">
        <f t="shared" si="10"/>
        <v>0</v>
      </c>
      <c r="O52" s="240"/>
      <c r="P52" s="271" t="str">
        <f>L50</f>
        <v>C1</v>
      </c>
      <c r="Q52" s="231"/>
      <c r="R52" s="231" t="s">
        <v>277</v>
      </c>
      <c r="S52" s="231" t="s">
        <v>277</v>
      </c>
      <c r="T52" s="231" t="s">
        <v>277</v>
      </c>
      <c r="U52" s="231" t="s">
        <v>277</v>
      </c>
      <c r="V52" s="265"/>
      <c r="W52" s="240"/>
      <c r="X52" s="264" t="str">
        <f>L51</f>
        <v>C2</v>
      </c>
      <c r="Y52" s="231" t="s">
        <v>277</v>
      </c>
      <c r="Z52" s="231"/>
      <c r="AA52" s="231" t="s">
        <v>277</v>
      </c>
      <c r="AB52" s="231" t="s">
        <v>277</v>
      </c>
      <c r="AC52" s="231" t="s">
        <v>277</v>
      </c>
      <c r="AD52" s="265" t="s">
        <v>277</v>
      </c>
      <c r="AE52" s="240"/>
      <c r="AF52" s="264" t="str">
        <f>L52</f>
        <v>C3</v>
      </c>
      <c r="AG52" s="272"/>
      <c r="AH52" s="273"/>
      <c r="AI52" s="273"/>
      <c r="AJ52" s="273"/>
      <c r="AK52" s="273"/>
      <c r="AL52" s="274"/>
      <c r="AM52" s="240"/>
      <c r="AN52" s="264" t="str">
        <f>L53</f>
        <v>C4</v>
      </c>
      <c r="AO52" s="272"/>
      <c r="AP52" s="273"/>
      <c r="AQ52" s="273"/>
      <c r="AR52" s="273"/>
      <c r="AS52" s="273"/>
      <c r="AT52" s="274"/>
      <c r="AU52" s="240"/>
      <c r="AV52" s="240"/>
      <c r="AW52" s="355"/>
      <c r="AX52" s="66"/>
      <c r="AY52" s="289">
        <f t="shared" si="6"/>
        <v>0</v>
      </c>
      <c r="AZ52" s="244">
        <f t="shared" si="7"/>
        <v>0</v>
      </c>
      <c r="BA52" s="244">
        <f t="shared" si="8"/>
        <v>0</v>
      </c>
      <c r="BB52" s="290" t="e">
        <f>Table6[[#This Row],[Occupé]]/Table6[[#This Row],[Total port]]</f>
        <v>#DIV/0!</v>
      </c>
      <c r="BC52" s="250"/>
      <c r="BD52" s="250"/>
      <c r="BE52" s="143"/>
      <c r="BF52" s="143"/>
      <c r="BG52" s="143"/>
      <c r="BH52" s="143"/>
      <c r="BI52" s="143"/>
      <c r="BJ52" s="143"/>
      <c r="BK52" s="143"/>
      <c r="BL52" s="143"/>
      <c r="BM52" s="143"/>
    </row>
    <row r="53" spans="1:65" ht="12" customHeight="1" thickBot="1">
      <c r="A53" s="145"/>
      <c r="B53" s="299" t="str">
        <f t="shared" si="1"/>
        <v>INTRA</v>
      </c>
      <c r="C53" s="296" t="s">
        <v>227</v>
      </c>
      <c r="D53" s="257" t="s">
        <v>201</v>
      </c>
      <c r="E53" s="232" t="s">
        <v>276</v>
      </c>
      <c r="F53" s="353"/>
      <c r="G53" s="252">
        <v>0</v>
      </c>
      <c r="H53" s="252">
        <v>0</v>
      </c>
      <c r="I53" s="252" t="s">
        <v>289</v>
      </c>
      <c r="J53" s="231" t="s">
        <v>227</v>
      </c>
      <c r="K53" s="252"/>
      <c r="L53" s="252" t="s">
        <v>302</v>
      </c>
      <c r="M53" s="252">
        <f>COUNTIF(AO51:AT52,"x")</f>
        <v>0</v>
      </c>
      <c r="N53" s="252">
        <f t="shared" si="10"/>
        <v>0</v>
      </c>
      <c r="O53" s="233"/>
      <c r="P53" s="233"/>
      <c r="Q53" s="233">
        <v>1</v>
      </c>
      <c r="R53" s="233">
        <v>2</v>
      </c>
      <c r="S53" s="233">
        <v>3</v>
      </c>
      <c r="T53" s="233">
        <v>4</v>
      </c>
      <c r="U53" s="233">
        <v>5</v>
      </c>
      <c r="V53" s="233">
        <v>6</v>
      </c>
      <c r="W53" s="233"/>
      <c r="X53" s="233"/>
      <c r="Y53" s="233">
        <v>1</v>
      </c>
      <c r="Z53" s="233">
        <v>2</v>
      </c>
      <c r="AA53" s="233">
        <v>3</v>
      </c>
      <c r="AB53" s="233">
        <v>4</v>
      </c>
      <c r="AC53" s="233">
        <v>5</v>
      </c>
      <c r="AD53" s="233">
        <v>6</v>
      </c>
      <c r="AE53" s="233"/>
      <c r="AF53" s="233"/>
      <c r="AG53" s="233">
        <v>1</v>
      </c>
      <c r="AH53" s="233">
        <v>2</v>
      </c>
      <c r="AI53" s="233">
        <v>3</v>
      </c>
      <c r="AJ53" s="233">
        <v>4</v>
      </c>
      <c r="AK53" s="233">
        <v>5</v>
      </c>
      <c r="AL53" s="233">
        <v>6</v>
      </c>
      <c r="AM53" s="233"/>
      <c r="AN53" s="233"/>
      <c r="AO53" s="233">
        <v>1</v>
      </c>
      <c r="AP53" s="233">
        <v>2</v>
      </c>
      <c r="AQ53" s="233">
        <v>3</v>
      </c>
      <c r="AR53" s="233">
        <v>4</v>
      </c>
      <c r="AS53" s="233">
        <v>5</v>
      </c>
      <c r="AT53" s="233">
        <v>6</v>
      </c>
      <c r="AU53" s="233"/>
      <c r="AV53" s="233"/>
      <c r="AW53" s="356"/>
      <c r="AX53" s="66"/>
      <c r="AY53" s="289">
        <f t="shared" si="6"/>
        <v>0</v>
      </c>
      <c r="AZ53" s="244">
        <f t="shared" si="7"/>
        <v>0</v>
      </c>
      <c r="BA53" s="244">
        <f t="shared" si="8"/>
        <v>0</v>
      </c>
      <c r="BB53" s="290" t="e">
        <f>Table6[[#This Row],[Occupé]]/Table6[[#This Row],[Total port]]</f>
        <v>#DIV/0!</v>
      </c>
      <c r="BC53" s="250"/>
      <c r="BD53" s="250"/>
      <c r="BE53" s="143"/>
      <c r="BF53" s="143"/>
      <c r="BG53" s="143"/>
      <c r="BH53" s="143"/>
      <c r="BI53" s="143"/>
      <c r="BJ53" s="143"/>
      <c r="BK53" s="143"/>
      <c r="BL53" s="143"/>
      <c r="BM53" s="143"/>
    </row>
    <row r="54" spans="1:65" ht="12" customHeight="1" thickBot="1">
      <c r="A54" s="145"/>
      <c r="B54" s="297" t="str">
        <f t="shared" si="1"/>
        <v>INTRA</v>
      </c>
      <c r="C54" s="295" t="s">
        <v>227</v>
      </c>
      <c r="D54" s="275" t="s">
        <v>201</v>
      </c>
      <c r="E54" s="260" t="s">
        <v>276</v>
      </c>
      <c r="F54" s="351">
        <v>35</v>
      </c>
      <c r="G54" s="259">
        <v>12</v>
      </c>
      <c r="H54" s="259">
        <v>12</v>
      </c>
      <c r="I54" s="259" t="s">
        <v>289</v>
      </c>
      <c r="J54" s="255" t="s">
        <v>227</v>
      </c>
      <c r="K54" s="259" t="s">
        <v>351</v>
      </c>
      <c r="L54" s="259" t="s">
        <v>298</v>
      </c>
      <c r="M54" s="259">
        <f>COUNTIF(Q55:V56,"x")</f>
        <v>12</v>
      </c>
      <c r="N54" s="259">
        <f t="shared" si="10"/>
        <v>0</v>
      </c>
      <c r="O54" s="240"/>
      <c r="P54" s="228"/>
      <c r="Q54" s="240">
        <v>7</v>
      </c>
      <c r="R54" s="240">
        <v>8</v>
      </c>
      <c r="S54" s="240">
        <v>9</v>
      </c>
      <c r="T54" s="240">
        <v>10</v>
      </c>
      <c r="U54" s="240">
        <v>11</v>
      </c>
      <c r="V54" s="240">
        <v>12</v>
      </c>
      <c r="W54" s="240"/>
      <c r="X54" s="228"/>
      <c r="Y54" s="240">
        <v>7</v>
      </c>
      <c r="Z54" s="240">
        <v>8</v>
      </c>
      <c r="AA54" s="240">
        <v>9</v>
      </c>
      <c r="AB54" s="240">
        <v>10</v>
      </c>
      <c r="AC54" s="240">
        <v>11</v>
      </c>
      <c r="AD54" s="240">
        <v>12</v>
      </c>
      <c r="AE54" s="240"/>
      <c r="AF54" s="228"/>
      <c r="AG54" s="240">
        <v>7</v>
      </c>
      <c r="AH54" s="240">
        <v>8</v>
      </c>
      <c r="AI54" s="240">
        <v>9</v>
      </c>
      <c r="AJ54" s="240">
        <v>10</v>
      </c>
      <c r="AK54" s="240">
        <v>11</v>
      </c>
      <c r="AL54" s="240">
        <v>12</v>
      </c>
      <c r="AM54" s="240"/>
      <c r="AN54" s="228"/>
      <c r="AO54" s="240">
        <v>7</v>
      </c>
      <c r="AP54" s="240">
        <v>8</v>
      </c>
      <c r="AQ54" s="240">
        <v>9</v>
      </c>
      <c r="AR54" s="240">
        <v>10</v>
      </c>
      <c r="AS54" s="240">
        <v>11</v>
      </c>
      <c r="AT54" s="240">
        <v>12</v>
      </c>
      <c r="AU54" s="240"/>
      <c r="AV54" s="240"/>
      <c r="AW54" s="355">
        <f>F54</f>
        <v>35</v>
      </c>
      <c r="AX54" s="66"/>
      <c r="AY54" s="289">
        <f t="shared" si="6"/>
        <v>12</v>
      </c>
      <c r="AZ54" s="244">
        <f t="shared" si="7"/>
        <v>12</v>
      </c>
      <c r="BA54" s="244">
        <f t="shared" si="8"/>
        <v>0</v>
      </c>
      <c r="BB54" s="290">
        <f>Table6[[#This Row],[Occupé]]/Table6[[#This Row],[Total port]]</f>
        <v>1</v>
      </c>
      <c r="BC54" s="250"/>
      <c r="BD54" s="250"/>
      <c r="BE54" s="143"/>
      <c r="BF54" s="143"/>
      <c r="BG54" s="143"/>
      <c r="BH54" s="143"/>
      <c r="BI54" s="143"/>
      <c r="BJ54" s="143"/>
      <c r="BK54" s="143"/>
      <c r="BL54" s="143"/>
      <c r="BM54" s="143"/>
    </row>
    <row r="55" spans="1:65" ht="12" customHeight="1">
      <c r="A55" s="145"/>
      <c r="B55" s="298" t="str">
        <f t="shared" si="1"/>
        <v>INTRA</v>
      </c>
      <c r="C55" s="289" t="s">
        <v>227</v>
      </c>
      <c r="D55" s="261" t="s">
        <v>201</v>
      </c>
      <c r="E55" s="245" t="s">
        <v>276</v>
      </c>
      <c r="F55" s="352"/>
      <c r="G55" s="261">
        <v>12</v>
      </c>
      <c r="H55" s="261">
        <v>12</v>
      </c>
      <c r="I55" s="261" t="s">
        <v>289</v>
      </c>
      <c r="J55" s="244" t="s">
        <v>227</v>
      </c>
      <c r="K55" s="261" t="s">
        <v>351</v>
      </c>
      <c r="L55" s="261" t="s">
        <v>300</v>
      </c>
      <c r="M55" s="261">
        <f>COUNTIF(Y55:AD56,"x")</f>
        <v>6</v>
      </c>
      <c r="N55" s="261">
        <f t="shared" si="10"/>
        <v>6</v>
      </c>
      <c r="O55" s="240"/>
      <c r="P55" s="267" t="str">
        <f>K54</f>
        <v>M32_6</v>
      </c>
      <c r="Q55" s="255" t="s">
        <v>277</v>
      </c>
      <c r="R55" s="255" t="s">
        <v>277</v>
      </c>
      <c r="S55" s="255" t="s">
        <v>277</v>
      </c>
      <c r="T55" s="255" t="s">
        <v>277</v>
      </c>
      <c r="U55" s="255" t="s">
        <v>277</v>
      </c>
      <c r="V55" s="263" t="s">
        <v>277</v>
      </c>
      <c r="W55" s="240"/>
      <c r="X55" s="262" t="str">
        <f>K55</f>
        <v>M32_6</v>
      </c>
      <c r="Y55" s="255"/>
      <c r="Z55" s="255"/>
      <c r="AA55" s="255"/>
      <c r="AB55" s="255"/>
      <c r="AC55" s="255"/>
      <c r="AD55" s="263"/>
      <c r="AE55" s="240"/>
      <c r="AF55" s="262" t="str">
        <f>K56</f>
        <v>Rack32A</v>
      </c>
      <c r="AG55" s="255"/>
      <c r="AH55" s="255"/>
      <c r="AI55" s="255"/>
      <c r="AJ55" s="255"/>
      <c r="AK55" s="255"/>
      <c r="AL55" s="263"/>
      <c r="AM55" s="240"/>
      <c r="AN55" s="262">
        <f>K57</f>
        <v>0</v>
      </c>
      <c r="AO55" s="268"/>
      <c r="AP55" s="269"/>
      <c r="AQ55" s="269"/>
      <c r="AR55" s="269"/>
      <c r="AS55" s="269"/>
      <c r="AT55" s="270"/>
      <c r="AU55" s="240"/>
      <c r="AV55" s="240"/>
      <c r="AW55" s="355"/>
      <c r="AX55" s="66"/>
      <c r="AY55" s="289">
        <f t="shared" si="6"/>
        <v>12</v>
      </c>
      <c r="AZ55" s="244">
        <f t="shared" si="7"/>
        <v>6</v>
      </c>
      <c r="BA55" s="244">
        <f t="shared" si="8"/>
        <v>6</v>
      </c>
      <c r="BB55" s="290">
        <f>Table6[[#This Row],[Occupé]]/Table6[[#This Row],[Total port]]</f>
        <v>0.5</v>
      </c>
      <c r="BC55" s="250"/>
      <c r="BD55" s="250"/>
      <c r="BE55" s="143"/>
      <c r="BF55" s="143"/>
      <c r="BG55" s="143"/>
      <c r="BH55" s="143"/>
      <c r="BI55" s="143"/>
      <c r="BJ55" s="143"/>
      <c r="BK55" s="143"/>
      <c r="BL55" s="143"/>
      <c r="BM55" s="143"/>
    </row>
    <row r="56" spans="1:65" ht="12" customHeight="1" thickBot="1">
      <c r="A56" s="145"/>
      <c r="B56" s="298" t="str">
        <f t="shared" si="1"/>
        <v>INTRA</v>
      </c>
      <c r="C56" s="289" t="s">
        <v>227</v>
      </c>
      <c r="D56" s="261" t="s">
        <v>201</v>
      </c>
      <c r="E56" s="245" t="s">
        <v>276</v>
      </c>
      <c r="F56" s="352"/>
      <c r="G56" s="261">
        <v>12</v>
      </c>
      <c r="H56" s="261">
        <v>12</v>
      </c>
      <c r="I56" s="261" t="s">
        <v>289</v>
      </c>
      <c r="J56" s="244" t="s">
        <v>227</v>
      </c>
      <c r="K56" s="261" t="s">
        <v>352</v>
      </c>
      <c r="L56" s="261" t="s">
        <v>301</v>
      </c>
      <c r="M56" s="261">
        <f>COUNTIF(AG55:AL56,"x")</f>
        <v>6</v>
      </c>
      <c r="N56" s="261">
        <f t="shared" si="10"/>
        <v>6</v>
      </c>
      <c r="O56" s="240"/>
      <c r="P56" s="271" t="str">
        <f>L54</f>
        <v>C1</v>
      </c>
      <c r="Q56" s="231" t="s">
        <v>277</v>
      </c>
      <c r="R56" s="231" t="s">
        <v>277</v>
      </c>
      <c r="S56" s="231" t="s">
        <v>277</v>
      </c>
      <c r="T56" s="231" t="s">
        <v>277</v>
      </c>
      <c r="U56" s="231" t="s">
        <v>277</v>
      </c>
      <c r="V56" s="265" t="s">
        <v>277</v>
      </c>
      <c r="W56" s="240"/>
      <c r="X56" s="264" t="str">
        <f>L55</f>
        <v>C2</v>
      </c>
      <c r="Y56" s="231" t="s">
        <v>277</v>
      </c>
      <c r="Z56" s="231" t="s">
        <v>277</v>
      </c>
      <c r="AA56" s="231" t="s">
        <v>277</v>
      </c>
      <c r="AB56" s="231" t="s">
        <v>277</v>
      </c>
      <c r="AC56" s="231" t="s">
        <v>277</v>
      </c>
      <c r="AD56" s="265" t="s">
        <v>277</v>
      </c>
      <c r="AE56" s="240"/>
      <c r="AF56" s="264" t="str">
        <f>L56</f>
        <v>C3</v>
      </c>
      <c r="AG56" s="231" t="s">
        <v>277</v>
      </c>
      <c r="AH56" s="231" t="s">
        <v>277</v>
      </c>
      <c r="AI56" s="231" t="s">
        <v>278</v>
      </c>
      <c r="AJ56" s="231" t="s">
        <v>278</v>
      </c>
      <c r="AK56" s="231" t="s">
        <v>278</v>
      </c>
      <c r="AL56" s="265" t="s">
        <v>278</v>
      </c>
      <c r="AM56" s="240"/>
      <c r="AN56" s="264" t="str">
        <f>L57</f>
        <v>C4</v>
      </c>
      <c r="AO56" s="272"/>
      <c r="AP56" s="273"/>
      <c r="AQ56" s="273"/>
      <c r="AR56" s="273"/>
      <c r="AS56" s="273"/>
      <c r="AT56" s="274"/>
      <c r="AU56" s="240"/>
      <c r="AV56" s="240"/>
      <c r="AW56" s="355"/>
      <c r="AX56" s="66"/>
      <c r="AY56" s="289">
        <f t="shared" si="6"/>
        <v>12</v>
      </c>
      <c r="AZ56" s="244">
        <f t="shared" si="7"/>
        <v>6</v>
      </c>
      <c r="BA56" s="244">
        <f t="shared" si="8"/>
        <v>6</v>
      </c>
      <c r="BB56" s="290">
        <f>Table6[[#This Row],[Occupé]]/Table6[[#This Row],[Total port]]</f>
        <v>0.5</v>
      </c>
      <c r="BC56" s="250"/>
      <c r="BD56" s="250"/>
      <c r="BE56" s="143"/>
      <c r="BF56" s="143"/>
      <c r="BG56" s="143"/>
      <c r="BH56" s="143"/>
      <c r="BI56" s="143"/>
      <c r="BJ56" s="143"/>
      <c r="BK56" s="143"/>
      <c r="BL56" s="143"/>
      <c r="BM56" s="143"/>
    </row>
    <row r="57" spans="1:65" ht="12" customHeight="1" thickBot="1">
      <c r="A57" s="145"/>
      <c r="B57" s="299" t="str">
        <f t="shared" si="1"/>
        <v>INTRA</v>
      </c>
      <c r="C57" s="296" t="s">
        <v>227</v>
      </c>
      <c r="D57" s="257" t="s">
        <v>201</v>
      </c>
      <c r="E57" s="232" t="s">
        <v>276</v>
      </c>
      <c r="F57" s="353"/>
      <c r="G57" s="252">
        <v>0</v>
      </c>
      <c r="H57" s="252">
        <v>0</v>
      </c>
      <c r="I57" s="252" t="s">
        <v>289</v>
      </c>
      <c r="J57" s="231" t="s">
        <v>227</v>
      </c>
      <c r="K57" s="252"/>
      <c r="L57" s="252" t="s">
        <v>302</v>
      </c>
      <c r="M57" s="252">
        <f>COUNTIF(AO55:AT56,"x")</f>
        <v>0</v>
      </c>
      <c r="N57" s="252">
        <f t="shared" si="10"/>
        <v>0</v>
      </c>
      <c r="O57" s="233"/>
      <c r="P57" s="233"/>
      <c r="Q57" s="233">
        <v>1</v>
      </c>
      <c r="R57" s="233">
        <v>2</v>
      </c>
      <c r="S57" s="233">
        <v>3</v>
      </c>
      <c r="T57" s="233">
        <v>4</v>
      </c>
      <c r="U57" s="233">
        <v>5</v>
      </c>
      <c r="V57" s="233">
        <v>6</v>
      </c>
      <c r="W57" s="233"/>
      <c r="X57" s="233"/>
      <c r="Y57" s="233">
        <v>1</v>
      </c>
      <c r="Z57" s="233">
        <v>2</v>
      </c>
      <c r="AA57" s="233">
        <v>3</v>
      </c>
      <c r="AB57" s="233">
        <v>4</v>
      </c>
      <c r="AC57" s="233">
        <v>5</v>
      </c>
      <c r="AD57" s="233">
        <v>6</v>
      </c>
      <c r="AE57" s="233"/>
      <c r="AF57" s="233"/>
      <c r="AG57" s="233">
        <v>1</v>
      </c>
      <c r="AH57" s="233">
        <v>2</v>
      </c>
      <c r="AI57" s="233">
        <v>3</v>
      </c>
      <c r="AJ57" s="233">
        <v>4</v>
      </c>
      <c r="AK57" s="233">
        <v>5</v>
      </c>
      <c r="AL57" s="233">
        <v>6</v>
      </c>
      <c r="AM57" s="233"/>
      <c r="AN57" s="233"/>
      <c r="AO57" s="233">
        <v>1</v>
      </c>
      <c r="AP57" s="233">
        <v>2</v>
      </c>
      <c r="AQ57" s="233">
        <v>3</v>
      </c>
      <c r="AR57" s="233">
        <v>4</v>
      </c>
      <c r="AS57" s="233">
        <v>5</v>
      </c>
      <c r="AT57" s="233">
        <v>6</v>
      </c>
      <c r="AU57" s="233"/>
      <c r="AV57" s="233"/>
      <c r="AW57" s="356"/>
      <c r="AX57" s="66"/>
      <c r="AY57" s="289">
        <f t="shared" si="6"/>
        <v>0</v>
      </c>
      <c r="AZ57" s="244">
        <f t="shared" si="7"/>
        <v>0</v>
      </c>
      <c r="BA57" s="244">
        <f t="shared" si="8"/>
        <v>0</v>
      </c>
      <c r="BB57" s="290" t="e">
        <f>Table6[[#This Row],[Occupé]]/Table6[[#This Row],[Total port]]</f>
        <v>#DIV/0!</v>
      </c>
      <c r="BC57" s="250"/>
      <c r="BD57" s="250"/>
      <c r="BE57" s="143"/>
      <c r="BF57" s="143"/>
      <c r="BG57" s="143"/>
      <c r="BH57" s="143"/>
      <c r="BI57" s="143"/>
      <c r="BJ57" s="143"/>
      <c r="BK57" s="143"/>
      <c r="BL57" s="143"/>
      <c r="BM57" s="143"/>
    </row>
    <row r="58" spans="1:65" ht="12" customHeight="1" thickBot="1">
      <c r="A58" s="145"/>
      <c r="B58" s="297" t="str">
        <f t="shared" si="1"/>
        <v>INTRA</v>
      </c>
      <c r="C58" s="295" t="s">
        <v>227</v>
      </c>
      <c r="D58" s="275" t="s">
        <v>201</v>
      </c>
      <c r="E58" s="260" t="s">
        <v>276</v>
      </c>
      <c r="F58" s="351">
        <v>34</v>
      </c>
      <c r="G58" s="259">
        <v>12</v>
      </c>
      <c r="H58" s="259">
        <v>12</v>
      </c>
      <c r="I58" s="259" t="s">
        <v>289</v>
      </c>
      <c r="J58" s="255" t="s">
        <v>227</v>
      </c>
      <c r="K58" s="259" t="s">
        <v>25</v>
      </c>
      <c r="L58" s="259" t="s">
        <v>298</v>
      </c>
      <c r="M58" s="259">
        <f>COUNTIF(Q59:V60,"x")</f>
        <v>12</v>
      </c>
      <c r="N58" s="259">
        <f t="shared" si="10"/>
        <v>0</v>
      </c>
      <c r="O58" s="228"/>
      <c r="P58" s="228"/>
      <c r="Q58" s="228">
        <v>7</v>
      </c>
      <c r="R58" s="228">
        <v>8</v>
      </c>
      <c r="S58" s="228">
        <v>9</v>
      </c>
      <c r="T58" s="228">
        <v>10</v>
      </c>
      <c r="U58" s="228">
        <v>11</v>
      </c>
      <c r="V58" s="228">
        <v>12</v>
      </c>
      <c r="W58" s="228"/>
      <c r="X58" s="228"/>
      <c r="Y58" s="228">
        <v>7</v>
      </c>
      <c r="Z58" s="228">
        <v>8</v>
      </c>
      <c r="AA58" s="228">
        <v>9</v>
      </c>
      <c r="AB58" s="228">
        <v>10</v>
      </c>
      <c r="AC58" s="228">
        <v>11</v>
      </c>
      <c r="AD58" s="228">
        <v>12</v>
      </c>
      <c r="AE58" s="228"/>
      <c r="AF58" s="228"/>
      <c r="AG58" s="228">
        <v>7</v>
      </c>
      <c r="AH58" s="228">
        <v>8</v>
      </c>
      <c r="AI58" s="228">
        <v>9</v>
      </c>
      <c r="AJ58" s="228">
        <v>10</v>
      </c>
      <c r="AK58" s="228">
        <v>11</v>
      </c>
      <c r="AL58" s="228">
        <v>12</v>
      </c>
      <c r="AM58" s="228"/>
      <c r="AN58" s="228"/>
      <c r="AO58" s="228">
        <v>7</v>
      </c>
      <c r="AP58" s="228">
        <v>8</v>
      </c>
      <c r="AQ58" s="228">
        <v>9</v>
      </c>
      <c r="AR58" s="228">
        <v>10</v>
      </c>
      <c r="AS58" s="228">
        <v>11</v>
      </c>
      <c r="AT58" s="228">
        <v>12</v>
      </c>
      <c r="AU58" s="228"/>
      <c r="AV58" s="228"/>
      <c r="AW58" s="354">
        <f>F58</f>
        <v>34</v>
      </c>
      <c r="AX58" s="66"/>
      <c r="AY58" s="289">
        <f t="shared" si="6"/>
        <v>12</v>
      </c>
      <c r="AZ58" s="244">
        <f t="shared" si="7"/>
        <v>12</v>
      </c>
      <c r="BA58" s="244">
        <f t="shared" si="8"/>
        <v>0</v>
      </c>
      <c r="BB58" s="290">
        <f>Table6[[#This Row],[Occupé]]/Table6[[#This Row],[Total port]]</f>
        <v>1</v>
      </c>
      <c r="BC58" s="250"/>
      <c r="BD58" s="250"/>
      <c r="BE58" s="143"/>
      <c r="BF58" s="143"/>
      <c r="BG58" s="143"/>
      <c r="BH58" s="143"/>
      <c r="BI58" s="143"/>
      <c r="BJ58" s="143"/>
      <c r="BK58" s="143"/>
      <c r="BL58" s="143"/>
      <c r="BM58" s="143"/>
    </row>
    <row r="59" spans="1:65" ht="12" customHeight="1">
      <c r="A59" s="145"/>
      <c r="B59" s="298" t="str">
        <f t="shared" si="1"/>
        <v>INTRA</v>
      </c>
      <c r="C59" s="289" t="s">
        <v>227</v>
      </c>
      <c r="D59" s="261" t="s">
        <v>201</v>
      </c>
      <c r="E59" s="245" t="s">
        <v>276</v>
      </c>
      <c r="F59" s="352"/>
      <c r="G59" s="261">
        <v>12</v>
      </c>
      <c r="H59" s="261">
        <v>12</v>
      </c>
      <c r="I59" s="261" t="s">
        <v>289</v>
      </c>
      <c r="J59" s="244" t="s">
        <v>227</v>
      </c>
      <c r="K59" s="261"/>
      <c r="L59" s="261" t="s">
        <v>300</v>
      </c>
      <c r="M59" s="261">
        <f>COUNTIF(Y59:AD60,"x")</f>
        <v>12</v>
      </c>
      <c r="N59" s="261">
        <f t="shared" si="10"/>
        <v>0</v>
      </c>
      <c r="O59" s="240"/>
      <c r="P59" s="267" t="str">
        <f>K58</f>
        <v>F27</v>
      </c>
      <c r="Q59" s="255" t="s">
        <v>277</v>
      </c>
      <c r="R59" s="255" t="s">
        <v>277</v>
      </c>
      <c r="S59" s="255" t="s">
        <v>277</v>
      </c>
      <c r="T59" s="255" t="s">
        <v>277</v>
      </c>
      <c r="U59" s="255" t="s">
        <v>277</v>
      </c>
      <c r="V59" s="263" t="s">
        <v>277</v>
      </c>
      <c r="W59" s="240"/>
      <c r="X59" s="262">
        <f>K59</f>
        <v>0</v>
      </c>
      <c r="Y59" s="255" t="s">
        <v>277</v>
      </c>
      <c r="Z59" s="255" t="s">
        <v>277</v>
      </c>
      <c r="AA59" s="255" t="s">
        <v>277</v>
      </c>
      <c r="AB59" s="255" t="s">
        <v>277</v>
      </c>
      <c r="AC59" s="255" t="s">
        <v>277</v>
      </c>
      <c r="AD59" s="263" t="s">
        <v>277</v>
      </c>
      <c r="AE59" s="240"/>
      <c r="AF59" s="262">
        <f>K60</f>
        <v>0</v>
      </c>
      <c r="AG59" s="255" t="s">
        <v>277</v>
      </c>
      <c r="AH59" s="255" t="s">
        <v>277</v>
      </c>
      <c r="AI59" s="255" t="s">
        <v>277</v>
      </c>
      <c r="AJ59" s="255" t="s">
        <v>277</v>
      </c>
      <c r="AK59" s="255" t="s">
        <v>277</v>
      </c>
      <c r="AL59" s="263" t="s">
        <v>277</v>
      </c>
      <c r="AM59" s="240"/>
      <c r="AN59" s="262">
        <f>K61</f>
        <v>0</v>
      </c>
      <c r="AO59" s="255" t="s">
        <v>277</v>
      </c>
      <c r="AP59" s="255" t="s">
        <v>277</v>
      </c>
      <c r="AQ59" s="255" t="s">
        <v>277</v>
      </c>
      <c r="AR59" s="255" t="s">
        <v>277</v>
      </c>
      <c r="AS59" s="255" t="s">
        <v>277</v>
      </c>
      <c r="AT59" s="263" t="s">
        <v>277</v>
      </c>
      <c r="AU59" s="240"/>
      <c r="AV59" s="240"/>
      <c r="AW59" s="355"/>
      <c r="AX59" s="66"/>
      <c r="AY59" s="289">
        <f t="shared" si="6"/>
        <v>12</v>
      </c>
      <c r="AZ59" s="244">
        <f t="shared" si="7"/>
        <v>12</v>
      </c>
      <c r="BA59" s="244">
        <f t="shared" si="8"/>
        <v>0</v>
      </c>
      <c r="BB59" s="290">
        <f>Table6[[#This Row],[Occupé]]/Table6[[#This Row],[Total port]]</f>
        <v>1</v>
      </c>
      <c r="BC59" s="250"/>
      <c r="BD59" s="250"/>
      <c r="BE59" s="143"/>
      <c r="BF59" s="143"/>
      <c r="BG59" s="143"/>
      <c r="BH59" s="143"/>
      <c r="BI59" s="143"/>
      <c r="BJ59" s="143"/>
      <c r="BK59" s="143"/>
      <c r="BL59" s="143"/>
      <c r="BM59" s="143"/>
    </row>
    <row r="60" spans="1:65" ht="12" customHeight="1" thickBot="1">
      <c r="A60" s="145"/>
      <c r="B60" s="298" t="str">
        <f t="shared" si="1"/>
        <v>INTRA</v>
      </c>
      <c r="C60" s="289" t="s">
        <v>227</v>
      </c>
      <c r="D60" s="261" t="s">
        <v>201</v>
      </c>
      <c r="E60" s="245" t="s">
        <v>276</v>
      </c>
      <c r="F60" s="352"/>
      <c r="G60" s="261">
        <v>12</v>
      </c>
      <c r="H60" s="261">
        <v>12</v>
      </c>
      <c r="I60" s="261" t="s">
        <v>289</v>
      </c>
      <c r="J60" s="244" t="s">
        <v>227</v>
      </c>
      <c r="K60" s="261"/>
      <c r="L60" s="261" t="s">
        <v>301</v>
      </c>
      <c r="M60" s="261">
        <f>COUNTIF(AG59:AL60,"x")</f>
        <v>12</v>
      </c>
      <c r="N60" s="261">
        <f t="shared" si="10"/>
        <v>0</v>
      </c>
      <c r="O60" s="240"/>
      <c r="P60" s="271" t="str">
        <f>L58</f>
        <v>C1</v>
      </c>
      <c r="Q60" s="231" t="s">
        <v>277</v>
      </c>
      <c r="R60" s="231" t="s">
        <v>277</v>
      </c>
      <c r="S60" s="231" t="s">
        <v>277</v>
      </c>
      <c r="T60" s="231" t="s">
        <v>277</v>
      </c>
      <c r="U60" s="231" t="s">
        <v>277</v>
      </c>
      <c r="V60" s="265" t="s">
        <v>277</v>
      </c>
      <c r="W60" s="240"/>
      <c r="X60" s="264" t="str">
        <f>L59</f>
        <v>C2</v>
      </c>
      <c r="Y60" s="231" t="s">
        <v>277</v>
      </c>
      <c r="Z60" s="231" t="s">
        <v>277</v>
      </c>
      <c r="AA60" s="231" t="s">
        <v>277</v>
      </c>
      <c r="AB60" s="231" t="s">
        <v>277</v>
      </c>
      <c r="AC60" s="231" t="s">
        <v>277</v>
      </c>
      <c r="AD60" s="265" t="s">
        <v>277</v>
      </c>
      <c r="AE60" s="240"/>
      <c r="AF60" s="264" t="str">
        <f>L60</f>
        <v>C3</v>
      </c>
      <c r="AG60" s="231" t="s">
        <v>277</v>
      </c>
      <c r="AH60" s="231" t="s">
        <v>277</v>
      </c>
      <c r="AI60" s="231" t="s">
        <v>277</v>
      </c>
      <c r="AJ60" s="231" t="s">
        <v>277</v>
      </c>
      <c r="AK60" s="231" t="s">
        <v>277</v>
      </c>
      <c r="AL60" s="265" t="s">
        <v>277</v>
      </c>
      <c r="AM60" s="240"/>
      <c r="AN60" s="264" t="str">
        <f>L61</f>
        <v>C4</v>
      </c>
      <c r="AO60" s="231" t="s">
        <v>277</v>
      </c>
      <c r="AP60" s="231" t="s">
        <v>277</v>
      </c>
      <c r="AQ60" s="231" t="s">
        <v>277</v>
      </c>
      <c r="AR60" s="231" t="s">
        <v>277</v>
      </c>
      <c r="AS60" s="231" t="s">
        <v>277</v>
      </c>
      <c r="AT60" s="265" t="s">
        <v>277</v>
      </c>
      <c r="AU60" s="240"/>
      <c r="AV60" s="240"/>
      <c r="AW60" s="355"/>
      <c r="AX60" s="66"/>
      <c r="AY60" s="289">
        <f t="shared" si="6"/>
        <v>12</v>
      </c>
      <c r="AZ60" s="244">
        <f t="shared" si="7"/>
        <v>12</v>
      </c>
      <c r="BA60" s="244">
        <f t="shared" si="8"/>
        <v>0</v>
      </c>
      <c r="BB60" s="290">
        <f>Table6[[#This Row],[Occupé]]/Table6[[#This Row],[Total port]]</f>
        <v>1</v>
      </c>
      <c r="BC60" s="250"/>
      <c r="BD60" s="250"/>
      <c r="BE60" s="143"/>
      <c r="BF60" s="143"/>
      <c r="BG60" s="143"/>
      <c r="BH60" s="143"/>
      <c r="BI60" s="143"/>
      <c r="BJ60" s="143"/>
      <c r="BK60" s="143"/>
      <c r="BL60" s="143"/>
      <c r="BM60" s="143"/>
    </row>
    <row r="61" spans="1:65" ht="12" customHeight="1" thickBot="1">
      <c r="A61" s="145"/>
      <c r="B61" s="299" t="str">
        <f t="shared" si="1"/>
        <v>INTRA</v>
      </c>
      <c r="C61" s="296" t="s">
        <v>227</v>
      </c>
      <c r="D61" s="257" t="s">
        <v>201</v>
      </c>
      <c r="E61" s="232" t="s">
        <v>276</v>
      </c>
      <c r="F61" s="353"/>
      <c r="G61" s="252">
        <v>12</v>
      </c>
      <c r="H61" s="252">
        <v>12</v>
      </c>
      <c r="I61" s="252" t="s">
        <v>289</v>
      </c>
      <c r="J61" s="231" t="s">
        <v>227</v>
      </c>
      <c r="K61" s="252"/>
      <c r="L61" s="252" t="s">
        <v>302</v>
      </c>
      <c r="M61" s="252">
        <f>COUNTIF(AO59:AT60,"x")</f>
        <v>12</v>
      </c>
      <c r="N61" s="252">
        <f t="shared" si="10"/>
        <v>0</v>
      </c>
      <c r="O61" s="240"/>
      <c r="P61" s="233"/>
      <c r="Q61" s="240">
        <v>1</v>
      </c>
      <c r="R61" s="240">
        <v>2</v>
      </c>
      <c r="S61" s="240">
        <v>3</v>
      </c>
      <c r="T61" s="240">
        <v>4</v>
      </c>
      <c r="U61" s="240">
        <v>5</v>
      </c>
      <c r="V61" s="240">
        <v>6</v>
      </c>
      <c r="W61" s="240"/>
      <c r="X61" s="233"/>
      <c r="Y61" s="240">
        <v>1</v>
      </c>
      <c r="Z61" s="240">
        <v>2</v>
      </c>
      <c r="AA61" s="240">
        <v>3</v>
      </c>
      <c r="AB61" s="240">
        <v>4</v>
      </c>
      <c r="AC61" s="240">
        <v>5</v>
      </c>
      <c r="AD61" s="240">
        <v>6</v>
      </c>
      <c r="AE61" s="240"/>
      <c r="AF61" s="233"/>
      <c r="AG61" s="240">
        <v>1</v>
      </c>
      <c r="AH61" s="240">
        <v>2</v>
      </c>
      <c r="AI61" s="240">
        <v>3</v>
      </c>
      <c r="AJ61" s="240">
        <v>4</v>
      </c>
      <c r="AK61" s="240">
        <v>5</v>
      </c>
      <c r="AL61" s="240">
        <v>6</v>
      </c>
      <c r="AM61" s="240"/>
      <c r="AN61" s="233"/>
      <c r="AO61" s="240">
        <v>1</v>
      </c>
      <c r="AP61" s="240">
        <v>2</v>
      </c>
      <c r="AQ61" s="240">
        <v>3</v>
      </c>
      <c r="AR61" s="240">
        <v>4</v>
      </c>
      <c r="AS61" s="240">
        <v>5</v>
      </c>
      <c r="AT61" s="240">
        <v>6</v>
      </c>
      <c r="AU61" s="240"/>
      <c r="AV61" s="240"/>
      <c r="AW61" s="355"/>
      <c r="AX61" s="66"/>
      <c r="AY61" s="289">
        <f t="shared" si="6"/>
        <v>12</v>
      </c>
      <c r="AZ61" s="244">
        <f t="shared" si="7"/>
        <v>12</v>
      </c>
      <c r="BA61" s="244">
        <f t="shared" si="8"/>
        <v>0</v>
      </c>
      <c r="BB61" s="290">
        <f>Table6[[#This Row],[Occupé]]/Table6[[#This Row],[Total port]]</f>
        <v>1</v>
      </c>
      <c r="BC61" s="250"/>
      <c r="BD61" s="250"/>
      <c r="BE61" s="143"/>
      <c r="BF61" s="143"/>
      <c r="BG61" s="143"/>
      <c r="BH61" s="143"/>
      <c r="BI61" s="143"/>
      <c r="BJ61" s="143"/>
      <c r="BK61" s="143"/>
      <c r="BL61" s="143"/>
      <c r="BM61" s="143"/>
    </row>
    <row r="62" spans="1:65" ht="12" customHeight="1" thickBot="1">
      <c r="A62" s="145"/>
      <c r="B62" s="297" t="str">
        <f t="shared" si="1"/>
        <v>INTRA</v>
      </c>
      <c r="C62" s="295" t="s">
        <v>227</v>
      </c>
      <c r="D62" s="275" t="s">
        <v>201</v>
      </c>
      <c r="E62" s="260" t="s">
        <v>276</v>
      </c>
      <c r="F62" s="351">
        <v>33</v>
      </c>
      <c r="G62" s="259">
        <v>12</v>
      </c>
      <c r="H62" s="259">
        <v>12</v>
      </c>
      <c r="I62" s="259" t="s">
        <v>289</v>
      </c>
      <c r="J62" s="255" t="s">
        <v>227</v>
      </c>
      <c r="K62" s="259" t="s">
        <v>26</v>
      </c>
      <c r="L62" s="259" t="s">
        <v>298</v>
      </c>
      <c r="M62" s="259">
        <f>COUNTIF(Q63:V64,"x")</f>
        <v>4</v>
      </c>
      <c r="N62" s="259">
        <f t="shared" si="10"/>
        <v>8</v>
      </c>
      <c r="O62" s="228"/>
      <c r="P62" s="228"/>
      <c r="Q62" s="228">
        <v>7</v>
      </c>
      <c r="R62" s="228">
        <v>8</v>
      </c>
      <c r="S62" s="228">
        <v>9</v>
      </c>
      <c r="T62" s="228">
        <v>10</v>
      </c>
      <c r="U62" s="228">
        <v>11</v>
      </c>
      <c r="V62" s="228">
        <v>12</v>
      </c>
      <c r="W62" s="228"/>
      <c r="X62" s="228"/>
      <c r="Y62" s="228">
        <v>7</v>
      </c>
      <c r="Z62" s="228">
        <v>8</v>
      </c>
      <c r="AA62" s="228">
        <v>9</v>
      </c>
      <c r="AB62" s="228">
        <v>10</v>
      </c>
      <c r="AC62" s="228">
        <v>11</v>
      </c>
      <c r="AD62" s="228">
        <v>12</v>
      </c>
      <c r="AE62" s="228"/>
      <c r="AF62" s="228"/>
      <c r="AG62" s="228">
        <v>7</v>
      </c>
      <c r="AH62" s="228">
        <v>8</v>
      </c>
      <c r="AI62" s="228">
        <v>9</v>
      </c>
      <c r="AJ62" s="228">
        <v>10</v>
      </c>
      <c r="AK62" s="228">
        <v>11</v>
      </c>
      <c r="AL62" s="228">
        <v>12</v>
      </c>
      <c r="AM62" s="228"/>
      <c r="AN62" s="228"/>
      <c r="AO62" s="228">
        <v>7</v>
      </c>
      <c r="AP62" s="228">
        <v>8</v>
      </c>
      <c r="AQ62" s="228">
        <v>9</v>
      </c>
      <c r="AR62" s="228">
        <v>10</v>
      </c>
      <c r="AS62" s="228">
        <v>11</v>
      </c>
      <c r="AT62" s="228">
        <v>12</v>
      </c>
      <c r="AU62" s="228"/>
      <c r="AV62" s="228"/>
      <c r="AW62" s="354">
        <f>F62</f>
        <v>33</v>
      </c>
      <c r="AX62" s="66"/>
      <c r="AY62" s="289">
        <f t="shared" si="6"/>
        <v>12</v>
      </c>
      <c r="AZ62" s="244">
        <f t="shared" si="7"/>
        <v>4</v>
      </c>
      <c r="BA62" s="244">
        <f t="shared" si="8"/>
        <v>8</v>
      </c>
      <c r="BB62" s="290">
        <f>Table6[[#This Row],[Occupé]]/Table6[[#This Row],[Total port]]</f>
        <v>0.33333333333333331</v>
      </c>
      <c r="BC62" s="250"/>
      <c r="BD62" s="250"/>
      <c r="BE62" s="143"/>
      <c r="BF62" s="143"/>
      <c r="BG62" s="143"/>
      <c r="BH62" s="143"/>
      <c r="BI62" s="143"/>
      <c r="BJ62" s="143"/>
      <c r="BK62" s="143"/>
      <c r="BL62" s="143"/>
      <c r="BM62" s="143"/>
    </row>
    <row r="63" spans="1:65" ht="12" customHeight="1">
      <c r="A63" s="145"/>
      <c r="B63" s="298" t="str">
        <f t="shared" si="1"/>
        <v>INTRA</v>
      </c>
      <c r="C63" s="289" t="s">
        <v>227</v>
      </c>
      <c r="D63" s="261" t="s">
        <v>201</v>
      </c>
      <c r="E63" s="245" t="s">
        <v>276</v>
      </c>
      <c r="F63" s="352"/>
      <c r="G63" s="261">
        <v>0</v>
      </c>
      <c r="H63" s="261">
        <v>0</v>
      </c>
      <c r="I63" s="261" t="s">
        <v>289</v>
      </c>
      <c r="J63" s="244" t="s">
        <v>227</v>
      </c>
      <c r="K63" s="261"/>
      <c r="L63" s="261" t="s">
        <v>300</v>
      </c>
      <c r="M63" s="261">
        <f>COUNTIF(Y63:AD64,"x")</f>
        <v>0</v>
      </c>
      <c r="N63" s="261">
        <f t="shared" si="10"/>
        <v>0</v>
      </c>
      <c r="O63" s="240"/>
      <c r="P63" s="267" t="str">
        <f>K62</f>
        <v>L27</v>
      </c>
      <c r="Q63" s="255"/>
      <c r="R63" s="255"/>
      <c r="S63" s="255"/>
      <c r="T63" s="255"/>
      <c r="U63" s="255"/>
      <c r="V63" s="263"/>
      <c r="W63" s="240"/>
      <c r="X63" s="262">
        <f>K63</f>
        <v>0</v>
      </c>
      <c r="Y63" s="268"/>
      <c r="Z63" s="269"/>
      <c r="AA63" s="269"/>
      <c r="AB63" s="269"/>
      <c r="AC63" s="269"/>
      <c r="AD63" s="270"/>
      <c r="AE63" s="240"/>
      <c r="AF63" s="262">
        <f>K64</f>
        <v>0</v>
      </c>
      <c r="AG63" s="268"/>
      <c r="AH63" s="269"/>
      <c r="AI63" s="269"/>
      <c r="AJ63" s="269"/>
      <c r="AK63" s="269"/>
      <c r="AL63" s="270"/>
      <c r="AM63" s="240"/>
      <c r="AN63" s="262">
        <f>K65</f>
        <v>0</v>
      </c>
      <c r="AO63" s="268"/>
      <c r="AP63" s="269"/>
      <c r="AQ63" s="269"/>
      <c r="AR63" s="269"/>
      <c r="AS63" s="269"/>
      <c r="AT63" s="270"/>
      <c r="AU63" s="240"/>
      <c r="AV63" s="240"/>
      <c r="AW63" s="355"/>
      <c r="AX63" s="66"/>
      <c r="AY63" s="289">
        <f t="shared" si="6"/>
        <v>0</v>
      </c>
      <c r="AZ63" s="244">
        <f t="shared" si="7"/>
        <v>0</v>
      </c>
      <c r="BA63" s="244">
        <f t="shared" si="8"/>
        <v>0</v>
      </c>
      <c r="BB63" s="290" t="e">
        <f>Table6[[#This Row],[Occupé]]/Table6[[#This Row],[Total port]]</f>
        <v>#DIV/0!</v>
      </c>
      <c r="BC63" s="250"/>
      <c r="BD63" s="250"/>
      <c r="BE63" s="143"/>
      <c r="BF63" s="143"/>
      <c r="BG63" s="143"/>
      <c r="BH63" s="143"/>
      <c r="BI63" s="143"/>
      <c r="BJ63" s="143"/>
      <c r="BK63" s="143"/>
      <c r="BL63" s="143"/>
      <c r="BM63" s="143"/>
    </row>
    <row r="64" spans="1:65" ht="12" customHeight="1" thickBot="1">
      <c r="A64" s="145"/>
      <c r="B64" s="298" t="str">
        <f t="shared" si="1"/>
        <v>INTRA</v>
      </c>
      <c r="C64" s="289" t="s">
        <v>227</v>
      </c>
      <c r="D64" s="261" t="s">
        <v>201</v>
      </c>
      <c r="E64" s="245" t="s">
        <v>276</v>
      </c>
      <c r="F64" s="352"/>
      <c r="G64" s="261">
        <v>0</v>
      </c>
      <c r="H64" s="261">
        <v>0</v>
      </c>
      <c r="I64" s="261" t="s">
        <v>289</v>
      </c>
      <c r="J64" s="244" t="s">
        <v>227</v>
      </c>
      <c r="K64" s="261"/>
      <c r="L64" s="261" t="s">
        <v>301</v>
      </c>
      <c r="M64" s="261">
        <f>COUNTIF(AG63:AL64,"x")</f>
        <v>0</v>
      </c>
      <c r="N64" s="261">
        <f t="shared" si="10"/>
        <v>0</v>
      </c>
      <c r="O64" s="240"/>
      <c r="P64" s="271" t="str">
        <f>L62</f>
        <v>C1</v>
      </c>
      <c r="Q64" s="231" t="s">
        <v>277</v>
      </c>
      <c r="R64" s="231" t="s">
        <v>277</v>
      </c>
      <c r="S64" s="231" t="s">
        <v>277</v>
      </c>
      <c r="T64" s="231" t="s">
        <v>277</v>
      </c>
      <c r="U64" s="231"/>
      <c r="V64" s="265"/>
      <c r="W64" s="240"/>
      <c r="X64" s="264" t="str">
        <f>L63</f>
        <v>C2</v>
      </c>
      <c r="Y64" s="272"/>
      <c r="Z64" s="273"/>
      <c r="AA64" s="273"/>
      <c r="AB64" s="273"/>
      <c r="AC64" s="273"/>
      <c r="AD64" s="274"/>
      <c r="AE64" s="240"/>
      <c r="AF64" s="264" t="str">
        <f>L64</f>
        <v>C3</v>
      </c>
      <c r="AG64" s="272"/>
      <c r="AH64" s="273"/>
      <c r="AI64" s="273"/>
      <c r="AJ64" s="273"/>
      <c r="AK64" s="273"/>
      <c r="AL64" s="274"/>
      <c r="AM64" s="240"/>
      <c r="AN64" s="264" t="str">
        <f>L65</f>
        <v>C4</v>
      </c>
      <c r="AO64" s="272"/>
      <c r="AP64" s="273"/>
      <c r="AQ64" s="273"/>
      <c r="AR64" s="273"/>
      <c r="AS64" s="273"/>
      <c r="AT64" s="274"/>
      <c r="AU64" s="240"/>
      <c r="AV64" s="240"/>
      <c r="AW64" s="355"/>
      <c r="AX64" s="66"/>
      <c r="AY64" s="289">
        <f t="shared" si="6"/>
        <v>0</v>
      </c>
      <c r="AZ64" s="244">
        <f t="shared" si="7"/>
        <v>0</v>
      </c>
      <c r="BA64" s="244">
        <f t="shared" si="8"/>
        <v>0</v>
      </c>
      <c r="BB64" s="290" t="e">
        <f>Table6[[#This Row],[Occupé]]/Table6[[#This Row],[Total port]]</f>
        <v>#DIV/0!</v>
      </c>
      <c r="BC64" s="250"/>
      <c r="BD64" s="250"/>
      <c r="BE64" s="143"/>
      <c r="BF64" s="143"/>
      <c r="BG64" s="143"/>
      <c r="BH64" s="143"/>
      <c r="BI64" s="143"/>
      <c r="BJ64" s="143"/>
      <c r="BK64" s="143"/>
      <c r="BL64" s="143"/>
      <c r="BM64" s="143"/>
    </row>
    <row r="65" spans="1:65" ht="12" customHeight="1" thickBot="1">
      <c r="A65" s="145"/>
      <c r="B65" s="299" t="str">
        <f t="shared" si="1"/>
        <v>INTRA</v>
      </c>
      <c r="C65" s="296" t="s">
        <v>227</v>
      </c>
      <c r="D65" s="257" t="s">
        <v>201</v>
      </c>
      <c r="E65" s="232" t="s">
        <v>276</v>
      </c>
      <c r="F65" s="353"/>
      <c r="G65" s="252">
        <v>0</v>
      </c>
      <c r="H65" s="252">
        <v>0</v>
      </c>
      <c r="I65" s="252" t="s">
        <v>289</v>
      </c>
      <c r="J65" s="231" t="s">
        <v>227</v>
      </c>
      <c r="K65" s="252"/>
      <c r="L65" s="252" t="s">
        <v>302</v>
      </c>
      <c r="M65" s="252">
        <f>COUNTIF(AO63:AT64,"x")</f>
        <v>0</v>
      </c>
      <c r="N65" s="252">
        <f t="shared" si="10"/>
        <v>0</v>
      </c>
      <c r="O65" s="233"/>
      <c r="P65" s="233"/>
      <c r="Q65" s="233">
        <v>1</v>
      </c>
      <c r="R65" s="233">
        <v>2</v>
      </c>
      <c r="S65" s="233">
        <v>3</v>
      </c>
      <c r="T65" s="233">
        <v>4</v>
      </c>
      <c r="U65" s="233">
        <v>5</v>
      </c>
      <c r="V65" s="233">
        <v>6</v>
      </c>
      <c r="W65" s="233"/>
      <c r="X65" s="233"/>
      <c r="Y65" s="233">
        <v>1</v>
      </c>
      <c r="Z65" s="233">
        <v>2</v>
      </c>
      <c r="AA65" s="233">
        <v>3</v>
      </c>
      <c r="AB65" s="233">
        <v>4</v>
      </c>
      <c r="AC65" s="233">
        <v>5</v>
      </c>
      <c r="AD65" s="233">
        <v>6</v>
      </c>
      <c r="AE65" s="233"/>
      <c r="AF65" s="233"/>
      <c r="AG65" s="233">
        <v>1</v>
      </c>
      <c r="AH65" s="233">
        <v>2</v>
      </c>
      <c r="AI65" s="233">
        <v>3</v>
      </c>
      <c r="AJ65" s="233">
        <v>4</v>
      </c>
      <c r="AK65" s="233">
        <v>5</v>
      </c>
      <c r="AL65" s="233">
        <v>6</v>
      </c>
      <c r="AM65" s="233"/>
      <c r="AN65" s="233"/>
      <c r="AO65" s="233">
        <v>1</v>
      </c>
      <c r="AP65" s="233">
        <v>2</v>
      </c>
      <c r="AQ65" s="233">
        <v>3</v>
      </c>
      <c r="AR65" s="233">
        <v>4</v>
      </c>
      <c r="AS65" s="233">
        <v>5</v>
      </c>
      <c r="AT65" s="233">
        <v>6</v>
      </c>
      <c r="AU65" s="233"/>
      <c r="AV65" s="233"/>
      <c r="AW65" s="356"/>
      <c r="AX65" s="66"/>
      <c r="AY65" s="289">
        <f t="shared" si="6"/>
        <v>0</v>
      </c>
      <c r="AZ65" s="244">
        <f t="shared" si="7"/>
        <v>0</v>
      </c>
      <c r="BA65" s="244">
        <f t="shared" si="8"/>
        <v>0</v>
      </c>
      <c r="BB65" s="290" t="e">
        <f>Table6[[#This Row],[Occupé]]/Table6[[#This Row],[Total port]]</f>
        <v>#DIV/0!</v>
      </c>
      <c r="BC65" s="250"/>
      <c r="BD65" s="250"/>
      <c r="BE65" s="143"/>
      <c r="BF65" s="143"/>
      <c r="BG65" s="143"/>
      <c r="BH65" s="143"/>
      <c r="BI65" s="143"/>
      <c r="BJ65" s="143"/>
      <c r="BK65" s="143"/>
      <c r="BL65" s="143"/>
      <c r="BM65" s="143"/>
    </row>
    <row r="66" spans="1:65" ht="12" customHeight="1" thickBot="1">
      <c r="A66" s="145"/>
      <c r="B66" s="297" t="str">
        <f t="shared" si="1"/>
        <v>INTRA</v>
      </c>
      <c r="C66" s="295" t="s">
        <v>227</v>
      </c>
      <c r="D66" s="275" t="s">
        <v>201</v>
      </c>
      <c r="E66" s="260" t="s">
        <v>276</v>
      </c>
      <c r="F66" s="351">
        <v>32</v>
      </c>
      <c r="G66" s="259">
        <v>12</v>
      </c>
      <c r="H66" s="259">
        <v>12</v>
      </c>
      <c r="I66" s="259" t="s">
        <v>289</v>
      </c>
      <c r="J66" s="255" t="s">
        <v>227</v>
      </c>
      <c r="K66" s="259" t="s">
        <v>27</v>
      </c>
      <c r="L66" s="259" t="s">
        <v>298</v>
      </c>
      <c r="M66" s="259">
        <f>COUNTIF(Q67:V68,"x")</f>
        <v>4</v>
      </c>
      <c r="N66" s="259">
        <f t="shared" si="10"/>
        <v>8</v>
      </c>
      <c r="O66" s="240"/>
      <c r="P66" s="228"/>
      <c r="Q66" s="240">
        <v>7</v>
      </c>
      <c r="R66" s="240">
        <v>8</v>
      </c>
      <c r="S66" s="240">
        <v>9</v>
      </c>
      <c r="T66" s="240">
        <v>10</v>
      </c>
      <c r="U66" s="240">
        <v>11</v>
      </c>
      <c r="V66" s="240">
        <v>12</v>
      </c>
      <c r="W66" s="240"/>
      <c r="X66" s="228"/>
      <c r="Y66" s="240">
        <v>7</v>
      </c>
      <c r="Z66" s="240">
        <v>8</v>
      </c>
      <c r="AA66" s="240">
        <v>9</v>
      </c>
      <c r="AB66" s="240">
        <v>10</v>
      </c>
      <c r="AC66" s="240">
        <v>11</v>
      </c>
      <c r="AD66" s="240">
        <v>12</v>
      </c>
      <c r="AE66" s="240"/>
      <c r="AF66" s="228"/>
      <c r="AG66" s="240">
        <v>7</v>
      </c>
      <c r="AH66" s="240">
        <v>8</v>
      </c>
      <c r="AI66" s="240">
        <v>9</v>
      </c>
      <c r="AJ66" s="240">
        <v>10</v>
      </c>
      <c r="AK66" s="240">
        <v>11</v>
      </c>
      <c r="AL66" s="240">
        <v>12</v>
      </c>
      <c r="AM66" s="240"/>
      <c r="AN66" s="228"/>
      <c r="AO66" s="240">
        <v>7</v>
      </c>
      <c r="AP66" s="240">
        <v>8</v>
      </c>
      <c r="AQ66" s="240">
        <v>9</v>
      </c>
      <c r="AR66" s="240">
        <v>10</v>
      </c>
      <c r="AS66" s="240">
        <v>11</v>
      </c>
      <c r="AT66" s="240">
        <v>12</v>
      </c>
      <c r="AU66" s="240"/>
      <c r="AV66" s="240"/>
      <c r="AW66" s="355">
        <f>F66</f>
        <v>32</v>
      </c>
      <c r="AX66" s="66"/>
      <c r="AY66" s="289">
        <f t="shared" si="6"/>
        <v>12</v>
      </c>
      <c r="AZ66" s="244">
        <f t="shared" si="7"/>
        <v>4</v>
      </c>
      <c r="BA66" s="244">
        <f t="shared" si="8"/>
        <v>8</v>
      </c>
      <c r="BB66" s="290">
        <f>Table6[[#This Row],[Occupé]]/Table6[[#This Row],[Total port]]</f>
        <v>0.33333333333333331</v>
      </c>
      <c r="BC66" s="250"/>
      <c r="BD66" s="250"/>
      <c r="BE66" s="143"/>
      <c r="BF66" s="143"/>
      <c r="BG66" s="143"/>
      <c r="BH66" s="143"/>
      <c r="BI66" s="143"/>
      <c r="BJ66" s="143"/>
      <c r="BK66" s="143"/>
      <c r="BL66" s="143"/>
      <c r="BM66" s="143"/>
    </row>
    <row r="67" spans="1:65" ht="12" customHeight="1">
      <c r="A67" s="145"/>
      <c r="B67" s="298" t="str">
        <f t="shared" si="1"/>
        <v>INTRA</v>
      </c>
      <c r="C67" s="289" t="s">
        <v>227</v>
      </c>
      <c r="D67" s="261" t="s">
        <v>201</v>
      </c>
      <c r="E67" s="245" t="s">
        <v>276</v>
      </c>
      <c r="F67" s="352"/>
      <c r="G67" s="261">
        <v>0</v>
      </c>
      <c r="H67" s="261">
        <v>0</v>
      </c>
      <c r="I67" s="261" t="s">
        <v>289</v>
      </c>
      <c r="J67" s="244" t="s">
        <v>227</v>
      </c>
      <c r="K67" s="261"/>
      <c r="L67" s="261" t="s">
        <v>300</v>
      </c>
      <c r="M67" s="261">
        <f>COUNTIF(Y67:AD68,"x")</f>
        <v>0</v>
      </c>
      <c r="N67" s="261">
        <f t="shared" si="10"/>
        <v>0</v>
      </c>
      <c r="O67" s="240"/>
      <c r="P67" s="267" t="str">
        <f>K66</f>
        <v>O27</v>
      </c>
      <c r="Q67" s="255"/>
      <c r="R67" s="255"/>
      <c r="S67" s="255"/>
      <c r="T67" s="255"/>
      <c r="U67" s="255"/>
      <c r="V67" s="263"/>
      <c r="W67" s="240"/>
      <c r="X67" s="262">
        <f>K67</f>
        <v>0</v>
      </c>
      <c r="Y67" s="268"/>
      <c r="Z67" s="269"/>
      <c r="AA67" s="269"/>
      <c r="AB67" s="269"/>
      <c r="AC67" s="269"/>
      <c r="AD67" s="270"/>
      <c r="AE67" s="240"/>
      <c r="AF67" s="262">
        <f>K68</f>
        <v>0</v>
      </c>
      <c r="AG67" s="268"/>
      <c r="AH67" s="269"/>
      <c r="AI67" s="269"/>
      <c r="AJ67" s="269"/>
      <c r="AK67" s="269"/>
      <c r="AL67" s="270"/>
      <c r="AM67" s="240"/>
      <c r="AN67" s="262">
        <f>K69</f>
        <v>0</v>
      </c>
      <c r="AO67" s="268"/>
      <c r="AP67" s="269"/>
      <c r="AQ67" s="269"/>
      <c r="AR67" s="269"/>
      <c r="AS67" s="269"/>
      <c r="AT67" s="270"/>
      <c r="AU67" s="240"/>
      <c r="AV67" s="240"/>
      <c r="AW67" s="355"/>
      <c r="AX67" s="66"/>
      <c r="AY67" s="289">
        <f t="shared" si="6"/>
        <v>0</v>
      </c>
      <c r="AZ67" s="244">
        <f t="shared" si="7"/>
        <v>0</v>
      </c>
      <c r="BA67" s="244">
        <f t="shared" si="8"/>
        <v>0</v>
      </c>
      <c r="BB67" s="290" t="e">
        <f>Table6[[#This Row],[Occupé]]/Table6[[#This Row],[Total port]]</f>
        <v>#DIV/0!</v>
      </c>
      <c r="BC67" s="250"/>
      <c r="BD67" s="250"/>
      <c r="BE67" s="143"/>
      <c r="BF67" s="143"/>
      <c r="BG67" s="143"/>
      <c r="BH67" s="143"/>
      <c r="BI67" s="143"/>
      <c r="BJ67" s="143"/>
      <c r="BK67" s="143"/>
      <c r="BL67" s="143"/>
      <c r="BM67" s="143"/>
    </row>
    <row r="68" spans="1:65" ht="12" customHeight="1" thickBot="1">
      <c r="A68" s="145"/>
      <c r="B68" s="298" t="str">
        <f t="shared" si="1"/>
        <v>INTRA</v>
      </c>
      <c r="C68" s="289" t="s">
        <v>227</v>
      </c>
      <c r="D68" s="261" t="s">
        <v>201</v>
      </c>
      <c r="E68" s="245" t="s">
        <v>276</v>
      </c>
      <c r="F68" s="352"/>
      <c r="G68" s="261">
        <v>0</v>
      </c>
      <c r="H68" s="261">
        <v>0</v>
      </c>
      <c r="I68" s="261" t="s">
        <v>289</v>
      </c>
      <c r="J68" s="244" t="s">
        <v>227</v>
      </c>
      <c r="K68" s="261"/>
      <c r="L68" s="261" t="s">
        <v>301</v>
      </c>
      <c r="M68" s="261">
        <f>COUNTIF(AG67:AL68,"x")</f>
        <v>0</v>
      </c>
      <c r="N68" s="261">
        <f t="shared" si="10"/>
        <v>0</v>
      </c>
      <c r="O68" s="240"/>
      <c r="P68" s="271" t="str">
        <f>L66</f>
        <v>C1</v>
      </c>
      <c r="Q68" s="231" t="s">
        <v>277</v>
      </c>
      <c r="R68" s="231" t="s">
        <v>277</v>
      </c>
      <c r="S68" s="231" t="s">
        <v>277</v>
      </c>
      <c r="T68" s="231" t="s">
        <v>277</v>
      </c>
      <c r="U68" s="231"/>
      <c r="V68" s="265"/>
      <c r="W68" s="240"/>
      <c r="X68" s="264" t="str">
        <f>L67</f>
        <v>C2</v>
      </c>
      <c r="Y68" s="272"/>
      <c r="Z68" s="273"/>
      <c r="AA68" s="273"/>
      <c r="AB68" s="273"/>
      <c r="AC68" s="273"/>
      <c r="AD68" s="274"/>
      <c r="AE68" s="240"/>
      <c r="AF68" s="264" t="str">
        <f>L68</f>
        <v>C3</v>
      </c>
      <c r="AG68" s="272"/>
      <c r="AH68" s="273"/>
      <c r="AI68" s="273"/>
      <c r="AJ68" s="273"/>
      <c r="AK68" s="273"/>
      <c r="AL68" s="274"/>
      <c r="AM68" s="240"/>
      <c r="AN68" s="264" t="str">
        <f>L69</f>
        <v>C4</v>
      </c>
      <c r="AO68" s="272"/>
      <c r="AP68" s="273"/>
      <c r="AQ68" s="273"/>
      <c r="AR68" s="273"/>
      <c r="AS68" s="273"/>
      <c r="AT68" s="274"/>
      <c r="AU68" s="240"/>
      <c r="AV68" s="240"/>
      <c r="AW68" s="355"/>
      <c r="AX68" s="66"/>
      <c r="AY68" s="289">
        <f t="shared" si="6"/>
        <v>0</v>
      </c>
      <c r="AZ68" s="244">
        <f t="shared" si="7"/>
        <v>0</v>
      </c>
      <c r="BA68" s="244">
        <f t="shared" si="8"/>
        <v>0</v>
      </c>
      <c r="BB68" s="290" t="e">
        <f>Table6[[#This Row],[Occupé]]/Table6[[#This Row],[Total port]]</f>
        <v>#DIV/0!</v>
      </c>
      <c r="BC68" s="250"/>
      <c r="BD68" s="250"/>
      <c r="BE68" s="143"/>
      <c r="BF68" s="143"/>
      <c r="BG68" s="143"/>
      <c r="BH68" s="143"/>
      <c r="BI68" s="143"/>
      <c r="BJ68" s="143"/>
      <c r="BK68" s="143"/>
      <c r="BL68" s="143"/>
      <c r="BM68" s="143"/>
    </row>
    <row r="69" spans="1:65" ht="12" customHeight="1" thickBot="1">
      <c r="A69" s="145"/>
      <c r="B69" s="299" t="str">
        <f t="shared" si="1"/>
        <v>INTRA</v>
      </c>
      <c r="C69" s="296" t="s">
        <v>227</v>
      </c>
      <c r="D69" s="257" t="s">
        <v>201</v>
      </c>
      <c r="E69" s="232" t="s">
        <v>276</v>
      </c>
      <c r="F69" s="353"/>
      <c r="G69" s="252">
        <v>0</v>
      </c>
      <c r="H69" s="252">
        <v>0</v>
      </c>
      <c r="I69" s="252" t="s">
        <v>289</v>
      </c>
      <c r="J69" s="231" t="s">
        <v>227</v>
      </c>
      <c r="K69" s="252"/>
      <c r="L69" s="252" t="s">
        <v>302</v>
      </c>
      <c r="M69" s="252">
        <f>COUNTIF(AO67:AT68,"x")</f>
        <v>0</v>
      </c>
      <c r="N69" s="252">
        <f t="shared" si="10"/>
        <v>0</v>
      </c>
      <c r="O69" s="233"/>
      <c r="P69" s="233"/>
      <c r="Q69" s="233">
        <v>1</v>
      </c>
      <c r="R69" s="233">
        <v>2</v>
      </c>
      <c r="S69" s="233">
        <v>3</v>
      </c>
      <c r="T69" s="233">
        <v>4</v>
      </c>
      <c r="U69" s="233">
        <v>5</v>
      </c>
      <c r="V69" s="233">
        <v>6</v>
      </c>
      <c r="W69" s="233"/>
      <c r="X69" s="233"/>
      <c r="Y69" s="233">
        <v>1</v>
      </c>
      <c r="Z69" s="233">
        <v>2</v>
      </c>
      <c r="AA69" s="233">
        <v>3</v>
      </c>
      <c r="AB69" s="233">
        <v>4</v>
      </c>
      <c r="AC69" s="233">
        <v>5</v>
      </c>
      <c r="AD69" s="233">
        <v>6</v>
      </c>
      <c r="AE69" s="233"/>
      <c r="AF69" s="233"/>
      <c r="AG69" s="233">
        <v>1</v>
      </c>
      <c r="AH69" s="233">
        <v>2</v>
      </c>
      <c r="AI69" s="233">
        <v>3</v>
      </c>
      <c r="AJ69" s="233">
        <v>4</v>
      </c>
      <c r="AK69" s="233">
        <v>5</v>
      </c>
      <c r="AL69" s="233">
        <v>6</v>
      </c>
      <c r="AM69" s="233"/>
      <c r="AN69" s="233"/>
      <c r="AO69" s="233">
        <v>1</v>
      </c>
      <c r="AP69" s="233">
        <v>2</v>
      </c>
      <c r="AQ69" s="233">
        <v>3</v>
      </c>
      <c r="AR69" s="233">
        <v>4</v>
      </c>
      <c r="AS69" s="233">
        <v>5</v>
      </c>
      <c r="AT69" s="233">
        <v>6</v>
      </c>
      <c r="AU69" s="233"/>
      <c r="AV69" s="233"/>
      <c r="AW69" s="356"/>
      <c r="AX69" s="66"/>
      <c r="AY69" s="289">
        <f t="shared" si="6"/>
        <v>0</v>
      </c>
      <c r="AZ69" s="244">
        <f t="shared" si="7"/>
        <v>0</v>
      </c>
      <c r="BA69" s="244">
        <f t="shared" si="8"/>
        <v>0</v>
      </c>
      <c r="BB69" s="290" t="e">
        <f>Table6[[#This Row],[Occupé]]/Table6[[#This Row],[Total port]]</f>
        <v>#DIV/0!</v>
      </c>
      <c r="BC69" s="250"/>
      <c r="BD69" s="250"/>
      <c r="BE69" s="143"/>
      <c r="BF69" s="143"/>
      <c r="BG69" s="143"/>
      <c r="BH69" s="143"/>
      <c r="BI69" s="143"/>
      <c r="BJ69" s="143"/>
      <c r="BK69" s="143"/>
      <c r="BL69" s="143"/>
      <c r="BM69" s="143"/>
    </row>
    <row r="70" spans="1:65" ht="12" customHeight="1" thickBot="1">
      <c r="A70" s="145"/>
      <c r="B70" s="297" t="str">
        <f t="shared" si="1"/>
        <v>INTRA</v>
      </c>
      <c r="C70" s="295" t="s">
        <v>227</v>
      </c>
      <c r="D70" s="275" t="s">
        <v>201</v>
      </c>
      <c r="E70" s="260" t="s">
        <v>276</v>
      </c>
      <c r="F70" s="351">
        <v>31</v>
      </c>
      <c r="G70" s="259">
        <v>12</v>
      </c>
      <c r="H70" s="259">
        <v>12</v>
      </c>
      <c r="I70" s="259" t="s">
        <v>289</v>
      </c>
      <c r="J70" s="255" t="s">
        <v>227</v>
      </c>
      <c r="K70" s="259" t="s">
        <v>28</v>
      </c>
      <c r="L70" s="259" t="s">
        <v>298</v>
      </c>
      <c r="M70" s="259">
        <f>COUNTIF(Q71:V72,"x")</f>
        <v>4</v>
      </c>
      <c r="N70" s="259">
        <f t="shared" si="10"/>
        <v>8</v>
      </c>
      <c r="O70" s="228"/>
      <c r="P70" s="228"/>
      <c r="Q70" s="228">
        <v>7</v>
      </c>
      <c r="R70" s="228">
        <v>8</v>
      </c>
      <c r="S70" s="228">
        <v>9</v>
      </c>
      <c r="T70" s="228">
        <v>10</v>
      </c>
      <c r="U70" s="228">
        <v>11</v>
      </c>
      <c r="V70" s="228">
        <v>12</v>
      </c>
      <c r="W70" s="228"/>
      <c r="X70" s="228"/>
      <c r="Y70" s="228">
        <v>7</v>
      </c>
      <c r="Z70" s="228">
        <v>8</v>
      </c>
      <c r="AA70" s="228">
        <v>9</v>
      </c>
      <c r="AB70" s="228">
        <v>10</v>
      </c>
      <c r="AC70" s="228">
        <v>11</v>
      </c>
      <c r="AD70" s="228">
        <v>12</v>
      </c>
      <c r="AE70" s="228"/>
      <c r="AF70" s="228"/>
      <c r="AG70" s="228">
        <v>7</v>
      </c>
      <c r="AH70" s="228">
        <v>8</v>
      </c>
      <c r="AI70" s="228">
        <v>9</v>
      </c>
      <c r="AJ70" s="228">
        <v>10</v>
      </c>
      <c r="AK70" s="228">
        <v>11</v>
      </c>
      <c r="AL70" s="228">
        <v>12</v>
      </c>
      <c r="AM70" s="228"/>
      <c r="AN70" s="228"/>
      <c r="AO70" s="228">
        <v>7</v>
      </c>
      <c r="AP70" s="228">
        <v>8</v>
      </c>
      <c r="AQ70" s="228">
        <v>9</v>
      </c>
      <c r="AR70" s="228">
        <v>10</v>
      </c>
      <c r="AS70" s="228">
        <v>11</v>
      </c>
      <c r="AT70" s="228">
        <v>12</v>
      </c>
      <c r="AU70" s="228"/>
      <c r="AV70" s="228"/>
      <c r="AW70" s="354">
        <f>F70</f>
        <v>31</v>
      </c>
      <c r="AX70" s="66"/>
      <c r="AY70" s="289">
        <f t="shared" si="6"/>
        <v>12</v>
      </c>
      <c r="AZ70" s="244">
        <f t="shared" si="7"/>
        <v>4</v>
      </c>
      <c r="BA70" s="244">
        <f t="shared" si="8"/>
        <v>8</v>
      </c>
      <c r="BB70" s="290">
        <f>Table6[[#This Row],[Occupé]]/Table6[[#This Row],[Total port]]</f>
        <v>0.33333333333333331</v>
      </c>
      <c r="BC70" s="250"/>
      <c r="BD70" s="250"/>
      <c r="BE70" s="143"/>
      <c r="BF70" s="143"/>
      <c r="BG70" s="143"/>
      <c r="BH70" s="143"/>
      <c r="BI70" s="143"/>
      <c r="BJ70" s="143"/>
      <c r="BK70" s="143"/>
      <c r="BL70" s="143"/>
      <c r="BM70" s="143"/>
    </row>
    <row r="71" spans="1:65" ht="12" customHeight="1">
      <c r="A71" s="145"/>
      <c r="B71" s="298" t="str">
        <f t="shared" ref="B71:B134" si="11">IF(C71=J71,"INTRA","INTER")</f>
        <v>INTRA</v>
      </c>
      <c r="C71" s="289" t="s">
        <v>227</v>
      </c>
      <c r="D71" s="261" t="s">
        <v>201</v>
      </c>
      <c r="E71" s="245" t="s">
        <v>276</v>
      </c>
      <c r="F71" s="352"/>
      <c r="G71" s="261">
        <v>0</v>
      </c>
      <c r="H71" s="261">
        <v>0</v>
      </c>
      <c r="I71" s="261" t="s">
        <v>289</v>
      </c>
      <c r="J71" s="244" t="s">
        <v>227</v>
      </c>
      <c r="K71" s="261"/>
      <c r="L71" s="261" t="s">
        <v>300</v>
      </c>
      <c r="M71" s="261">
        <f>COUNTIF(Y71:AD72,"x")</f>
        <v>0</v>
      </c>
      <c r="N71" s="261">
        <f t="shared" si="10"/>
        <v>0</v>
      </c>
      <c r="O71" s="240"/>
      <c r="P71" s="267" t="str">
        <f>K70</f>
        <v>S27</v>
      </c>
      <c r="Q71" s="255"/>
      <c r="R71" s="255"/>
      <c r="S71" s="255"/>
      <c r="T71" s="255"/>
      <c r="U71" s="255"/>
      <c r="V71" s="263"/>
      <c r="W71" s="240"/>
      <c r="X71" s="262">
        <f>K71</f>
        <v>0</v>
      </c>
      <c r="Y71" s="268"/>
      <c r="Z71" s="269"/>
      <c r="AA71" s="269"/>
      <c r="AB71" s="269"/>
      <c r="AC71" s="269"/>
      <c r="AD71" s="270"/>
      <c r="AE71" s="240"/>
      <c r="AF71" s="262">
        <f>K72</f>
        <v>0</v>
      </c>
      <c r="AG71" s="268"/>
      <c r="AH71" s="269"/>
      <c r="AI71" s="269"/>
      <c r="AJ71" s="269"/>
      <c r="AK71" s="269"/>
      <c r="AL71" s="270"/>
      <c r="AM71" s="240"/>
      <c r="AN71" s="262">
        <f>K73</f>
        <v>0</v>
      </c>
      <c r="AO71" s="268"/>
      <c r="AP71" s="269"/>
      <c r="AQ71" s="269"/>
      <c r="AR71" s="269"/>
      <c r="AS71" s="269"/>
      <c r="AT71" s="270"/>
      <c r="AU71" s="240"/>
      <c r="AV71" s="240"/>
      <c r="AW71" s="355"/>
      <c r="AX71" s="66"/>
      <c r="AY71" s="289">
        <f t="shared" si="6"/>
        <v>0</v>
      </c>
      <c r="AZ71" s="244">
        <f t="shared" si="7"/>
        <v>0</v>
      </c>
      <c r="BA71" s="244">
        <f t="shared" si="8"/>
        <v>0</v>
      </c>
      <c r="BB71" s="290" t="e">
        <f>Table6[[#This Row],[Occupé]]/Table6[[#This Row],[Total port]]</f>
        <v>#DIV/0!</v>
      </c>
      <c r="BC71" s="250"/>
      <c r="BD71" s="250"/>
      <c r="BE71" s="143"/>
      <c r="BF71" s="143"/>
      <c r="BG71" s="143"/>
      <c r="BH71" s="143"/>
      <c r="BI71" s="143"/>
      <c r="BJ71" s="143"/>
      <c r="BK71" s="143"/>
      <c r="BL71" s="143"/>
      <c r="BM71" s="143"/>
    </row>
    <row r="72" spans="1:65" ht="12" customHeight="1" thickBot="1">
      <c r="A72" s="145"/>
      <c r="B72" s="298" t="str">
        <f t="shared" si="11"/>
        <v>INTRA</v>
      </c>
      <c r="C72" s="289" t="s">
        <v>227</v>
      </c>
      <c r="D72" s="261" t="s">
        <v>201</v>
      </c>
      <c r="E72" s="245" t="s">
        <v>276</v>
      </c>
      <c r="F72" s="352"/>
      <c r="G72" s="261">
        <v>0</v>
      </c>
      <c r="H72" s="261">
        <v>0</v>
      </c>
      <c r="I72" s="261" t="s">
        <v>289</v>
      </c>
      <c r="J72" s="244" t="s">
        <v>227</v>
      </c>
      <c r="K72" s="261"/>
      <c r="L72" s="261" t="s">
        <v>301</v>
      </c>
      <c r="M72" s="261">
        <f>COUNTIF(AG71:AL72,"x")</f>
        <v>0</v>
      </c>
      <c r="N72" s="261">
        <f t="shared" si="10"/>
        <v>0</v>
      </c>
      <c r="O72" s="240"/>
      <c r="P72" s="271" t="str">
        <f>L70</f>
        <v>C1</v>
      </c>
      <c r="Q72" s="231" t="s">
        <v>277</v>
      </c>
      <c r="R72" s="231" t="s">
        <v>277</v>
      </c>
      <c r="S72" s="231" t="s">
        <v>277</v>
      </c>
      <c r="T72" s="231"/>
      <c r="U72" s="231" t="s">
        <v>277</v>
      </c>
      <c r="V72" s="265"/>
      <c r="W72" s="240"/>
      <c r="X72" s="264" t="str">
        <f>L71</f>
        <v>C2</v>
      </c>
      <c r="Y72" s="272"/>
      <c r="Z72" s="273"/>
      <c r="AA72" s="273"/>
      <c r="AB72" s="273"/>
      <c r="AC72" s="273"/>
      <c r="AD72" s="274"/>
      <c r="AE72" s="240"/>
      <c r="AF72" s="264" t="str">
        <f>L72</f>
        <v>C3</v>
      </c>
      <c r="AG72" s="272"/>
      <c r="AH72" s="273"/>
      <c r="AI72" s="273"/>
      <c r="AJ72" s="273"/>
      <c r="AK72" s="273"/>
      <c r="AL72" s="274"/>
      <c r="AM72" s="240"/>
      <c r="AN72" s="264" t="str">
        <f>L73</f>
        <v>C4</v>
      </c>
      <c r="AO72" s="272"/>
      <c r="AP72" s="273"/>
      <c r="AQ72" s="273"/>
      <c r="AR72" s="273"/>
      <c r="AS72" s="273"/>
      <c r="AT72" s="274"/>
      <c r="AU72" s="240"/>
      <c r="AV72" s="240"/>
      <c r="AW72" s="355"/>
      <c r="AX72" s="66"/>
      <c r="AY72" s="289">
        <f t="shared" si="6"/>
        <v>0</v>
      </c>
      <c r="AZ72" s="244">
        <f t="shared" si="7"/>
        <v>0</v>
      </c>
      <c r="BA72" s="244">
        <f t="shared" si="8"/>
        <v>0</v>
      </c>
      <c r="BB72" s="290" t="e">
        <f>Table6[[#This Row],[Occupé]]/Table6[[#This Row],[Total port]]</f>
        <v>#DIV/0!</v>
      </c>
      <c r="BC72" s="250"/>
      <c r="BD72" s="250"/>
      <c r="BE72" s="143"/>
      <c r="BF72" s="143"/>
      <c r="BG72" s="143"/>
      <c r="BH72" s="143"/>
      <c r="BI72" s="143"/>
      <c r="BJ72" s="143"/>
      <c r="BK72" s="143"/>
      <c r="BL72" s="143"/>
      <c r="BM72" s="143"/>
    </row>
    <row r="73" spans="1:65" ht="12" customHeight="1" thickBot="1">
      <c r="A73" s="145"/>
      <c r="B73" s="299" t="str">
        <f t="shared" si="11"/>
        <v>INTRA</v>
      </c>
      <c r="C73" s="296" t="s">
        <v>227</v>
      </c>
      <c r="D73" s="257" t="s">
        <v>201</v>
      </c>
      <c r="E73" s="232" t="s">
        <v>276</v>
      </c>
      <c r="F73" s="353"/>
      <c r="G73" s="252">
        <v>0</v>
      </c>
      <c r="H73" s="252">
        <v>0</v>
      </c>
      <c r="I73" s="252" t="s">
        <v>289</v>
      </c>
      <c r="J73" s="231" t="s">
        <v>227</v>
      </c>
      <c r="K73" s="252"/>
      <c r="L73" s="252" t="s">
        <v>302</v>
      </c>
      <c r="M73" s="252">
        <f>COUNTIF(AO71:AT72,"x")</f>
        <v>0</v>
      </c>
      <c r="N73" s="252">
        <f t="shared" si="10"/>
        <v>0</v>
      </c>
      <c r="O73" s="240"/>
      <c r="P73" s="233"/>
      <c r="Q73" s="240">
        <v>1</v>
      </c>
      <c r="R73" s="240">
        <v>2</v>
      </c>
      <c r="S73" s="240">
        <v>3</v>
      </c>
      <c r="T73" s="240">
        <v>4</v>
      </c>
      <c r="U73" s="240">
        <v>5</v>
      </c>
      <c r="V73" s="240">
        <v>6</v>
      </c>
      <c r="W73" s="240"/>
      <c r="X73" s="233"/>
      <c r="Y73" s="240">
        <v>1</v>
      </c>
      <c r="Z73" s="240">
        <v>2</v>
      </c>
      <c r="AA73" s="240">
        <v>3</v>
      </c>
      <c r="AB73" s="240">
        <v>4</v>
      </c>
      <c r="AC73" s="240">
        <v>5</v>
      </c>
      <c r="AD73" s="240">
        <v>6</v>
      </c>
      <c r="AE73" s="240"/>
      <c r="AF73" s="233"/>
      <c r="AG73" s="240">
        <v>1</v>
      </c>
      <c r="AH73" s="240">
        <v>2</v>
      </c>
      <c r="AI73" s="240">
        <v>3</v>
      </c>
      <c r="AJ73" s="240">
        <v>4</v>
      </c>
      <c r="AK73" s="240">
        <v>5</v>
      </c>
      <c r="AL73" s="240">
        <v>6</v>
      </c>
      <c r="AM73" s="240"/>
      <c r="AN73" s="233"/>
      <c r="AO73" s="240">
        <v>1</v>
      </c>
      <c r="AP73" s="240">
        <v>2</v>
      </c>
      <c r="AQ73" s="240">
        <v>3</v>
      </c>
      <c r="AR73" s="240">
        <v>4</v>
      </c>
      <c r="AS73" s="240">
        <v>5</v>
      </c>
      <c r="AT73" s="240">
        <v>6</v>
      </c>
      <c r="AU73" s="240"/>
      <c r="AV73" s="240"/>
      <c r="AW73" s="355"/>
      <c r="AX73" s="66"/>
      <c r="AY73" s="289">
        <f t="shared" si="6"/>
        <v>0</v>
      </c>
      <c r="AZ73" s="244">
        <f t="shared" si="7"/>
        <v>0</v>
      </c>
      <c r="BA73" s="244">
        <f t="shared" si="8"/>
        <v>0</v>
      </c>
      <c r="BB73" s="290" t="e">
        <f>Table6[[#This Row],[Occupé]]/Table6[[#This Row],[Total port]]</f>
        <v>#DIV/0!</v>
      </c>
      <c r="BC73" s="250"/>
      <c r="BD73" s="250"/>
      <c r="BE73" s="143"/>
      <c r="BF73" s="143"/>
      <c r="BG73" s="143"/>
      <c r="BH73" s="143"/>
      <c r="BI73" s="143"/>
      <c r="BJ73" s="143"/>
      <c r="BK73" s="143"/>
      <c r="BL73" s="143"/>
      <c r="BM73" s="143"/>
    </row>
    <row r="74" spans="1:65" ht="12" customHeight="1" thickBot="1">
      <c r="A74" s="145"/>
      <c r="B74" s="297" t="str">
        <f t="shared" si="11"/>
        <v>INTRA</v>
      </c>
      <c r="C74" s="295" t="s">
        <v>227</v>
      </c>
      <c r="D74" s="275" t="s">
        <v>201</v>
      </c>
      <c r="E74" s="260" t="s">
        <v>276</v>
      </c>
      <c r="F74" s="351">
        <v>30</v>
      </c>
      <c r="G74" s="259">
        <v>12</v>
      </c>
      <c r="H74" s="259">
        <v>12</v>
      </c>
      <c r="I74" s="259" t="s">
        <v>289</v>
      </c>
      <c r="J74" s="255" t="s">
        <v>227</v>
      </c>
      <c r="K74" s="259" t="s">
        <v>29</v>
      </c>
      <c r="L74" s="259" t="s">
        <v>298</v>
      </c>
      <c r="M74" s="259">
        <f>COUNTIF(Q75:V76,"x")</f>
        <v>12</v>
      </c>
      <c r="N74" s="259">
        <f t="shared" si="10"/>
        <v>0</v>
      </c>
      <c r="O74" s="228"/>
      <c r="P74" s="228"/>
      <c r="Q74" s="228">
        <v>7</v>
      </c>
      <c r="R74" s="228">
        <v>8</v>
      </c>
      <c r="S74" s="228">
        <v>9</v>
      </c>
      <c r="T74" s="228">
        <v>10</v>
      </c>
      <c r="U74" s="228">
        <v>11</v>
      </c>
      <c r="V74" s="228">
        <v>12</v>
      </c>
      <c r="W74" s="228"/>
      <c r="X74" s="228"/>
      <c r="Y74" s="228">
        <v>7</v>
      </c>
      <c r="Z74" s="228">
        <v>8</v>
      </c>
      <c r="AA74" s="228">
        <v>9</v>
      </c>
      <c r="AB74" s="228">
        <v>10</v>
      </c>
      <c r="AC74" s="228">
        <v>11</v>
      </c>
      <c r="AD74" s="228">
        <v>12</v>
      </c>
      <c r="AE74" s="228"/>
      <c r="AF74" s="228"/>
      <c r="AG74" s="228">
        <v>7</v>
      </c>
      <c r="AH74" s="228">
        <v>8</v>
      </c>
      <c r="AI74" s="228">
        <v>9</v>
      </c>
      <c r="AJ74" s="228">
        <v>10</v>
      </c>
      <c r="AK74" s="228">
        <v>11</v>
      </c>
      <c r="AL74" s="228">
        <v>12</v>
      </c>
      <c r="AM74" s="228"/>
      <c r="AN74" s="228"/>
      <c r="AO74" s="228">
        <v>7</v>
      </c>
      <c r="AP74" s="228">
        <v>8</v>
      </c>
      <c r="AQ74" s="228">
        <v>9</v>
      </c>
      <c r="AR74" s="228">
        <v>10</v>
      </c>
      <c r="AS74" s="228">
        <v>11</v>
      </c>
      <c r="AT74" s="228">
        <v>12</v>
      </c>
      <c r="AU74" s="228"/>
      <c r="AV74" s="228"/>
      <c r="AW74" s="354">
        <f>F74</f>
        <v>30</v>
      </c>
      <c r="AX74" s="66"/>
      <c r="AY74" s="289">
        <f t="shared" si="6"/>
        <v>12</v>
      </c>
      <c r="AZ74" s="244">
        <f t="shared" si="7"/>
        <v>12</v>
      </c>
      <c r="BA74" s="244">
        <f t="shared" si="8"/>
        <v>0</v>
      </c>
      <c r="BB74" s="290">
        <f>Table6[[#This Row],[Occupé]]/Table6[[#This Row],[Total port]]</f>
        <v>1</v>
      </c>
      <c r="BC74" s="250"/>
      <c r="BD74" s="250"/>
      <c r="BE74" s="143"/>
      <c r="BF74" s="143"/>
      <c r="BG74" s="143"/>
      <c r="BH74" s="143"/>
      <c r="BI74" s="143"/>
      <c r="BJ74" s="143"/>
      <c r="BK74" s="143"/>
      <c r="BL74" s="143"/>
      <c r="BM74" s="143"/>
    </row>
    <row r="75" spans="1:65" ht="12" customHeight="1">
      <c r="A75" s="145"/>
      <c r="B75" s="298" t="str">
        <f t="shared" si="11"/>
        <v>INTRA</v>
      </c>
      <c r="C75" s="289" t="s">
        <v>227</v>
      </c>
      <c r="D75" s="261" t="s">
        <v>201</v>
      </c>
      <c r="E75" s="245" t="s">
        <v>276</v>
      </c>
      <c r="F75" s="352"/>
      <c r="G75" s="261">
        <v>0</v>
      </c>
      <c r="H75" s="261">
        <v>0</v>
      </c>
      <c r="I75" s="261" t="s">
        <v>289</v>
      </c>
      <c r="J75" s="244" t="s">
        <v>227</v>
      </c>
      <c r="K75" s="261"/>
      <c r="L75" s="261" t="s">
        <v>300</v>
      </c>
      <c r="M75" s="261">
        <f>COUNTIF(Y75:AD76,"x")</f>
        <v>0</v>
      </c>
      <c r="N75" s="261">
        <f t="shared" si="10"/>
        <v>0</v>
      </c>
      <c r="O75" s="240"/>
      <c r="P75" s="267" t="str">
        <f>K74</f>
        <v>S24</v>
      </c>
      <c r="Q75" s="255" t="s">
        <v>277</v>
      </c>
      <c r="R75" s="255" t="s">
        <v>277</v>
      </c>
      <c r="S75" s="255" t="s">
        <v>277</v>
      </c>
      <c r="T75" s="255" t="s">
        <v>277</v>
      </c>
      <c r="U75" s="255" t="s">
        <v>278</v>
      </c>
      <c r="V75" s="263" t="s">
        <v>278</v>
      </c>
      <c r="W75" s="240"/>
      <c r="X75" s="262">
        <f>K75</f>
        <v>0</v>
      </c>
      <c r="Y75" s="268"/>
      <c r="Z75" s="269"/>
      <c r="AA75" s="269"/>
      <c r="AB75" s="269"/>
      <c r="AC75" s="269"/>
      <c r="AD75" s="270"/>
      <c r="AE75" s="240"/>
      <c r="AF75" s="262">
        <f>K76</f>
        <v>0</v>
      </c>
      <c r="AG75" s="268"/>
      <c r="AH75" s="269"/>
      <c r="AI75" s="269"/>
      <c r="AJ75" s="269"/>
      <c r="AK75" s="269"/>
      <c r="AL75" s="270"/>
      <c r="AM75" s="240"/>
      <c r="AN75" s="262">
        <f>K77</f>
        <v>0</v>
      </c>
      <c r="AO75" s="268"/>
      <c r="AP75" s="269"/>
      <c r="AQ75" s="269"/>
      <c r="AR75" s="269"/>
      <c r="AS75" s="269"/>
      <c r="AT75" s="270"/>
      <c r="AU75" s="240"/>
      <c r="AV75" s="240"/>
      <c r="AW75" s="355"/>
      <c r="AX75" s="66"/>
      <c r="AY75" s="289">
        <f t="shared" si="6"/>
        <v>0</v>
      </c>
      <c r="AZ75" s="244">
        <f t="shared" si="7"/>
        <v>0</v>
      </c>
      <c r="BA75" s="244">
        <f t="shared" si="8"/>
        <v>0</v>
      </c>
      <c r="BB75" s="290" t="e">
        <f>Table6[[#This Row],[Occupé]]/Table6[[#This Row],[Total port]]</f>
        <v>#DIV/0!</v>
      </c>
      <c r="BC75" s="250"/>
      <c r="BD75" s="250"/>
      <c r="BE75" s="143"/>
      <c r="BF75" s="143"/>
      <c r="BG75" s="143"/>
      <c r="BH75" s="143"/>
      <c r="BI75" s="143"/>
      <c r="BJ75" s="143"/>
      <c r="BK75" s="143"/>
      <c r="BL75" s="143"/>
      <c r="BM75" s="143"/>
    </row>
    <row r="76" spans="1:65" ht="12" customHeight="1" thickBot="1">
      <c r="A76" s="145"/>
      <c r="B76" s="298" t="str">
        <f t="shared" si="11"/>
        <v>INTRA</v>
      </c>
      <c r="C76" s="289" t="s">
        <v>227</v>
      </c>
      <c r="D76" s="261" t="s">
        <v>201</v>
      </c>
      <c r="E76" s="245" t="s">
        <v>276</v>
      </c>
      <c r="F76" s="352"/>
      <c r="G76" s="261">
        <v>0</v>
      </c>
      <c r="H76" s="261">
        <v>0</v>
      </c>
      <c r="I76" s="261" t="s">
        <v>289</v>
      </c>
      <c r="J76" s="244" t="s">
        <v>227</v>
      </c>
      <c r="K76" s="261"/>
      <c r="L76" s="261" t="s">
        <v>301</v>
      </c>
      <c r="M76" s="261">
        <f>COUNTIF(AG75:AL76,"x")</f>
        <v>0</v>
      </c>
      <c r="N76" s="261">
        <f t="shared" si="10"/>
        <v>0</v>
      </c>
      <c r="O76" s="240"/>
      <c r="P76" s="271" t="str">
        <f>L74</f>
        <v>C1</v>
      </c>
      <c r="Q76" s="231" t="s">
        <v>277</v>
      </c>
      <c r="R76" s="231" t="s">
        <v>277</v>
      </c>
      <c r="S76" s="231" t="s">
        <v>277</v>
      </c>
      <c r="T76" s="231" t="s">
        <v>277</v>
      </c>
      <c r="U76" s="231" t="s">
        <v>277</v>
      </c>
      <c r="V76" s="265" t="s">
        <v>277</v>
      </c>
      <c r="W76" s="240"/>
      <c r="X76" s="264" t="str">
        <f>L75</f>
        <v>C2</v>
      </c>
      <c r="Y76" s="272"/>
      <c r="Z76" s="273"/>
      <c r="AA76" s="273"/>
      <c r="AB76" s="273"/>
      <c r="AC76" s="273"/>
      <c r="AD76" s="274"/>
      <c r="AE76" s="240"/>
      <c r="AF76" s="264" t="str">
        <f>L76</f>
        <v>C3</v>
      </c>
      <c r="AG76" s="272"/>
      <c r="AH76" s="273"/>
      <c r="AI76" s="273"/>
      <c r="AJ76" s="273"/>
      <c r="AK76" s="273"/>
      <c r="AL76" s="274"/>
      <c r="AM76" s="240"/>
      <c r="AN76" s="264" t="str">
        <f>L77</f>
        <v>C4</v>
      </c>
      <c r="AO76" s="272"/>
      <c r="AP76" s="273"/>
      <c r="AQ76" s="273"/>
      <c r="AR76" s="273"/>
      <c r="AS76" s="273"/>
      <c r="AT76" s="274"/>
      <c r="AU76" s="240"/>
      <c r="AV76" s="240"/>
      <c r="AW76" s="355"/>
      <c r="AX76" s="66"/>
      <c r="AY76" s="289">
        <f t="shared" si="6"/>
        <v>0</v>
      </c>
      <c r="AZ76" s="244">
        <f t="shared" si="7"/>
        <v>0</v>
      </c>
      <c r="BA76" s="244">
        <f t="shared" si="8"/>
        <v>0</v>
      </c>
      <c r="BB76" s="290" t="e">
        <f>Table6[[#This Row],[Occupé]]/Table6[[#This Row],[Total port]]</f>
        <v>#DIV/0!</v>
      </c>
      <c r="BC76" s="250"/>
      <c r="BD76" s="250"/>
      <c r="BE76" s="143"/>
      <c r="BF76" s="143"/>
      <c r="BG76" s="143"/>
      <c r="BH76" s="143"/>
      <c r="BI76" s="143"/>
      <c r="BJ76" s="143"/>
      <c r="BK76" s="143"/>
      <c r="BL76" s="143"/>
      <c r="BM76" s="143"/>
    </row>
    <row r="77" spans="1:65" ht="12" customHeight="1" thickBot="1">
      <c r="A77" s="145"/>
      <c r="B77" s="299" t="str">
        <f t="shared" si="11"/>
        <v>INTRA</v>
      </c>
      <c r="C77" s="296" t="s">
        <v>227</v>
      </c>
      <c r="D77" s="257" t="s">
        <v>201</v>
      </c>
      <c r="E77" s="232" t="s">
        <v>276</v>
      </c>
      <c r="F77" s="353"/>
      <c r="G77" s="252">
        <v>0</v>
      </c>
      <c r="H77" s="252">
        <v>0</v>
      </c>
      <c r="I77" s="252" t="s">
        <v>289</v>
      </c>
      <c r="J77" s="231" t="s">
        <v>227</v>
      </c>
      <c r="K77" s="252"/>
      <c r="L77" s="252" t="s">
        <v>302</v>
      </c>
      <c r="M77" s="252">
        <f>COUNTIF(AO75:AT76,"x")</f>
        <v>0</v>
      </c>
      <c r="N77" s="252">
        <f t="shared" si="10"/>
        <v>0</v>
      </c>
      <c r="O77" s="233"/>
      <c r="P77" s="233"/>
      <c r="Q77" s="233">
        <v>1</v>
      </c>
      <c r="R77" s="233">
        <v>2</v>
      </c>
      <c r="S77" s="233">
        <v>3</v>
      </c>
      <c r="T77" s="233">
        <v>4</v>
      </c>
      <c r="U77" s="233">
        <v>5</v>
      </c>
      <c r="V77" s="233">
        <v>6</v>
      </c>
      <c r="W77" s="233"/>
      <c r="X77" s="233"/>
      <c r="Y77" s="233">
        <v>1</v>
      </c>
      <c r="Z77" s="233">
        <v>2</v>
      </c>
      <c r="AA77" s="233">
        <v>3</v>
      </c>
      <c r="AB77" s="233">
        <v>4</v>
      </c>
      <c r="AC77" s="233">
        <v>5</v>
      </c>
      <c r="AD77" s="233">
        <v>6</v>
      </c>
      <c r="AE77" s="233"/>
      <c r="AF77" s="233"/>
      <c r="AG77" s="233">
        <v>1</v>
      </c>
      <c r="AH77" s="233">
        <v>2</v>
      </c>
      <c r="AI77" s="233">
        <v>3</v>
      </c>
      <c r="AJ77" s="233">
        <v>4</v>
      </c>
      <c r="AK77" s="233">
        <v>5</v>
      </c>
      <c r="AL77" s="233">
        <v>6</v>
      </c>
      <c r="AM77" s="233"/>
      <c r="AN77" s="233"/>
      <c r="AO77" s="233">
        <v>1</v>
      </c>
      <c r="AP77" s="233">
        <v>2</v>
      </c>
      <c r="AQ77" s="233">
        <v>3</v>
      </c>
      <c r="AR77" s="233">
        <v>4</v>
      </c>
      <c r="AS77" s="233">
        <v>5</v>
      </c>
      <c r="AT77" s="233">
        <v>6</v>
      </c>
      <c r="AU77" s="233"/>
      <c r="AV77" s="233"/>
      <c r="AW77" s="356"/>
      <c r="AX77" s="66"/>
      <c r="AY77" s="289">
        <f t="shared" si="6"/>
        <v>0</v>
      </c>
      <c r="AZ77" s="244">
        <f t="shared" si="7"/>
        <v>0</v>
      </c>
      <c r="BA77" s="244">
        <f t="shared" si="8"/>
        <v>0</v>
      </c>
      <c r="BB77" s="290" t="e">
        <f>Table6[[#This Row],[Occupé]]/Table6[[#This Row],[Total port]]</f>
        <v>#DIV/0!</v>
      </c>
      <c r="BC77" s="250"/>
      <c r="BD77" s="250"/>
      <c r="BE77" s="143"/>
      <c r="BF77" s="143"/>
      <c r="BG77" s="143"/>
      <c r="BH77" s="143"/>
      <c r="BI77" s="143"/>
      <c r="BJ77" s="143"/>
      <c r="BK77" s="143"/>
      <c r="BL77" s="143"/>
      <c r="BM77" s="143"/>
    </row>
    <row r="78" spans="1:65" ht="12" customHeight="1" thickBot="1">
      <c r="A78" s="145"/>
      <c r="B78" s="297" t="str">
        <f t="shared" si="11"/>
        <v>INTRA</v>
      </c>
      <c r="C78" s="295" t="s">
        <v>227</v>
      </c>
      <c r="D78" s="275" t="s">
        <v>201</v>
      </c>
      <c r="E78" s="260" t="s">
        <v>276</v>
      </c>
      <c r="F78" s="351">
        <v>29</v>
      </c>
      <c r="G78" s="259">
        <v>0</v>
      </c>
      <c r="H78" s="259">
        <v>0</v>
      </c>
      <c r="I78" s="259" t="s">
        <v>289</v>
      </c>
      <c r="J78" s="255" t="s">
        <v>227</v>
      </c>
      <c r="K78" s="259"/>
      <c r="L78" s="259" t="s">
        <v>298</v>
      </c>
      <c r="M78" s="259">
        <f>COUNTIF(Q79:V80,"x")</f>
        <v>0</v>
      </c>
      <c r="N78" s="259">
        <f t="shared" si="10"/>
        <v>0</v>
      </c>
      <c r="O78" s="240"/>
      <c r="P78" s="228"/>
      <c r="Q78" s="240">
        <v>7</v>
      </c>
      <c r="R78" s="240">
        <v>8</v>
      </c>
      <c r="S78" s="240">
        <v>9</v>
      </c>
      <c r="T78" s="240">
        <v>10</v>
      </c>
      <c r="U78" s="240">
        <v>11</v>
      </c>
      <c r="V78" s="240">
        <v>12</v>
      </c>
      <c r="W78" s="240"/>
      <c r="X78" s="228"/>
      <c r="Y78" s="240">
        <v>7</v>
      </c>
      <c r="Z78" s="240">
        <v>8</v>
      </c>
      <c r="AA78" s="240">
        <v>9</v>
      </c>
      <c r="AB78" s="240">
        <v>10</v>
      </c>
      <c r="AC78" s="240">
        <v>11</v>
      </c>
      <c r="AD78" s="240">
        <v>12</v>
      </c>
      <c r="AE78" s="240"/>
      <c r="AF78" s="228"/>
      <c r="AG78" s="240">
        <v>7</v>
      </c>
      <c r="AH78" s="240">
        <v>8</v>
      </c>
      <c r="AI78" s="240">
        <v>9</v>
      </c>
      <c r="AJ78" s="240">
        <v>10</v>
      </c>
      <c r="AK78" s="240">
        <v>11</v>
      </c>
      <c r="AL78" s="240">
        <v>12</v>
      </c>
      <c r="AM78" s="240"/>
      <c r="AN78" s="228"/>
      <c r="AO78" s="240">
        <v>7</v>
      </c>
      <c r="AP78" s="240">
        <v>8</v>
      </c>
      <c r="AQ78" s="240">
        <v>9</v>
      </c>
      <c r="AR78" s="240">
        <v>10</v>
      </c>
      <c r="AS78" s="240">
        <v>11</v>
      </c>
      <c r="AT78" s="240">
        <v>12</v>
      </c>
      <c r="AU78" s="240"/>
      <c r="AV78" s="240"/>
      <c r="AW78" s="355">
        <f>F78</f>
        <v>29</v>
      </c>
      <c r="AX78" s="66"/>
      <c r="AY78" s="289">
        <f t="shared" si="6"/>
        <v>0</v>
      </c>
      <c r="AZ78" s="244">
        <f t="shared" si="7"/>
        <v>0</v>
      </c>
      <c r="BA78" s="244">
        <f t="shared" si="8"/>
        <v>0</v>
      </c>
      <c r="BB78" s="290" t="e">
        <f>Table6[[#This Row],[Occupé]]/Table6[[#This Row],[Total port]]</f>
        <v>#DIV/0!</v>
      </c>
      <c r="BC78" s="250"/>
      <c r="BD78" s="250"/>
      <c r="BE78" s="143"/>
      <c r="BF78" s="143"/>
      <c r="BG78" s="143"/>
      <c r="BH78" s="143"/>
      <c r="BI78" s="143"/>
      <c r="BJ78" s="143"/>
      <c r="BK78" s="143"/>
      <c r="BL78" s="143"/>
      <c r="BM78" s="143"/>
    </row>
    <row r="79" spans="1:65" ht="12" customHeight="1">
      <c r="A79" s="145"/>
      <c r="B79" s="298" t="str">
        <f t="shared" si="11"/>
        <v>INTRA</v>
      </c>
      <c r="C79" s="289" t="s">
        <v>227</v>
      </c>
      <c r="D79" s="261" t="s">
        <v>201</v>
      </c>
      <c r="E79" s="245" t="s">
        <v>276</v>
      </c>
      <c r="F79" s="352"/>
      <c r="G79" s="261">
        <v>0</v>
      </c>
      <c r="H79" s="261">
        <v>0</v>
      </c>
      <c r="I79" s="261" t="s">
        <v>289</v>
      </c>
      <c r="J79" s="244" t="s">
        <v>227</v>
      </c>
      <c r="K79" s="261"/>
      <c r="L79" s="261" t="s">
        <v>300</v>
      </c>
      <c r="M79" s="261">
        <f>COUNTIF(Y79:AD80,"x")</f>
        <v>0</v>
      </c>
      <c r="N79" s="261">
        <f t="shared" si="10"/>
        <v>0</v>
      </c>
      <c r="O79" s="240"/>
      <c r="P79" s="267">
        <f>K78</f>
        <v>0</v>
      </c>
      <c r="Q79" s="268"/>
      <c r="R79" s="269"/>
      <c r="S79" s="269"/>
      <c r="T79" s="269"/>
      <c r="U79" s="269"/>
      <c r="V79" s="270"/>
      <c r="W79" s="240"/>
      <c r="X79" s="262">
        <f>K79</f>
        <v>0</v>
      </c>
      <c r="Y79" s="268"/>
      <c r="Z79" s="269"/>
      <c r="AA79" s="269"/>
      <c r="AB79" s="269"/>
      <c r="AC79" s="269"/>
      <c r="AD79" s="270"/>
      <c r="AE79" s="240"/>
      <c r="AF79" s="262">
        <f>K80</f>
        <v>0</v>
      </c>
      <c r="AG79" s="268"/>
      <c r="AH79" s="269"/>
      <c r="AI79" s="269"/>
      <c r="AJ79" s="269"/>
      <c r="AK79" s="269"/>
      <c r="AL79" s="270"/>
      <c r="AM79" s="240"/>
      <c r="AN79" s="262">
        <f>K81</f>
        <v>0</v>
      </c>
      <c r="AO79" s="268"/>
      <c r="AP79" s="269"/>
      <c r="AQ79" s="269"/>
      <c r="AR79" s="269"/>
      <c r="AS79" s="269"/>
      <c r="AT79" s="270"/>
      <c r="AU79" s="240"/>
      <c r="AV79" s="240"/>
      <c r="AW79" s="355"/>
      <c r="AX79" s="66"/>
      <c r="AY79" s="289">
        <f t="shared" ref="AY79:AY142" si="12">G79</f>
        <v>0</v>
      </c>
      <c r="AZ79" s="244">
        <f t="shared" ref="AZ79:AZ142" si="13">M79</f>
        <v>0</v>
      </c>
      <c r="BA79" s="244">
        <f t="shared" ref="BA79:BA142" si="14">N79</f>
        <v>0</v>
      </c>
      <c r="BB79" s="290" t="e">
        <f>Table6[[#This Row],[Occupé]]/Table6[[#This Row],[Total port]]</f>
        <v>#DIV/0!</v>
      </c>
      <c r="BC79" s="250"/>
      <c r="BD79" s="250"/>
      <c r="BE79" s="143"/>
      <c r="BF79" s="143"/>
      <c r="BG79" s="143"/>
      <c r="BH79" s="143"/>
      <c r="BI79" s="143"/>
      <c r="BJ79" s="143"/>
      <c r="BK79" s="143"/>
      <c r="BL79" s="143"/>
      <c r="BM79" s="143"/>
    </row>
    <row r="80" spans="1:65" ht="12" customHeight="1" thickBot="1">
      <c r="A80" s="145"/>
      <c r="B80" s="298" t="str">
        <f t="shared" si="11"/>
        <v>INTRA</v>
      </c>
      <c r="C80" s="289" t="s">
        <v>227</v>
      </c>
      <c r="D80" s="261" t="s">
        <v>201</v>
      </c>
      <c r="E80" s="245" t="s">
        <v>276</v>
      </c>
      <c r="F80" s="352"/>
      <c r="G80" s="261">
        <v>0</v>
      </c>
      <c r="H80" s="261">
        <v>0</v>
      </c>
      <c r="I80" s="261" t="s">
        <v>289</v>
      </c>
      <c r="J80" s="244" t="s">
        <v>227</v>
      </c>
      <c r="K80" s="261"/>
      <c r="L80" s="261" t="s">
        <v>301</v>
      </c>
      <c r="M80" s="261">
        <f>COUNTIF(AG79:AL80,"x")</f>
        <v>0</v>
      </c>
      <c r="N80" s="261">
        <f t="shared" si="10"/>
        <v>0</v>
      </c>
      <c r="O80" s="240"/>
      <c r="P80" s="271" t="str">
        <f>L78</f>
        <v>C1</v>
      </c>
      <c r="Q80" s="272"/>
      <c r="R80" s="273"/>
      <c r="S80" s="273"/>
      <c r="T80" s="273"/>
      <c r="U80" s="273"/>
      <c r="V80" s="274"/>
      <c r="W80" s="240"/>
      <c r="X80" s="264" t="str">
        <f>L79</f>
        <v>C2</v>
      </c>
      <c r="Y80" s="272"/>
      <c r="Z80" s="273"/>
      <c r="AA80" s="273"/>
      <c r="AB80" s="273"/>
      <c r="AC80" s="273"/>
      <c r="AD80" s="274"/>
      <c r="AE80" s="240"/>
      <c r="AF80" s="264" t="str">
        <f>L80</f>
        <v>C3</v>
      </c>
      <c r="AG80" s="272"/>
      <c r="AH80" s="273"/>
      <c r="AI80" s="273"/>
      <c r="AJ80" s="273"/>
      <c r="AK80" s="273"/>
      <c r="AL80" s="274"/>
      <c r="AM80" s="240"/>
      <c r="AN80" s="264" t="str">
        <f>L81</f>
        <v>C4</v>
      </c>
      <c r="AO80" s="272"/>
      <c r="AP80" s="273"/>
      <c r="AQ80" s="273"/>
      <c r="AR80" s="273"/>
      <c r="AS80" s="273"/>
      <c r="AT80" s="274"/>
      <c r="AU80" s="240"/>
      <c r="AV80" s="240"/>
      <c r="AW80" s="355"/>
      <c r="AX80" s="66"/>
      <c r="AY80" s="289">
        <f t="shared" si="12"/>
        <v>0</v>
      </c>
      <c r="AZ80" s="244">
        <f t="shared" si="13"/>
        <v>0</v>
      </c>
      <c r="BA80" s="244">
        <f t="shared" si="14"/>
        <v>0</v>
      </c>
      <c r="BB80" s="290" t="e">
        <f>Table6[[#This Row],[Occupé]]/Table6[[#This Row],[Total port]]</f>
        <v>#DIV/0!</v>
      </c>
      <c r="BC80" s="250"/>
      <c r="BD80" s="250"/>
      <c r="BE80" s="143"/>
      <c r="BF80" s="143"/>
      <c r="BG80" s="143"/>
      <c r="BH80" s="143"/>
      <c r="BI80" s="143"/>
      <c r="BJ80" s="143"/>
      <c r="BK80" s="143"/>
      <c r="BL80" s="143"/>
      <c r="BM80" s="143"/>
    </row>
    <row r="81" spans="1:65" ht="12" customHeight="1" thickBot="1">
      <c r="A81" s="145"/>
      <c r="B81" s="299" t="str">
        <f t="shared" si="11"/>
        <v>INTRA</v>
      </c>
      <c r="C81" s="296" t="s">
        <v>227</v>
      </c>
      <c r="D81" s="257" t="s">
        <v>201</v>
      </c>
      <c r="E81" s="232" t="s">
        <v>276</v>
      </c>
      <c r="F81" s="353"/>
      <c r="G81" s="252">
        <v>0</v>
      </c>
      <c r="H81" s="252">
        <v>0</v>
      </c>
      <c r="I81" s="252" t="s">
        <v>289</v>
      </c>
      <c r="J81" s="231" t="s">
        <v>227</v>
      </c>
      <c r="K81" s="252"/>
      <c r="L81" s="252" t="s">
        <v>302</v>
      </c>
      <c r="M81" s="252">
        <f>COUNTIF(AO79:AT80,"x")</f>
        <v>0</v>
      </c>
      <c r="N81" s="252">
        <f t="shared" si="10"/>
        <v>0</v>
      </c>
      <c r="O81" s="233"/>
      <c r="P81" s="233"/>
      <c r="Q81" s="233">
        <v>1</v>
      </c>
      <c r="R81" s="233">
        <v>2</v>
      </c>
      <c r="S81" s="233">
        <v>3</v>
      </c>
      <c r="T81" s="233">
        <v>4</v>
      </c>
      <c r="U81" s="233">
        <v>5</v>
      </c>
      <c r="V81" s="233">
        <v>6</v>
      </c>
      <c r="W81" s="233"/>
      <c r="X81" s="233"/>
      <c r="Y81" s="233">
        <v>1</v>
      </c>
      <c r="Z81" s="233">
        <v>2</v>
      </c>
      <c r="AA81" s="233">
        <v>3</v>
      </c>
      <c r="AB81" s="233">
        <v>4</v>
      </c>
      <c r="AC81" s="233">
        <v>5</v>
      </c>
      <c r="AD81" s="233">
        <v>6</v>
      </c>
      <c r="AE81" s="233"/>
      <c r="AF81" s="233"/>
      <c r="AG81" s="233">
        <v>1</v>
      </c>
      <c r="AH81" s="233">
        <v>2</v>
      </c>
      <c r="AI81" s="233">
        <v>3</v>
      </c>
      <c r="AJ81" s="233">
        <v>4</v>
      </c>
      <c r="AK81" s="233">
        <v>5</v>
      </c>
      <c r="AL81" s="233">
        <v>6</v>
      </c>
      <c r="AM81" s="233"/>
      <c r="AN81" s="233"/>
      <c r="AO81" s="233">
        <v>1</v>
      </c>
      <c r="AP81" s="233">
        <v>2</v>
      </c>
      <c r="AQ81" s="233">
        <v>3</v>
      </c>
      <c r="AR81" s="233">
        <v>4</v>
      </c>
      <c r="AS81" s="233">
        <v>5</v>
      </c>
      <c r="AT81" s="233">
        <v>6</v>
      </c>
      <c r="AU81" s="233"/>
      <c r="AV81" s="233"/>
      <c r="AW81" s="356"/>
      <c r="AX81" s="66"/>
      <c r="AY81" s="289">
        <f t="shared" si="12"/>
        <v>0</v>
      </c>
      <c r="AZ81" s="244">
        <f t="shared" si="13"/>
        <v>0</v>
      </c>
      <c r="BA81" s="244">
        <f t="shared" si="14"/>
        <v>0</v>
      </c>
      <c r="BB81" s="290" t="e">
        <f>Table6[[#This Row],[Occupé]]/Table6[[#This Row],[Total port]]</f>
        <v>#DIV/0!</v>
      </c>
      <c r="BC81" s="250"/>
      <c r="BD81" s="250"/>
      <c r="BE81" s="143"/>
      <c r="BF81" s="143"/>
      <c r="BG81" s="143"/>
      <c r="BH81" s="143"/>
      <c r="BI81" s="143"/>
      <c r="BJ81" s="143"/>
      <c r="BK81" s="143"/>
      <c r="BL81" s="143"/>
      <c r="BM81" s="143"/>
    </row>
    <row r="82" spans="1:65" ht="12" customHeight="1" thickBot="1">
      <c r="A82" s="145"/>
      <c r="B82" s="297" t="str">
        <f t="shared" si="11"/>
        <v>INTRA</v>
      </c>
      <c r="C82" s="295" t="s">
        <v>227</v>
      </c>
      <c r="D82" s="275" t="s">
        <v>201</v>
      </c>
      <c r="E82" s="260" t="s">
        <v>276</v>
      </c>
      <c r="F82" s="351">
        <v>28</v>
      </c>
      <c r="G82" s="259">
        <v>12</v>
      </c>
      <c r="H82" s="259">
        <v>12</v>
      </c>
      <c r="I82" s="259" t="s">
        <v>289</v>
      </c>
      <c r="J82" s="255" t="s">
        <v>227</v>
      </c>
      <c r="K82" s="259" t="s">
        <v>31</v>
      </c>
      <c r="L82" s="259" t="s">
        <v>298</v>
      </c>
      <c r="M82" s="259">
        <f>COUNTIF(Q83:V84,"x")</f>
        <v>2</v>
      </c>
      <c r="N82" s="259">
        <f t="shared" ref="N82:N145" si="15">G82-M82</f>
        <v>10</v>
      </c>
      <c r="O82" s="228"/>
      <c r="P82" s="228"/>
      <c r="Q82" s="228">
        <v>7</v>
      </c>
      <c r="R82" s="228">
        <v>8</v>
      </c>
      <c r="S82" s="228">
        <v>9</v>
      </c>
      <c r="T82" s="228">
        <v>10</v>
      </c>
      <c r="U82" s="228">
        <v>11</v>
      </c>
      <c r="V82" s="228">
        <v>12</v>
      </c>
      <c r="W82" s="228"/>
      <c r="X82" s="228"/>
      <c r="Y82" s="228">
        <v>7</v>
      </c>
      <c r="Z82" s="228">
        <v>8</v>
      </c>
      <c r="AA82" s="228">
        <v>9</v>
      </c>
      <c r="AB82" s="228">
        <v>10</v>
      </c>
      <c r="AC82" s="228">
        <v>11</v>
      </c>
      <c r="AD82" s="228">
        <v>12</v>
      </c>
      <c r="AE82" s="228"/>
      <c r="AF82" s="228"/>
      <c r="AG82" s="228">
        <v>7</v>
      </c>
      <c r="AH82" s="228">
        <v>8</v>
      </c>
      <c r="AI82" s="228">
        <v>9</v>
      </c>
      <c r="AJ82" s="228">
        <v>10</v>
      </c>
      <c r="AK82" s="228">
        <v>11</v>
      </c>
      <c r="AL82" s="228">
        <v>12</v>
      </c>
      <c r="AM82" s="228"/>
      <c r="AN82" s="228"/>
      <c r="AO82" s="228">
        <v>7</v>
      </c>
      <c r="AP82" s="228">
        <v>8</v>
      </c>
      <c r="AQ82" s="228">
        <v>9</v>
      </c>
      <c r="AR82" s="228">
        <v>10</v>
      </c>
      <c r="AS82" s="228">
        <v>11</v>
      </c>
      <c r="AT82" s="228">
        <v>12</v>
      </c>
      <c r="AU82" s="228"/>
      <c r="AV82" s="228"/>
      <c r="AW82" s="354">
        <f>F82</f>
        <v>28</v>
      </c>
      <c r="AX82" s="66"/>
      <c r="AY82" s="289">
        <f t="shared" si="12"/>
        <v>12</v>
      </c>
      <c r="AZ82" s="244">
        <f t="shared" si="13"/>
        <v>2</v>
      </c>
      <c r="BA82" s="244">
        <f t="shared" si="14"/>
        <v>10</v>
      </c>
      <c r="BB82" s="290">
        <f>Table6[[#This Row],[Occupé]]/Table6[[#This Row],[Total port]]</f>
        <v>0.16666666666666666</v>
      </c>
      <c r="BC82" s="250"/>
      <c r="BD82" s="250"/>
      <c r="BE82" s="143"/>
      <c r="BF82" s="143"/>
      <c r="BG82" s="143"/>
      <c r="BH82" s="143"/>
      <c r="BI82" s="143"/>
      <c r="BJ82" s="143"/>
      <c r="BK82" s="143"/>
      <c r="BL82" s="143"/>
      <c r="BM82" s="143"/>
    </row>
    <row r="83" spans="1:65" ht="12" customHeight="1">
      <c r="A83" s="145"/>
      <c r="B83" s="298" t="str">
        <f t="shared" si="11"/>
        <v>INTRA</v>
      </c>
      <c r="C83" s="289" t="s">
        <v>227</v>
      </c>
      <c r="D83" s="261" t="s">
        <v>201</v>
      </c>
      <c r="E83" s="245" t="s">
        <v>276</v>
      </c>
      <c r="F83" s="352"/>
      <c r="G83" s="261">
        <v>0</v>
      </c>
      <c r="H83" s="261">
        <v>0</v>
      </c>
      <c r="I83" s="261" t="s">
        <v>289</v>
      </c>
      <c r="J83" s="244" t="s">
        <v>227</v>
      </c>
      <c r="K83" s="261"/>
      <c r="L83" s="261" t="s">
        <v>300</v>
      </c>
      <c r="M83" s="261">
        <f>COUNTIF(Y83:AD84,"x")</f>
        <v>0</v>
      </c>
      <c r="N83" s="261">
        <f t="shared" si="15"/>
        <v>0</v>
      </c>
      <c r="O83" s="240"/>
      <c r="P83" s="267" t="str">
        <f>K82</f>
        <v>L24</v>
      </c>
      <c r="Q83" s="255"/>
      <c r="R83" s="255"/>
      <c r="S83" s="255"/>
      <c r="T83" s="255"/>
      <c r="U83" s="255"/>
      <c r="V83" s="263"/>
      <c r="W83" s="240"/>
      <c r="X83" s="262">
        <f>K83</f>
        <v>0</v>
      </c>
      <c r="Y83" s="268"/>
      <c r="Z83" s="269"/>
      <c r="AA83" s="269"/>
      <c r="AB83" s="269"/>
      <c r="AC83" s="269"/>
      <c r="AD83" s="270"/>
      <c r="AE83" s="240"/>
      <c r="AF83" s="262">
        <f>K84</f>
        <v>0</v>
      </c>
      <c r="AG83" s="268"/>
      <c r="AH83" s="269"/>
      <c r="AI83" s="269"/>
      <c r="AJ83" s="269"/>
      <c r="AK83" s="269"/>
      <c r="AL83" s="270"/>
      <c r="AM83" s="240"/>
      <c r="AN83" s="262">
        <f>K85</f>
        <v>0</v>
      </c>
      <c r="AO83" s="268"/>
      <c r="AP83" s="269"/>
      <c r="AQ83" s="269"/>
      <c r="AR83" s="269"/>
      <c r="AS83" s="269"/>
      <c r="AT83" s="270"/>
      <c r="AU83" s="240"/>
      <c r="AV83" s="240"/>
      <c r="AW83" s="355"/>
      <c r="AX83" s="66"/>
      <c r="AY83" s="289">
        <f t="shared" si="12"/>
        <v>0</v>
      </c>
      <c r="AZ83" s="244">
        <f t="shared" si="13"/>
        <v>0</v>
      </c>
      <c r="BA83" s="244">
        <f t="shared" si="14"/>
        <v>0</v>
      </c>
      <c r="BB83" s="290" t="e">
        <f>Table6[[#This Row],[Occupé]]/Table6[[#This Row],[Total port]]</f>
        <v>#DIV/0!</v>
      </c>
      <c r="BC83" s="250"/>
      <c r="BD83" s="250"/>
      <c r="BE83" s="143"/>
      <c r="BF83" s="143"/>
      <c r="BG83" s="143"/>
      <c r="BH83" s="143"/>
      <c r="BI83" s="143"/>
      <c r="BJ83" s="143"/>
      <c r="BK83" s="143"/>
      <c r="BL83" s="143"/>
      <c r="BM83" s="143"/>
    </row>
    <row r="84" spans="1:65" ht="12" customHeight="1" thickBot="1">
      <c r="A84" s="145"/>
      <c r="B84" s="298" t="str">
        <f t="shared" si="11"/>
        <v>INTRA</v>
      </c>
      <c r="C84" s="289" t="s">
        <v>227</v>
      </c>
      <c r="D84" s="261" t="s">
        <v>201</v>
      </c>
      <c r="E84" s="245" t="s">
        <v>276</v>
      </c>
      <c r="F84" s="352"/>
      <c r="G84" s="261">
        <v>0</v>
      </c>
      <c r="H84" s="261">
        <v>0</v>
      </c>
      <c r="I84" s="261" t="s">
        <v>289</v>
      </c>
      <c r="J84" s="244" t="s">
        <v>227</v>
      </c>
      <c r="K84" s="261"/>
      <c r="L84" s="261" t="s">
        <v>301</v>
      </c>
      <c r="M84" s="261">
        <f>COUNTIF(AG83:AL84,"x")</f>
        <v>0</v>
      </c>
      <c r="N84" s="261">
        <f t="shared" si="15"/>
        <v>0</v>
      </c>
      <c r="O84" s="240"/>
      <c r="P84" s="271" t="str">
        <f>L82</f>
        <v>C1</v>
      </c>
      <c r="Q84" s="231"/>
      <c r="R84" s="231" t="s">
        <v>277</v>
      </c>
      <c r="S84" s="231"/>
      <c r="T84" s="231"/>
      <c r="U84" s="231"/>
      <c r="V84" s="265" t="s">
        <v>277</v>
      </c>
      <c r="W84" s="240"/>
      <c r="X84" s="264" t="str">
        <f>L83</f>
        <v>C2</v>
      </c>
      <c r="Y84" s="272"/>
      <c r="Z84" s="273"/>
      <c r="AA84" s="273"/>
      <c r="AB84" s="273"/>
      <c r="AC84" s="273"/>
      <c r="AD84" s="274"/>
      <c r="AE84" s="240"/>
      <c r="AF84" s="264" t="str">
        <f>L84</f>
        <v>C3</v>
      </c>
      <c r="AG84" s="272"/>
      <c r="AH84" s="273"/>
      <c r="AI84" s="273"/>
      <c r="AJ84" s="273"/>
      <c r="AK84" s="273"/>
      <c r="AL84" s="274"/>
      <c r="AM84" s="240"/>
      <c r="AN84" s="264" t="str">
        <f>L85</f>
        <v>C4</v>
      </c>
      <c r="AO84" s="272"/>
      <c r="AP84" s="273"/>
      <c r="AQ84" s="273"/>
      <c r="AR84" s="273"/>
      <c r="AS84" s="273"/>
      <c r="AT84" s="274"/>
      <c r="AU84" s="240"/>
      <c r="AV84" s="240"/>
      <c r="AW84" s="355"/>
      <c r="AX84" s="66"/>
      <c r="AY84" s="289">
        <f t="shared" si="12"/>
        <v>0</v>
      </c>
      <c r="AZ84" s="244">
        <f t="shared" si="13"/>
        <v>0</v>
      </c>
      <c r="BA84" s="244">
        <f t="shared" si="14"/>
        <v>0</v>
      </c>
      <c r="BB84" s="290" t="e">
        <f>Table6[[#This Row],[Occupé]]/Table6[[#This Row],[Total port]]</f>
        <v>#DIV/0!</v>
      </c>
      <c r="BC84" s="250"/>
      <c r="BD84" s="250"/>
      <c r="BE84" s="143"/>
      <c r="BF84" s="143"/>
      <c r="BG84" s="143"/>
      <c r="BH84" s="143"/>
      <c r="BI84" s="143"/>
      <c r="BJ84" s="143"/>
      <c r="BK84" s="143"/>
      <c r="BL84" s="143"/>
      <c r="BM84" s="143"/>
    </row>
    <row r="85" spans="1:65" ht="12" customHeight="1" thickBot="1">
      <c r="A85" s="145"/>
      <c r="B85" s="299" t="str">
        <f t="shared" si="11"/>
        <v>INTRA</v>
      </c>
      <c r="C85" s="296" t="s">
        <v>227</v>
      </c>
      <c r="D85" s="257" t="s">
        <v>201</v>
      </c>
      <c r="E85" s="232" t="s">
        <v>276</v>
      </c>
      <c r="F85" s="353"/>
      <c r="G85" s="252">
        <v>0</v>
      </c>
      <c r="H85" s="252">
        <v>0</v>
      </c>
      <c r="I85" s="252" t="s">
        <v>289</v>
      </c>
      <c r="J85" s="231" t="s">
        <v>227</v>
      </c>
      <c r="K85" s="252"/>
      <c r="L85" s="252" t="s">
        <v>302</v>
      </c>
      <c r="M85" s="252">
        <f>COUNTIF(AO83:AT84,"x")</f>
        <v>0</v>
      </c>
      <c r="N85" s="252">
        <f t="shared" si="15"/>
        <v>0</v>
      </c>
      <c r="O85" s="240"/>
      <c r="P85" s="233"/>
      <c r="Q85" s="240">
        <v>1</v>
      </c>
      <c r="R85" s="240">
        <v>2</v>
      </c>
      <c r="S85" s="240">
        <v>3</v>
      </c>
      <c r="T85" s="240">
        <v>4</v>
      </c>
      <c r="U85" s="240">
        <v>5</v>
      </c>
      <c r="V85" s="240">
        <v>6</v>
      </c>
      <c r="W85" s="240"/>
      <c r="X85" s="233"/>
      <c r="Y85" s="240">
        <v>1</v>
      </c>
      <c r="Z85" s="240">
        <v>2</v>
      </c>
      <c r="AA85" s="240">
        <v>3</v>
      </c>
      <c r="AB85" s="240">
        <v>4</v>
      </c>
      <c r="AC85" s="240">
        <v>5</v>
      </c>
      <c r="AD85" s="240">
        <v>6</v>
      </c>
      <c r="AE85" s="240"/>
      <c r="AF85" s="233"/>
      <c r="AG85" s="240">
        <v>1</v>
      </c>
      <c r="AH85" s="240">
        <v>2</v>
      </c>
      <c r="AI85" s="240">
        <v>3</v>
      </c>
      <c r="AJ85" s="240">
        <v>4</v>
      </c>
      <c r="AK85" s="240">
        <v>5</v>
      </c>
      <c r="AL85" s="240">
        <v>6</v>
      </c>
      <c r="AM85" s="240"/>
      <c r="AN85" s="233"/>
      <c r="AO85" s="240">
        <v>1</v>
      </c>
      <c r="AP85" s="240">
        <v>2</v>
      </c>
      <c r="AQ85" s="240">
        <v>3</v>
      </c>
      <c r="AR85" s="240">
        <v>4</v>
      </c>
      <c r="AS85" s="240">
        <v>5</v>
      </c>
      <c r="AT85" s="240">
        <v>6</v>
      </c>
      <c r="AU85" s="240"/>
      <c r="AV85" s="240"/>
      <c r="AW85" s="355"/>
      <c r="AX85" s="66"/>
      <c r="AY85" s="289">
        <f t="shared" si="12"/>
        <v>0</v>
      </c>
      <c r="AZ85" s="244">
        <f t="shared" si="13"/>
        <v>0</v>
      </c>
      <c r="BA85" s="244">
        <f t="shared" si="14"/>
        <v>0</v>
      </c>
      <c r="BB85" s="290" t="e">
        <f>Table6[[#This Row],[Occupé]]/Table6[[#This Row],[Total port]]</f>
        <v>#DIV/0!</v>
      </c>
      <c r="BC85" s="250"/>
      <c r="BD85" s="250"/>
      <c r="BE85" s="143"/>
      <c r="BF85" s="143"/>
      <c r="BG85" s="143"/>
      <c r="BH85" s="143"/>
      <c r="BI85" s="143"/>
      <c r="BJ85" s="143"/>
      <c r="BK85" s="143"/>
      <c r="BL85" s="143"/>
      <c r="BM85" s="143"/>
    </row>
    <row r="86" spans="1:65" ht="12" customHeight="1" thickBot="1">
      <c r="A86" s="145"/>
      <c r="B86" s="297" t="str">
        <f t="shared" si="11"/>
        <v>INTRA</v>
      </c>
      <c r="C86" s="295" t="s">
        <v>227</v>
      </c>
      <c r="D86" s="275" t="s">
        <v>201</v>
      </c>
      <c r="E86" s="260" t="s">
        <v>276</v>
      </c>
      <c r="F86" s="351">
        <v>27</v>
      </c>
      <c r="G86" s="259">
        <v>12</v>
      </c>
      <c r="H86" s="259">
        <v>12</v>
      </c>
      <c r="I86" s="259" t="s">
        <v>289</v>
      </c>
      <c r="J86" s="255" t="s">
        <v>227</v>
      </c>
      <c r="K86" s="259" t="s">
        <v>32</v>
      </c>
      <c r="L86" s="259" t="s">
        <v>298</v>
      </c>
      <c r="M86" s="259">
        <f>COUNTIF(Q87:V88,"x")</f>
        <v>3</v>
      </c>
      <c r="N86" s="259">
        <f t="shared" si="15"/>
        <v>9</v>
      </c>
      <c r="O86" s="228"/>
      <c r="P86" s="228"/>
      <c r="Q86" s="228">
        <v>7</v>
      </c>
      <c r="R86" s="228">
        <v>8</v>
      </c>
      <c r="S86" s="228">
        <v>9</v>
      </c>
      <c r="T86" s="228">
        <v>10</v>
      </c>
      <c r="U86" s="228">
        <v>11</v>
      </c>
      <c r="V86" s="228">
        <v>12</v>
      </c>
      <c r="W86" s="228"/>
      <c r="X86" s="228"/>
      <c r="Y86" s="228">
        <v>7</v>
      </c>
      <c r="Z86" s="228">
        <v>8</v>
      </c>
      <c r="AA86" s="228">
        <v>9</v>
      </c>
      <c r="AB86" s="228">
        <v>10</v>
      </c>
      <c r="AC86" s="228">
        <v>11</v>
      </c>
      <c r="AD86" s="228">
        <v>12</v>
      </c>
      <c r="AE86" s="228"/>
      <c r="AF86" s="228"/>
      <c r="AG86" s="228">
        <v>7</v>
      </c>
      <c r="AH86" s="228">
        <v>8</v>
      </c>
      <c r="AI86" s="228">
        <v>9</v>
      </c>
      <c r="AJ86" s="228">
        <v>10</v>
      </c>
      <c r="AK86" s="228">
        <v>11</v>
      </c>
      <c r="AL86" s="228">
        <v>12</v>
      </c>
      <c r="AM86" s="228"/>
      <c r="AN86" s="228"/>
      <c r="AO86" s="228">
        <v>7</v>
      </c>
      <c r="AP86" s="228">
        <v>8</v>
      </c>
      <c r="AQ86" s="228">
        <v>9</v>
      </c>
      <c r="AR86" s="228">
        <v>10</v>
      </c>
      <c r="AS86" s="228">
        <v>11</v>
      </c>
      <c r="AT86" s="228">
        <v>12</v>
      </c>
      <c r="AU86" s="228"/>
      <c r="AV86" s="228"/>
      <c r="AW86" s="354">
        <f>F86</f>
        <v>27</v>
      </c>
      <c r="AX86" s="66"/>
      <c r="AY86" s="289">
        <f t="shared" si="12"/>
        <v>12</v>
      </c>
      <c r="AZ86" s="244">
        <f t="shared" si="13"/>
        <v>3</v>
      </c>
      <c r="BA86" s="244">
        <f t="shared" si="14"/>
        <v>9</v>
      </c>
      <c r="BB86" s="290">
        <f>Table6[[#This Row],[Occupé]]/Table6[[#This Row],[Total port]]</f>
        <v>0.25</v>
      </c>
      <c r="BC86" s="250"/>
      <c r="BD86" s="250"/>
      <c r="BE86" s="143"/>
      <c r="BF86" s="143"/>
      <c r="BG86" s="143"/>
      <c r="BH86" s="143"/>
      <c r="BI86" s="143"/>
      <c r="BJ86" s="143"/>
      <c r="BK86" s="143"/>
      <c r="BL86" s="143"/>
      <c r="BM86" s="143"/>
    </row>
    <row r="87" spans="1:65" ht="12" customHeight="1">
      <c r="A87" s="145"/>
      <c r="B87" s="298" t="str">
        <f t="shared" si="11"/>
        <v>INTRA</v>
      </c>
      <c r="C87" s="289" t="s">
        <v>227</v>
      </c>
      <c r="D87" s="261" t="s">
        <v>201</v>
      </c>
      <c r="E87" s="245" t="s">
        <v>276</v>
      </c>
      <c r="F87" s="352"/>
      <c r="G87" s="261">
        <v>6</v>
      </c>
      <c r="H87" s="261">
        <v>6</v>
      </c>
      <c r="I87" s="261" t="s">
        <v>289</v>
      </c>
      <c r="J87" s="244" t="s">
        <v>227</v>
      </c>
      <c r="K87" s="261"/>
      <c r="L87" s="261" t="s">
        <v>300</v>
      </c>
      <c r="M87" s="261">
        <f>COUNTIF(Y87:AD88,"x")</f>
        <v>6</v>
      </c>
      <c r="N87" s="261">
        <f t="shared" si="15"/>
        <v>0</v>
      </c>
      <c r="O87" s="240"/>
      <c r="P87" s="267" t="str">
        <f>K86</f>
        <v>F24</v>
      </c>
      <c r="Q87" s="255"/>
      <c r="R87" s="255"/>
      <c r="S87" s="255"/>
      <c r="T87" s="255" t="s">
        <v>278</v>
      </c>
      <c r="U87" s="255" t="s">
        <v>277</v>
      </c>
      <c r="V87" s="263" t="s">
        <v>277</v>
      </c>
      <c r="W87" s="240"/>
      <c r="X87" s="262">
        <f>K87</f>
        <v>0</v>
      </c>
      <c r="Y87" s="255" t="s">
        <v>277</v>
      </c>
      <c r="Z87" s="269"/>
      <c r="AA87" s="255" t="s">
        <v>277</v>
      </c>
      <c r="AB87" s="269"/>
      <c r="AC87" s="255" t="s">
        <v>277</v>
      </c>
      <c r="AD87" s="270"/>
      <c r="AE87" s="240"/>
      <c r="AF87" s="262">
        <f>K88</f>
        <v>0</v>
      </c>
      <c r="AG87" s="268"/>
      <c r="AH87" s="269"/>
      <c r="AI87" s="269"/>
      <c r="AJ87" s="269"/>
      <c r="AK87" s="269"/>
      <c r="AL87" s="270"/>
      <c r="AM87" s="240"/>
      <c r="AN87" s="262">
        <f>K89</f>
        <v>0</v>
      </c>
      <c r="AO87" s="268"/>
      <c r="AP87" s="269"/>
      <c r="AQ87" s="269"/>
      <c r="AR87" s="269"/>
      <c r="AS87" s="269"/>
      <c r="AT87" s="270"/>
      <c r="AU87" s="240"/>
      <c r="AV87" s="240"/>
      <c r="AW87" s="355"/>
      <c r="AX87" s="66"/>
      <c r="AY87" s="289">
        <f t="shared" si="12"/>
        <v>6</v>
      </c>
      <c r="AZ87" s="244">
        <f t="shared" si="13"/>
        <v>6</v>
      </c>
      <c r="BA87" s="244">
        <f t="shared" si="14"/>
        <v>0</v>
      </c>
      <c r="BB87" s="290">
        <f>Table6[[#This Row],[Occupé]]/Table6[[#This Row],[Total port]]</f>
        <v>1</v>
      </c>
      <c r="BC87" s="250"/>
      <c r="BD87" s="250"/>
      <c r="BE87" s="143"/>
      <c r="BF87" s="143"/>
      <c r="BG87" s="143"/>
      <c r="BH87" s="143"/>
      <c r="BI87" s="143"/>
      <c r="BJ87" s="143"/>
      <c r="BK87" s="143"/>
      <c r="BL87" s="143"/>
      <c r="BM87" s="143"/>
    </row>
    <row r="88" spans="1:65" ht="12" customHeight="1" thickBot="1">
      <c r="A88" s="145"/>
      <c r="B88" s="298" t="str">
        <f t="shared" si="11"/>
        <v>INTRA</v>
      </c>
      <c r="C88" s="289" t="s">
        <v>227</v>
      </c>
      <c r="D88" s="261" t="s">
        <v>201</v>
      </c>
      <c r="E88" s="245" t="s">
        <v>276</v>
      </c>
      <c r="F88" s="352"/>
      <c r="G88" s="261">
        <v>0</v>
      </c>
      <c r="H88" s="261">
        <v>0</v>
      </c>
      <c r="I88" s="261" t="s">
        <v>289</v>
      </c>
      <c r="J88" s="244" t="s">
        <v>227</v>
      </c>
      <c r="K88" s="261"/>
      <c r="L88" s="261" t="s">
        <v>301</v>
      </c>
      <c r="M88" s="261">
        <f>COUNTIF(AG87:AL88,"x")</f>
        <v>0</v>
      </c>
      <c r="N88" s="261">
        <f t="shared" si="15"/>
        <v>0</v>
      </c>
      <c r="O88" s="240"/>
      <c r="P88" s="271" t="str">
        <f>L86</f>
        <v>C1</v>
      </c>
      <c r="Q88" s="231"/>
      <c r="R88" s="231"/>
      <c r="S88" s="231"/>
      <c r="T88" s="231"/>
      <c r="U88" s="231"/>
      <c r="V88" s="265"/>
      <c r="W88" s="240"/>
      <c r="X88" s="264" t="str">
        <f>L87</f>
        <v>C2</v>
      </c>
      <c r="Y88" s="273"/>
      <c r="Z88" s="231" t="s">
        <v>277</v>
      </c>
      <c r="AA88" s="273"/>
      <c r="AB88" s="231" t="s">
        <v>277</v>
      </c>
      <c r="AC88" s="273"/>
      <c r="AD88" s="265" t="s">
        <v>277</v>
      </c>
      <c r="AE88" s="240"/>
      <c r="AF88" s="264" t="str">
        <f>L88</f>
        <v>C3</v>
      </c>
      <c r="AG88" s="272"/>
      <c r="AH88" s="273"/>
      <c r="AI88" s="273"/>
      <c r="AJ88" s="273"/>
      <c r="AK88" s="273"/>
      <c r="AL88" s="274"/>
      <c r="AM88" s="240"/>
      <c r="AN88" s="264" t="str">
        <f>L89</f>
        <v>C4</v>
      </c>
      <c r="AO88" s="272"/>
      <c r="AP88" s="273"/>
      <c r="AQ88" s="273"/>
      <c r="AR88" s="273"/>
      <c r="AS88" s="273"/>
      <c r="AT88" s="274"/>
      <c r="AU88" s="240"/>
      <c r="AV88" s="240"/>
      <c r="AW88" s="355"/>
      <c r="AX88" s="66"/>
      <c r="AY88" s="289">
        <f t="shared" si="12"/>
        <v>0</v>
      </c>
      <c r="AZ88" s="244">
        <f t="shared" si="13"/>
        <v>0</v>
      </c>
      <c r="BA88" s="244">
        <f t="shared" si="14"/>
        <v>0</v>
      </c>
      <c r="BB88" s="290" t="e">
        <f>Table6[[#This Row],[Occupé]]/Table6[[#This Row],[Total port]]</f>
        <v>#DIV/0!</v>
      </c>
      <c r="BC88" s="250"/>
      <c r="BD88" s="250"/>
      <c r="BE88" s="143"/>
      <c r="BF88" s="143"/>
      <c r="BG88" s="143"/>
      <c r="BH88" s="143"/>
      <c r="BI88" s="143"/>
      <c r="BJ88" s="143"/>
      <c r="BK88" s="143"/>
      <c r="BL88" s="143"/>
      <c r="BM88" s="143"/>
    </row>
    <row r="89" spans="1:65" ht="12" customHeight="1" thickBot="1">
      <c r="A89" s="145"/>
      <c r="B89" s="299" t="str">
        <f t="shared" si="11"/>
        <v>INTRA</v>
      </c>
      <c r="C89" s="296" t="s">
        <v>227</v>
      </c>
      <c r="D89" s="257" t="s">
        <v>201</v>
      </c>
      <c r="E89" s="232" t="s">
        <v>276</v>
      </c>
      <c r="F89" s="353"/>
      <c r="G89" s="252">
        <v>0</v>
      </c>
      <c r="H89" s="252">
        <v>0</v>
      </c>
      <c r="I89" s="252" t="s">
        <v>289</v>
      </c>
      <c r="J89" s="231" t="s">
        <v>227</v>
      </c>
      <c r="K89" s="252"/>
      <c r="L89" s="252" t="s">
        <v>302</v>
      </c>
      <c r="M89" s="252">
        <f>COUNTIF(AO87:AT88,"x")</f>
        <v>0</v>
      </c>
      <c r="N89" s="252">
        <f t="shared" si="15"/>
        <v>0</v>
      </c>
      <c r="O89" s="233"/>
      <c r="P89" s="233"/>
      <c r="Q89" s="233">
        <v>1</v>
      </c>
      <c r="R89" s="233">
        <v>2</v>
      </c>
      <c r="S89" s="233">
        <v>3</v>
      </c>
      <c r="T89" s="233">
        <v>4</v>
      </c>
      <c r="U89" s="233">
        <v>5</v>
      </c>
      <c r="V89" s="233">
        <v>6</v>
      </c>
      <c r="W89" s="233"/>
      <c r="X89" s="233"/>
      <c r="Y89" s="233">
        <v>1</v>
      </c>
      <c r="Z89" s="233">
        <v>2</v>
      </c>
      <c r="AA89" s="233">
        <v>3</v>
      </c>
      <c r="AB89" s="233">
        <v>4</v>
      </c>
      <c r="AC89" s="233">
        <v>5</v>
      </c>
      <c r="AD89" s="233">
        <v>6</v>
      </c>
      <c r="AE89" s="233"/>
      <c r="AF89" s="233"/>
      <c r="AG89" s="233">
        <v>1</v>
      </c>
      <c r="AH89" s="233">
        <v>2</v>
      </c>
      <c r="AI89" s="233">
        <v>3</v>
      </c>
      <c r="AJ89" s="233">
        <v>4</v>
      </c>
      <c r="AK89" s="233">
        <v>5</v>
      </c>
      <c r="AL89" s="233">
        <v>6</v>
      </c>
      <c r="AM89" s="233"/>
      <c r="AN89" s="233"/>
      <c r="AO89" s="233">
        <v>1</v>
      </c>
      <c r="AP89" s="233">
        <v>2</v>
      </c>
      <c r="AQ89" s="233">
        <v>3</v>
      </c>
      <c r="AR89" s="233">
        <v>4</v>
      </c>
      <c r="AS89" s="233">
        <v>5</v>
      </c>
      <c r="AT89" s="233">
        <v>6</v>
      </c>
      <c r="AU89" s="233"/>
      <c r="AV89" s="233"/>
      <c r="AW89" s="356"/>
      <c r="AX89" s="66"/>
      <c r="AY89" s="289">
        <f t="shared" si="12"/>
        <v>0</v>
      </c>
      <c r="AZ89" s="244">
        <f t="shared" si="13"/>
        <v>0</v>
      </c>
      <c r="BA89" s="244">
        <f t="shared" si="14"/>
        <v>0</v>
      </c>
      <c r="BB89" s="290" t="e">
        <f>Table6[[#This Row],[Occupé]]/Table6[[#This Row],[Total port]]</f>
        <v>#DIV/0!</v>
      </c>
      <c r="BC89" s="250"/>
      <c r="BD89" s="250"/>
      <c r="BE89" s="143"/>
      <c r="BF89" s="143"/>
      <c r="BG89" s="143"/>
      <c r="BH89" s="143"/>
      <c r="BI89" s="143"/>
      <c r="BJ89" s="143"/>
      <c r="BK89" s="143"/>
      <c r="BL89" s="143"/>
      <c r="BM89" s="143"/>
    </row>
    <row r="90" spans="1:65" ht="12" customHeight="1" thickBot="1">
      <c r="A90" s="145"/>
      <c r="B90" s="297" t="str">
        <f t="shared" si="11"/>
        <v>INTRA</v>
      </c>
      <c r="C90" s="295" t="s">
        <v>227</v>
      </c>
      <c r="D90" s="275" t="s">
        <v>201</v>
      </c>
      <c r="E90" s="260" t="s">
        <v>276</v>
      </c>
      <c r="F90" s="351">
        <v>26</v>
      </c>
      <c r="G90" s="259">
        <v>12</v>
      </c>
      <c r="H90" s="259">
        <v>12</v>
      </c>
      <c r="I90" s="259" t="s">
        <v>289</v>
      </c>
      <c r="J90" s="255" t="s">
        <v>227</v>
      </c>
      <c r="K90" s="310" t="s">
        <v>33</v>
      </c>
      <c r="L90" s="259" t="s">
        <v>298</v>
      </c>
      <c r="M90" s="259">
        <f>COUNTIF(Q91:V92,"x")</f>
        <v>12</v>
      </c>
      <c r="N90" s="259">
        <f t="shared" si="15"/>
        <v>0</v>
      </c>
      <c r="O90" s="228"/>
      <c r="P90" s="228"/>
      <c r="Q90" s="228">
        <v>7</v>
      </c>
      <c r="R90" s="228">
        <v>8</v>
      </c>
      <c r="S90" s="228">
        <v>9</v>
      </c>
      <c r="T90" s="228">
        <v>10</v>
      </c>
      <c r="U90" s="228">
        <v>11</v>
      </c>
      <c r="V90" s="228">
        <v>12</v>
      </c>
      <c r="W90" s="228"/>
      <c r="X90" s="228"/>
      <c r="Y90" s="228">
        <v>7</v>
      </c>
      <c r="Z90" s="228">
        <v>8</v>
      </c>
      <c r="AA90" s="228">
        <v>9</v>
      </c>
      <c r="AB90" s="228">
        <v>10</v>
      </c>
      <c r="AC90" s="228">
        <v>11</v>
      </c>
      <c r="AD90" s="228">
        <v>12</v>
      </c>
      <c r="AE90" s="228"/>
      <c r="AF90" s="228"/>
      <c r="AG90" s="228">
        <v>7</v>
      </c>
      <c r="AH90" s="228">
        <v>8</v>
      </c>
      <c r="AI90" s="228">
        <v>9</v>
      </c>
      <c r="AJ90" s="228">
        <v>10</v>
      </c>
      <c r="AK90" s="228">
        <v>11</v>
      </c>
      <c r="AL90" s="228">
        <v>12</v>
      </c>
      <c r="AM90" s="228"/>
      <c r="AN90" s="228"/>
      <c r="AO90" s="228">
        <v>7</v>
      </c>
      <c r="AP90" s="228">
        <v>8</v>
      </c>
      <c r="AQ90" s="228">
        <v>9</v>
      </c>
      <c r="AR90" s="228">
        <v>10</v>
      </c>
      <c r="AS90" s="228">
        <v>11</v>
      </c>
      <c r="AT90" s="228">
        <v>12</v>
      </c>
      <c r="AU90" s="228"/>
      <c r="AV90" s="228"/>
      <c r="AW90" s="354">
        <f>F90</f>
        <v>26</v>
      </c>
      <c r="AX90" s="66"/>
      <c r="AY90" s="289">
        <f t="shared" si="12"/>
        <v>12</v>
      </c>
      <c r="AZ90" s="244">
        <f t="shared" si="13"/>
        <v>12</v>
      </c>
      <c r="BA90" s="244">
        <f t="shared" si="14"/>
        <v>0</v>
      </c>
      <c r="BB90" s="290">
        <f>Table6[[#This Row],[Occupé]]/Table6[[#This Row],[Total port]]</f>
        <v>1</v>
      </c>
      <c r="BC90" s="250"/>
      <c r="BD90" s="250"/>
      <c r="BE90" s="143"/>
      <c r="BF90" s="143"/>
      <c r="BG90" s="143"/>
      <c r="BH90" s="143"/>
      <c r="BI90" s="143"/>
      <c r="BJ90" s="143"/>
      <c r="BK90" s="143"/>
      <c r="BL90" s="143"/>
      <c r="BM90" s="143"/>
    </row>
    <row r="91" spans="1:65" ht="12" customHeight="1" thickBot="1">
      <c r="A91" s="145"/>
      <c r="B91" s="298" t="str">
        <f t="shared" si="11"/>
        <v>INTRA</v>
      </c>
      <c r="C91" s="289" t="s">
        <v>227</v>
      </c>
      <c r="D91" s="261" t="s">
        <v>201</v>
      </c>
      <c r="E91" s="245" t="s">
        <v>276</v>
      </c>
      <c r="F91" s="352"/>
      <c r="G91" s="261">
        <v>12</v>
      </c>
      <c r="H91" s="261">
        <v>12</v>
      </c>
      <c r="I91" s="261" t="s">
        <v>289</v>
      </c>
      <c r="J91" s="244" t="s">
        <v>227</v>
      </c>
      <c r="K91" s="310" t="s">
        <v>33</v>
      </c>
      <c r="L91" s="261" t="s">
        <v>300</v>
      </c>
      <c r="M91" s="261">
        <f>COUNTIF(Y91:AD92,"x")</f>
        <v>12</v>
      </c>
      <c r="N91" s="261">
        <f t="shared" si="15"/>
        <v>0</v>
      </c>
      <c r="O91" s="240"/>
      <c r="P91" s="267" t="str">
        <f>K90</f>
        <v>I19</v>
      </c>
      <c r="Q91" s="255" t="s">
        <v>277</v>
      </c>
      <c r="R91" s="255" t="s">
        <v>277</v>
      </c>
      <c r="S91" s="255" t="s">
        <v>277</v>
      </c>
      <c r="T91" s="254" t="s">
        <v>277</v>
      </c>
      <c r="U91" s="254" t="s">
        <v>277</v>
      </c>
      <c r="V91" s="276" t="s">
        <v>277</v>
      </c>
      <c r="W91" s="240"/>
      <c r="X91" s="262" t="str">
        <f>K91</f>
        <v>I19</v>
      </c>
      <c r="Y91" s="255" t="s">
        <v>277</v>
      </c>
      <c r="Z91" s="255" t="s">
        <v>277</v>
      </c>
      <c r="AA91" s="255" t="s">
        <v>277</v>
      </c>
      <c r="AB91" s="255" t="s">
        <v>277</v>
      </c>
      <c r="AC91" s="255" t="s">
        <v>277</v>
      </c>
      <c r="AD91" s="263" t="s">
        <v>277</v>
      </c>
      <c r="AE91" s="240"/>
      <c r="AF91" s="262" t="str">
        <f>K92</f>
        <v>I19</v>
      </c>
      <c r="AG91" s="255" t="s">
        <v>277</v>
      </c>
      <c r="AH91" s="269"/>
      <c r="AI91" s="255"/>
      <c r="AJ91" s="269"/>
      <c r="AK91" s="255"/>
      <c r="AL91" s="270"/>
      <c r="AM91" s="240"/>
      <c r="AN91" s="262" t="str">
        <f>K93</f>
        <v>I19</v>
      </c>
      <c r="AO91" s="255"/>
      <c r="AP91" s="255"/>
      <c r="AQ91" s="255"/>
      <c r="AR91" s="255"/>
      <c r="AS91" s="255"/>
      <c r="AT91" s="263"/>
      <c r="AU91" s="240"/>
      <c r="AV91" s="240"/>
      <c r="AW91" s="355"/>
      <c r="AX91" s="66"/>
      <c r="AY91" s="289">
        <f t="shared" si="12"/>
        <v>12</v>
      </c>
      <c r="AZ91" s="244">
        <f t="shared" si="13"/>
        <v>12</v>
      </c>
      <c r="BA91" s="244">
        <f t="shared" si="14"/>
        <v>0</v>
      </c>
      <c r="BB91" s="290">
        <f>Table6[[#This Row],[Occupé]]/Table6[[#This Row],[Total port]]</f>
        <v>1</v>
      </c>
      <c r="BC91" s="250"/>
      <c r="BD91" s="250"/>
      <c r="BE91" s="143"/>
      <c r="BF91" s="143"/>
      <c r="BG91" s="143"/>
      <c r="BH91" s="143"/>
      <c r="BI91" s="143"/>
      <c r="BJ91" s="143"/>
      <c r="BK91" s="143"/>
      <c r="BL91" s="143"/>
      <c r="BM91" s="143"/>
    </row>
    <row r="92" spans="1:65" ht="12" customHeight="1" thickBot="1">
      <c r="A92" s="145"/>
      <c r="B92" s="298" t="str">
        <f t="shared" si="11"/>
        <v>INTRA</v>
      </c>
      <c r="C92" s="289" t="s">
        <v>227</v>
      </c>
      <c r="D92" s="261" t="s">
        <v>201</v>
      </c>
      <c r="E92" s="245" t="s">
        <v>276</v>
      </c>
      <c r="F92" s="352"/>
      <c r="G92" s="261">
        <v>6</v>
      </c>
      <c r="H92" s="261">
        <v>6</v>
      </c>
      <c r="I92" s="261" t="s">
        <v>289</v>
      </c>
      <c r="J92" s="244" t="s">
        <v>227</v>
      </c>
      <c r="K92" s="310" t="s">
        <v>33</v>
      </c>
      <c r="L92" s="261" t="s">
        <v>301</v>
      </c>
      <c r="M92" s="261">
        <f>COUNTIF(AG91:AL92,"x")</f>
        <v>4</v>
      </c>
      <c r="N92" s="261">
        <f t="shared" si="15"/>
        <v>2</v>
      </c>
      <c r="O92" s="240"/>
      <c r="P92" s="271" t="str">
        <f>L90</f>
        <v>C1</v>
      </c>
      <c r="Q92" s="231" t="s">
        <v>277</v>
      </c>
      <c r="R92" s="231" t="s">
        <v>277</v>
      </c>
      <c r="S92" s="231" t="s">
        <v>277</v>
      </c>
      <c r="T92" s="231" t="s">
        <v>277</v>
      </c>
      <c r="U92" s="231" t="s">
        <v>277</v>
      </c>
      <c r="V92" s="265" t="s">
        <v>277</v>
      </c>
      <c r="W92" s="240"/>
      <c r="X92" s="264" t="str">
        <f>L91</f>
        <v>C2</v>
      </c>
      <c r="Y92" s="231" t="s">
        <v>277</v>
      </c>
      <c r="Z92" s="231" t="s">
        <v>277</v>
      </c>
      <c r="AA92" s="231" t="s">
        <v>277</v>
      </c>
      <c r="AB92" s="231" t="s">
        <v>277</v>
      </c>
      <c r="AC92" s="231" t="s">
        <v>277</v>
      </c>
      <c r="AD92" s="265" t="s">
        <v>277</v>
      </c>
      <c r="AE92" s="240"/>
      <c r="AF92" s="264" t="str">
        <f>L92</f>
        <v>C3</v>
      </c>
      <c r="AG92" s="273"/>
      <c r="AH92" s="231" t="s">
        <v>277</v>
      </c>
      <c r="AI92" s="273"/>
      <c r="AJ92" s="231" t="s">
        <v>277</v>
      </c>
      <c r="AK92" s="273"/>
      <c r="AL92" s="265" t="s">
        <v>277</v>
      </c>
      <c r="AM92" s="240"/>
      <c r="AN92" s="264" t="str">
        <f>L93</f>
        <v>C4</v>
      </c>
      <c r="AO92" s="231" t="s">
        <v>277</v>
      </c>
      <c r="AP92" s="231" t="s">
        <v>277</v>
      </c>
      <c r="AQ92" s="231" t="s">
        <v>277</v>
      </c>
      <c r="AR92" s="231" t="s">
        <v>277</v>
      </c>
      <c r="AS92" s="231" t="s">
        <v>277</v>
      </c>
      <c r="AT92" s="265" t="s">
        <v>277</v>
      </c>
      <c r="AU92" s="240"/>
      <c r="AV92" s="240"/>
      <c r="AW92" s="355"/>
      <c r="AX92" s="66"/>
      <c r="AY92" s="289">
        <f t="shared" si="12"/>
        <v>6</v>
      </c>
      <c r="AZ92" s="244">
        <f t="shared" si="13"/>
        <v>4</v>
      </c>
      <c r="BA92" s="244">
        <f t="shared" si="14"/>
        <v>2</v>
      </c>
      <c r="BB92" s="290">
        <f>Table6[[#This Row],[Occupé]]/Table6[[#This Row],[Total port]]</f>
        <v>0.66666666666666663</v>
      </c>
      <c r="BC92" s="250"/>
      <c r="BD92" s="250"/>
      <c r="BE92" s="143"/>
      <c r="BF92" s="143"/>
      <c r="BG92" s="143"/>
      <c r="BH92" s="143"/>
      <c r="BI92" s="143"/>
      <c r="BJ92" s="143"/>
      <c r="BK92" s="143"/>
      <c r="BL92" s="143"/>
      <c r="BM92" s="143"/>
    </row>
    <row r="93" spans="1:65" ht="12" customHeight="1" thickBot="1">
      <c r="A93" s="145"/>
      <c r="B93" s="299" t="str">
        <f t="shared" si="11"/>
        <v>INTRA</v>
      </c>
      <c r="C93" s="296" t="s">
        <v>227</v>
      </c>
      <c r="D93" s="257" t="s">
        <v>201</v>
      </c>
      <c r="E93" s="232" t="s">
        <v>276</v>
      </c>
      <c r="F93" s="353"/>
      <c r="G93" s="310">
        <v>12</v>
      </c>
      <c r="H93" s="310">
        <v>12</v>
      </c>
      <c r="I93" s="252" t="s">
        <v>289</v>
      </c>
      <c r="J93" s="231" t="s">
        <v>227</v>
      </c>
      <c r="K93" s="310" t="s">
        <v>33</v>
      </c>
      <c r="L93" s="252" t="s">
        <v>302</v>
      </c>
      <c r="M93" s="252">
        <f>COUNTIF(AO91:AT92,"x")</f>
        <v>6</v>
      </c>
      <c r="N93" s="252">
        <f t="shared" si="15"/>
        <v>6</v>
      </c>
      <c r="O93" s="233"/>
      <c r="P93" s="233"/>
      <c r="Q93" s="233">
        <v>1</v>
      </c>
      <c r="R93" s="233">
        <v>2</v>
      </c>
      <c r="S93" s="233">
        <v>3</v>
      </c>
      <c r="T93" s="233">
        <v>4</v>
      </c>
      <c r="U93" s="233">
        <v>5</v>
      </c>
      <c r="V93" s="233">
        <v>6</v>
      </c>
      <c r="W93" s="233"/>
      <c r="X93" s="233"/>
      <c r="Y93" s="233">
        <v>1</v>
      </c>
      <c r="Z93" s="233">
        <v>2</v>
      </c>
      <c r="AA93" s="233">
        <v>3</v>
      </c>
      <c r="AB93" s="233">
        <v>4</v>
      </c>
      <c r="AC93" s="233">
        <v>5</v>
      </c>
      <c r="AD93" s="233">
        <v>6</v>
      </c>
      <c r="AE93" s="233"/>
      <c r="AF93" s="233"/>
      <c r="AG93" s="233">
        <v>1</v>
      </c>
      <c r="AH93" s="233">
        <v>2</v>
      </c>
      <c r="AI93" s="233">
        <v>3</v>
      </c>
      <c r="AJ93" s="233">
        <v>4</v>
      </c>
      <c r="AK93" s="233">
        <v>5</v>
      </c>
      <c r="AL93" s="233">
        <v>6</v>
      </c>
      <c r="AM93" s="233"/>
      <c r="AN93" s="233"/>
      <c r="AO93" s="233">
        <v>1</v>
      </c>
      <c r="AP93" s="233">
        <v>2</v>
      </c>
      <c r="AQ93" s="233">
        <v>3</v>
      </c>
      <c r="AR93" s="233">
        <v>4</v>
      </c>
      <c r="AS93" s="233">
        <v>5</v>
      </c>
      <c r="AT93" s="233">
        <v>6</v>
      </c>
      <c r="AU93" s="233"/>
      <c r="AV93" s="233"/>
      <c r="AW93" s="356"/>
      <c r="AX93" s="66"/>
      <c r="AY93" s="289">
        <f t="shared" si="12"/>
        <v>12</v>
      </c>
      <c r="AZ93" s="244">
        <f t="shared" si="13"/>
        <v>6</v>
      </c>
      <c r="BA93" s="244">
        <f t="shared" si="14"/>
        <v>6</v>
      </c>
      <c r="BB93" s="290">
        <f>Table6[[#This Row],[Occupé]]/Table6[[#This Row],[Total port]]</f>
        <v>0.5</v>
      </c>
      <c r="BC93" s="250"/>
      <c r="BD93" s="250"/>
      <c r="BE93" s="143"/>
      <c r="BF93" s="143"/>
      <c r="BG93" s="143"/>
      <c r="BH93" s="143"/>
      <c r="BI93" s="143"/>
      <c r="BJ93" s="143"/>
      <c r="BK93" s="143"/>
      <c r="BL93" s="143"/>
      <c r="BM93" s="143"/>
    </row>
    <row r="94" spans="1:65" ht="12" customHeight="1" thickBot="1">
      <c r="A94" s="145"/>
      <c r="B94" s="297" t="str">
        <f t="shared" si="11"/>
        <v>INTRA</v>
      </c>
      <c r="C94" s="295" t="s">
        <v>227</v>
      </c>
      <c r="D94" s="275" t="s">
        <v>201</v>
      </c>
      <c r="E94" s="260" t="s">
        <v>276</v>
      </c>
      <c r="F94" s="351">
        <v>25</v>
      </c>
      <c r="G94" s="259">
        <v>12</v>
      </c>
      <c r="H94" s="259">
        <v>12</v>
      </c>
      <c r="I94" s="259" t="s">
        <v>289</v>
      </c>
      <c r="J94" s="255" t="s">
        <v>227</v>
      </c>
      <c r="K94" s="259" t="s">
        <v>194</v>
      </c>
      <c r="L94" s="259" t="s">
        <v>298</v>
      </c>
      <c r="M94" s="259">
        <f>COUNTIF(Q95:V96,"x")</f>
        <v>0</v>
      </c>
      <c r="N94" s="259">
        <f t="shared" si="15"/>
        <v>12</v>
      </c>
      <c r="O94" s="240"/>
      <c r="P94" s="228"/>
      <c r="Q94" s="240">
        <v>7</v>
      </c>
      <c r="R94" s="240">
        <v>8</v>
      </c>
      <c r="S94" s="240">
        <v>9</v>
      </c>
      <c r="T94" s="240">
        <v>10</v>
      </c>
      <c r="U94" s="240">
        <v>11</v>
      </c>
      <c r="V94" s="240">
        <v>12</v>
      </c>
      <c r="W94" s="240"/>
      <c r="X94" s="228"/>
      <c r="Y94" s="240">
        <v>7</v>
      </c>
      <c r="Z94" s="240">
        <v>8</v>
      </c>
      <c r="AA94" s="240">
        <v>9</v>
      </c>
      <c r="AB94" s="240">
        <v>10</v>
      </c>
      <c r="AC94" s="240">
        <v>11</v>
      </c>
      <c r="AD94" s="240">
        <v>12</v>
      </c>
      <c r="AE94" s="240"/>
      <c r="AF94" s="228"/>
      <c r="AG94" s="240">
        <v>7</v>
      </c>
      <c r="AH94" s="240">
        <v>8</v>
      </c>
      <c r="AI94" s="240">
        <v>9</v>
      </c>
      <c r="AJ94" s="240">
        <v>10</v>
      </c>
      <c r="AK94" s="240">
        <v>11</v>
      </c>
      <c r="AL94" s="240">
        <v>12</v>
      </c>
      <c r="AM94" s="240"/>
      <c r="AN94" s="228"/>
      <c r="AO94" s="240">
        <v>7</v>
      </c>
      <c r="AP94" s="240">
        <v>8</v>
      </c>
      <c r="AQ94" s="240">
        <v>9</v>
      </c>
      <c r="AR94" s="240">
        <v>10</v>
      </c>
      <c r="AS94" s="240">
        <v>11</v>
      </c>
      <c r="AT94" s="240">
        <v>12</v>
      </c>
      <c r="AU94" s="240"/>
      <c r="AV94" s="240"/>
      <c r="AW94" s="355">
        <f>F94</f>
        <v>25</v>
      </c>
      <c r="AX94" s="66"/>
      <c r="AY94" s="289">
        <f t="shared" si="12"/>
        <v>12</v>
      </c>
      <c r="AZ94" s="244">
        <f t="shared" si="13"/>
        <v>0</v>
      </c>
      <c r="BA94" s="244">
        <f t="shared" si="14"/>
        <v>12</v>
      </c>
      <c r="BB94" s="290">
        <f>Table6[[#This Row],[Occupé]]/Table6[[#This Row],[Total port]]</f>
        <v>0</v>
      </c>
      <c r="BC94" s="250"/>
      <c r="BD94" s="250"/>
      <c r="BE94" s="143"/>
      <c r="BF94" s="143"/>
      <c r="BG94" s="143"/>
      <c r="BH94" s="143"/>
      <c r="BI94" s="143"/>
      <c r="BJ94" s="143"/>
      <c r="BK94" s="143"/>
      <c r="BL94" s="143"/>
      <c r="BM94" s="143"/>
    </row>
    <row r="95" spans="1:65" ht="12" customHeight="1">
      <c r="A95" s="145"/>
      <c r="B95" s="298" t="str">
        <f t="shared" si="11"/>
        <v>INTRA</v>
      </c>
      <c r="C95" s="289" t="s">
        <v>227</v>
      </c>
      <c r="D95" s="261" t="s">
        <v>201</v>
      </c>
      <c r="E95" s="245" t="s">
        <v>276</v>
      </c>
      <c r="F95" s="352"/>
      <c r="G95" s="261">
        <v>0</v>
      </c>
      <c r="H95" s="261">
        <v>0</v>
      </c>
      <c r="I95" s="261" t="s">
        <v>289</v>
      </c>
      <c r="J95" s="244" t="s">
        <v>227</v>
      </c>
      <c r="K95" s="261"/>
      <c r="L95" s="261" t="s">
        <v>300</v>
      </c>
      <c r="M95" s="261">
        <f>COUNTIF(Y95:AD96,"x")</f>
        <v>0</v>
      </c>
      <c r="N95" s="261">
        <f t="shared" si="15"/>
        <v>0</v>
      </c>
      <c r="O95" s="240"/>
      <c r="P95" s="267" t="str">
        <f>K94</f>
        <v>M19</v>
      </c>
      <c r="Q95" s="255"/>
      <c r="R95" s="255"/>
      <c r="S95" s="255"/>
      <c r="T95" s="255"/>
      <c r="U95" s="255"/>
      <c r="V95" s="263"/>
      <c r="W95" s="240"/>
      <c r="X95" s="262">
        <f>K95</f>
        <v>0</v>
      </c>
      <c r="Y95" s="268"/>
      <c r="Z95" s="269"/>
      <c r="AA95" s="269"/>
      <c r="AB95" s="269"/>
      <c r="AC95" s="269"/>
      <c r="AD95" s="270"/>
      <c r="AE95" s="240"/>
      <c r="AF95" s="262">
        <f>K96</f>
        <v>0</v>
      </c>
      <c r="AG95" s="268"/>
      <c r="AH95" s="269"/>
      <c r="AI95" s="269"/>
      <c r="AJ95" s="269"/>
      <c r="AK95" s="269"/>
      <c r="AL95" s="270"/>
      <c r="AM95" s="240"/>
      <c r="AN95" s="262">
        <f>K97</f>
        <v>0</v>
      </c>
      <c r="AO95" s="268"/>
      <c r="AP95" s="269"/>
      <c r="AQ95" s="269"/>
      <c r="AR95" s="269"/>
      <c r="AS95" s="269"/>
      <c r="AT95" s="270"/>
      <c r="AU95" s="240"/>
      <c r="AV95" s="240"/>
      <c r="AW95" s="355"/>
      <c r="AX95" s="66"/>
      <c r="AY95" s="289">
        <f t="shared" si="12"/>
        <v>0</v>
      </c>
      <c r="AZ95" s="244">
        <f t="shared" si="13"/>
        <v>0</v>
      </c>
      <c r="BA95" s="244">
        <f t="shared" si="14"/>
        <v>0</v>
      </c>
      <c r="BB95" s="290" t="e">
        <f>Table6[[#This Row],[Occupé]]/Table6[[#This Row],[Total port]]</f>
        <v>#DIV/0!</v>
      </c>
      <c r="BC95" s="250"/>
      <c r="BD95" s="250"/>
      <c r="BE95" s="143"/>
      <c r="BF95" s="143"/>
      <c r="BG95" s="143"/>
      <c r="BH95" s="143"/>
      <c r="BI95" s="143"/>
      <c r="BJ95" s="143"/>
      <c r="BK95" s="143"/>
      <c r="BL95" s="143"/>
      <c r="BM95" s="143"/>
    </row>
    <row r="96" spans="1:65" ht="12" customHeight="1" thickBot="1">
      <c r="A96" s="145"/>
      <c r="B96" s="298" t="str">
        <f t="shared" si="11"/>
        <v>INTRA</v>
      </c>
      <c r="C96" s="289" t="s">
        <v>227</v>
      </c>
      <c r="D96" s="261" t="s">
        <v>201</v>
      </c>
      <c r="E96" s="245" t="s">
        <v>276</v>
      </c>
      <c r="F96" s="352"/>
      <c r="G96" s="261">
        <v>0</v>
      </c>
      <c r="H96" s="261">
        <v>0</v>
      </c>
      <c r="I96" s="261" t="s">
        <v>289</v>
      </c>
      <c r="J96" s="244" t="s">
        <v>227</v>
      </c>
      <c r="K96" s="261"/>
      <c r="L96" s="261" t="s">
        <v>301</v>
      </c>
      <c r="M96" s="261">
        <f>COUNTIF(AG95:AL96,"x")</f>
        <v>0</v>
      </c>
      <c r="N96" s="261">
        <f t="shared" si="15"/>
        <v>0</v>
      </c>
      <c r="O96" s="240"/>
      <c r="P96" s="271" t="str">
        <f>L94</f>
        <v>C1</v>
      </c>
      <c r="Q96" s="231"/>
      <c r="R96" s="231"/>
      <c r="S96" s="231"/>
      <c r="T96" s="231"/>
      <c r="U96" s="231"/>
      <c r="V96" s="265"/>
      <c r="W96" s="240"/>
      <c r="X96" s="264" t="str">
        <f>L95</f>
        <v>C2</v>
      </c>
      <c r="Y96" s="272"/>
      <c r="Z96" s="273"/>
      <c r="AA96" s="273"/>
      <c r="AB96" s="273"/>
      <c r="AC96" s="273"/>
      <c r="AD96" s="274"/>
      <c r="AE96" s="240"/>
      <c r="AF96" s="264" t="str">
        <f>L96</f>
        <v>C3</v>
      </c>
      <c r="AG96" s="272"/>
      <c r="AH96" s="273"/>
      <c r="AI96" s="273"/>
      <c r="AJ96" s="273"/>
      <c r="AK96" s="273"/>
      <c r="AL96" s="274"/>
      <c r="AM96" s="240"/>
      <c r="AN96" s="264" t="str">
        <f>L97</f>
        <v>C4</v>
      </c>
      <c r="AO96" s="272"/>
      <c r="AP96" s="273"/>
      <c r="AQ96" s="273"/>
      <c r="AR96" s="273"/>
      <c r="AS96" s="273"/>
      <c r="AT96" s="274"/>
      <c r="AU96" s="240"/>
      <c r="AV96" s="240"/>
      <c r="AW96" s="355"/>
      <c r="AX96" s="66"/>
      <c r="AY96" s="289">
        <f t="shared" si="12"/>
        <v>0</v>
      </c>
      <c r="AZ96" s="244">
        <f t="shared" si="13"/>
        <v>0</v>
      </c>
      <c r="BA96" s="244">
        <f t="shared" si="14"/>
        <v>0</v>
      </c>
      <c r="BB96" s="290" t="e">
        <f>Table6[[#This Row],[Occupé]]/Table6[[#This Row],[Total port]]</f>
        <v>#DIV/0!</v>
      </c>
      <c r="BC96" s="250"/>
      <c r="BD96" s="250"/>
      <c r="BE96" s="143"/>
      <c r="BF96" s="143"/>
      <c r="BG96" s="143"/>
      <c r="BH96" s="143"/>
      <c r="BI96" s="143"/>
      <c r="BJ96" s="143"/>
      <c r="BK96" s="143"/>
      <c r="BL96" s="143"/>
      <c r="BM96" s="143"/>
    </row>
    <row r="97" spans="1:65" ht="12" customHeight="1" thickBot="1">
      <c r="A97" s="145"/>
      <c r="B97" s="299" t="str">
        <f t="shared" si="11"/>
        <v>INTRA</v>
      </c>
      <c r="C97" s="296" t="s">
        <v>227</v>
      </c>
      <c r="D97" s="257" t="s">
        <v>201</v>
      </c>
      <c r="E97" s="232" t="s">
        <v>276</v>
      </c>
      <c r="F97" s="353"/>
      <c r="G97" s="252">
        <v>0</v>
      </c>
      <c r="H97" s="252">
        <v>0</v>
      </c>
      <c r="I97" s="252" t="s">
        <v>289</v>
      </c>
      <c r="J97" s="231" t="s">
        <v>227</v>
      </c>
      <c r="K97" s="252"/>
      <c r="L97" s="252" t="s">
        <v>302</v>
      </c>
      <c r="M97" s="252">
        <f>COUNTIF(AO95:AT96,"x")</f>
        <v>0</v>
      </c>
      <c r="N97" s="252">
        <f t="shared" si="15"/>
        <v>0</v>
      </c>
      <c r="O97" s="240"/>
      <c r="P97" s="233"/>
      <c r="Q97" s="240">
        <v>1</v>
      </c>
      <c r="R97" s="240">
        <v>2</v>
      </c>
      <c r="S97" s="240">
        <v>3</v>
      </c>
      <c r="T97" s="240">
        <v>4</v>
      </c>
      <c r="U97" s="240">
        <v>5</v>
      </c>
      <c r="V97" s="240">
        <v>6</v>
      </c>
      <c r="W97" s="240"/>
      <c r="X97" s="233"/>
      <c r="Y97" s="240">
        <v>1</v>
      </c>
      <c r="Z97" s="240">
        <v>2</v>
      </c>
      <c r="AA97" s="240">
        <v>3</v>
      </c>
      <c r="AB97" s="240">
        <v>4</v>
      </c>
      <c r="AC97" s="240">
        <v>5</v>
      </c>
      <c r="AD97" s="240">
        <v>6</v>
      </c>
      <c r="AE97" s="240"/>
      <c r="AF97" s="233"/>
      <c r="AG97" s="240">
        <v>1</v>
      </c>
      <c r="AH97" s="240">
        <v>2</v>
      </c>
      <c r="AI97" s="240">
        <v>3</v>
      </c>
      <c r="AJ97" s="240">
        <v>4</v>
      </c>
      <c r="AK97" s="240">
        <v>5</v>
      </c>
      <c r="AL97" s="240">
        <v>6</v>
      </c>
      <c r="AM97" s="240"/>
      <c r="AN97" s="233"/>
      <c r="AO97" s="240">
        <v>1</v>
      </c>
      <c r="AP97" s="240">
        <v>2</v>
      </c>
      <c r="AQ97" s="240">
        <v>3</v>
      </c>
      <c r="AR97" s="240">
        <v>4</v>
      </c>
      <c r="AS97" s="240">
        <v>5</v>
      </c>
      <c r="AT97" s="240">
        <v>6</v>
      </c>
      <c r="AU97" s="240"/>
      <c r="AV97" s="240"/>
      <c r="AW97" s="355"/>
      <c r="AX97" s="66"/>
      <c r="AY97" s="289">
        <f t="shared" si="12"/>
        <v>0</v>
      </c>
      <c r="AZ97" s="244">
        <f t="shared" si="13"/>
        <v>0</v>
      </c>
      <c r="BA97" s="244">
        <f t="shared" si="14"/>
        <v>0</v>
      </c>
      <c r="BB97" s="290" t="e">
        <f>Table6[[#This Row],[Occupé]]/Table6[[#This Row],[Total port]]</f>
        <v>#DIV/0!</v>
      </c>
      <c r="BC97" s="250"/>
      <c r="BD97" s="250"/>
      <c r="BE97" s="143"/>
      <c r="BF97" s="143"/>
      <c r="BG97" s="143"/>
      <c r="BH97" s="143"/>
      <c r="BI97" s="143"/>
      <c r="BJ97" s="143"/>
      <c r="BK97" s="143"/>
      <c r="BL97" s="143"/>
      <c r="BM97" s="143"/>
    </row>
    <row r="98" spans="1:65" ht="12" customHeight="1" thickBot="1">
      <c r="A98" s="145"/>
      <c r="B98" s="297" t="str">
        <f t="shared" si="11"/>
        <v>INTRA</v>
      </c>
      <c r="C98" s="295" t="s">
        <v>227</v>
      </c>
      <c r="D98" s="275" t="s">
        <v>201</v>
      </c>
      <c r="E98" s="260" t="s">
        <v>276</v>
      </c>
      <c r="F98" s="351">
        <v>24</v>
      </c>
      <c r="G98" s="259">
        <v>12</v>
      </c>
      <c r="H98" s="259">
        <v>12</v>
      </c>
      <c r="I98" s="259" t="s">
        <v>289</v>
      </c>
      <c r="J98" s="255" t="s">
        <v>227</v>
      </c>
      <c r="K98" s="259" t="s">
        <v>35</v>
      </c>
      <c r="L98" s="259" t="s">
        <v>298</v>
      </c>
      <c r="M98" s="259">
        <f>COUNTIF(Q99:V100,"x")</f>
        <v>5</v>
      </c>
      <c r="N98" s="259">
        <f t="shared" si="15"/>
        <v>7</v>
      </c>
      <c r="O98" s="228"/>
      <c r="P98" s="228"/>
      <c r="Q98" s="228">
        <v>7</v>
      </c>
      <c r="R98" s="228">
        <v>8</v>
      </c>
      <c r="S98" s="228">
        <v>9</v>
      </c>
      <c r="T98" s="228">
        <v>10</v>
      </c>
      <c r="U98" s="228">
        <v>11</v>
      </c>
      <c r="V98" s="228">
        <v>12</v>
      </c>
      <c r="W98" s="228"/>
      <c r="X98" s="228"/>
      <c r="Y98" s="228">
        <v>7</v>
      </c>
      <c r="Z98" s="228">
        <v>8</v>
      </c>
      <c r="AA98" s="228">
        <v>9</v>
      </c>
      <c r="AB98" s="228">
        <v>10</v>
      </c>
      <c r="AC98" s="228">
        <v>11</v>
      </c>
      <c r="AD98" s="228">
        <v>12</v>
      </c>
      <c r="AE98" s="228"/>
      <c r="AF98" s="228"/>
      <c r="AG98" s="228">
        <v>7</v>
      </c>
      <c r="AH98" s="228">
        <v>8</v>
      </c>
      <c r="AI98" s="228">
        <v>9</v>
      </c>
      <c r="AJ98" s="228">
        <v>10</v>
      </c>
      <c r="AK98" s="228">
        <v>11</v>
      </c>
      <c r="AL98" s="228">
        <v>12</v>
      </c>
      <c r="AM98" s="228"/>
      <c r="AN98" s="228"/>
      <c r="AO98" s="228">
        <v>7</v>
      </c>
      <c r="AP98" s="228">
        <v>8</v>
      </c>
      <c r="AQ98" s="228">
        <v>9</v>
      </c>
      <c r="AR98" s="228">
        <v>10</v>
      </c>
      <c r="AS98" s="228">
        <v>11</v>
      </c>
      <c r="AT98" s="228">
        <v>12</v>
      </c>
      <c r="AU98" s="228"/>
      <c r="AV98" s="228"/>
      <c r="AW98" s="354">
        <f>F98</f>
        <v>24</v>
      </c>
      <c r="AX98" s="66"/>
      <c r="AY98" s="289">
        <f t="shared" si="12"/>
        <v>12</v>
      </c>
      <c r="AZ98" s="244">
        <f t="shared" si="13"/>
        <v>5</v>
      </c>
      <c r="BA98" s="244">
        <f t="shared" si="14"/>
        <v>7</v>
      </c>
      <c r="BB98" s="290">
        <f>Table6[[#This Row],[Occupé]]/Table6[[#This Row],[Total port]]</f>
        <v>0.41666666666666669</v>
      </c>
      <c r="BC98" s="250"/>
      <c r="BD98" s="250"/>
      <c r="BE98" s="143"/>
      <c r="BF98" s="143"/>
      <c r="BG98" s="143"/>
      <c r="BH98" s="143"/>
      <c r="BI98" s="143"/>
      <c r="BJ98" s="143"/>
      <c r="BK98" s="143"/>
      <c r="BL98" s="143"/>
      <c r="BM98" s="143"/>
    </row>
    <row r="99" spans="1:65" ht="12" customHeight="1">
      <c r="A99" s="145"/>
      <c r="B99" s="298" t="str">
        <f t="shared" si="11"/>
        <v>INTRA</v>
      </c>
      <c r="C99" s="289" t="s">
        <v>227</v>
      </c>
      <c r="D99" s="261" t="s">
        <v>201</v>
      </c>
      <c r="E99" s="245" t="s">
        <v>276</v>
      </c>
      <c r="F99" s="352"/>
      <c r="G99" s="261">
        <v>0</v>
      </c>
      <c r="H99" s="261">
        <v>0</v>
      </c>
      <c r="I99" s="261" t="s">
        <v>289</v>
      </c>
      <c r="J99" s="244" t="s">
        <v>227</v>
      </c>
      <c r="K99" s="261"/>
      <c r="L99" s="261" t="s">
        <v>300</v>
      </c>
      <c r="M99" s="261">
        <f>COUNTIF(Y99:AD100,"x")</f>
        <v>0</v>
      </c>
      <c r="N99" s="261">
        <f t="shared" si="15"/>
        <v>0</v>
      </c>
      <c r="O99" s="240"/>
      <c r="P99" s="267" t="str">
        <f>K98</f>
        <v>P19</v>
      </c>
      <c r="Q99" s="255"/>
      <c r="R99" s="255"/>
      <c r="S99" s="255"/>
      <c r="T99" s="255"/>
      <c r="U99" s="255"/>
      <c r="V99" s="263"/>
      <c r="W99" s="240"/>
      <c r="X99" s="262">
        <f>K99</f>
        <v>0</v>
      </c>
      <c r="Y99" s="268"/>
      <c r="Z99" s="269"/>
      <c r="AA99" s="269"/>
      <c r="AB99" s="269"/>
      <c r="AC99" s="269"/>
      <c r="AD99" s="270"/>
      <c r="AE99" s="240"/>
      <c r="AF99" s="262">
        <f>K100</f>
        <v>0</v>
      </c>
      <c r="AG99" s="268"/>
      <c r="AH99" s="269"/>
      <c r="AI99" s="269"/>
      <c r="AJ99" s="269"/>
      <c r="AK99" s="269"/>
      <c r="AL99" s="270"/>
      <c r="AM99" s="240"/>
      <c r="AN99" s="262">
        <f>K101</f>
        <v>0</v>
      </c>
      <c r="AO99" s="268"/>
      <c r="AP99" s="269"/>
      <c r="AQ99" s="269"/>
      <c r="AR99" s="269"/>
      <c r="AS99" s="269"/>
      <c r="AT99" s="270"/>
      <c r="AU99" s="240"/>
      <c r="AV99" s="240"/>
      <c r="AW99" s="355"/>
      <c r="AX99" s="66"/>
      <c r="AY99" s="289">
        <f t="shared" si="12"/>
        <v>0</v>
      </c>
      <c r="AZ99" s="244">
        <f t="shared" si="13"/>
        <v>0</v>
      </c>
      <c r="BA99" s="244">
        <f t="shared" si="14"/>
        <v>0</v>
      </c>
      <c r="BB99" s="290" t="e">
        <f>Table6[[#This Row],[Occupé]]/Table6[[#This Row],[Total port]]</f>
        <v>#DIV/0!</v>
      </c>
      <c r="BC99" s="250"/>
      <c r="BD99" s="250"/>
      <c r="BE99" s="143"/>
      <c r="BF99" s="143"/>
      <c r="BG99" s="143"/>
      <c r="BH99" s="143"/>
      <c r="BI99" s="143"/>
      <c r="BJ99" s="143"/>
      <c r="BK99" s="143"/>
      <c r="BL99" s="143"/>
      <c r="BM99" s="143"/>
    </row>
    <row r="100" spans="1:65" ht="12" customHeight="1" thickBot="1">
      <c r="A100" s="145"/>
      <c r="B100" s="298" t="str">
        <f t="shared" si="11"/>
        <v>INTRA</v>
      </c>
      <c r="C100" s="289" t="s">
        <v>227</v>
      </c>
      <c r="D100" s="261" t="s">
        <v>201</v>
      </c>
      <c r="E100" s="245" t="s">
        <v>276</v>
      </c>
      <c r="F100" s="352"/>
      <c r="G100" s="261">
        <v>0</v>
      </c>
      <c r="H100" s="261">
        <v>0</v>
      </c>
      <c r="I100" s="261" t="s">
        <v>289</v>
      </c>
      <c r="J100" s="244" t="s">
        <v>227</v>
      </c>
      <c r="K100" s="261"/>
      <c r="L100" s="261" t="s">
        <v>301</v>
      </c>
      <c r="M100" s="261">
        <f>COUNTIF(AG99:AL100,"x")</f>
        <v>0</v>
      </c>
      <c r="N100" s="261">
        <f t="shared" si="15"/>
        <v>0</v>
      </c>
      <c r="O100" s="240"/>
      <c r="P100" s="271" t="str">
        <f>L98</f>
        <v>C1</v>
      </c>
      <c r="Q100" s="231" t="s">
        <v>277</v>
      </c>
      <c r="R100" s="231" t="s">
        <v>277</v>
      </c>
      <c r="S100" s="231" t="s">
        <v>277</v>
      </c>
      <c r="T100" s="231" t="s">
        <v>277</v>
      </c>
      <c r="U100" s="231" t="s">
        <v>277</v>
      </c>
      <c r="V100" s="265"/>
      <c r="W100" s="240"/>
      <c r="X100" s="264" t="str">
        <f>L99</f>
        <v>C2</v>
      </c>
      <c r="Y100" s="272"/>
      <c r="Z100" s="273"/>
      <c r="AA100" s="273"/>
      <c r="AB100" s="273"/>
      <c r="AC100" s="273"/>
      <c r="AD100" s="274"/>
      <c r="AE100" s="240"/>
      <c r="AF100" s="264" t="str">
        <f>L100</f>
        <v>C3</v>
      </c>
      <c r="AG100" s="272"/>
      <c r="AH100" s="273"/>
      <c r="AI100" s="273"/>
      <c r="AJ100" s="273"/>
      <c r="AK100" s="273"/>
      <c r="AL100" s="274"/>
      <c r="AM100" s="240"/>
      <c r="AN100" s="264" t="str">
        <f>L101</f>
        <v>C4</v>
      </c>
      <c r="AO100" s="272"/>
      <c r="AP100" s="273"/>
      <c r="AQ100" s="273"/>
      <c r="AR100" s="273"/>
      <c r="AS100" s="273"/>
      <c r="AT100" s="274"/>
      <c r="AU100" s="240"/>
      <c r="AV100" s="240"/>
      <c r="AW100" s="355"/>
      <c r="AX100" s="66"/>
      <c r="AY100" s="289">
        <f t="shared" si="12"/>
        <v>0</v>
      </c>
      <c r="AZ100" s="244">
        <f t="shared" si="13"/>
        <v>0</v>
      </c>
      <c r="BA100" s="244">
        <f t="shared" si="14"/>
        <v>0</v>
      </c>
      <c r="BB100" s="290" t="e">
        <f>Table6[[#This Row],[Occupé]]/Table6[[#This Row],[Total port]]</f>
        <v>#DIV/0!</v>
      </c>
      <c r="BC100" s="250"/>
      <c r="BD100" s="250"/>
      <c r="BE100" s="143"/>
      <c r="BF100" s="143"/>
      <c r="BG100" s="143"/>
      <c r="BH100" s="143"/>
      <c r="BI100" s="143"/>
      <c r="BJ100" s="143"/>
      <c r="BK100" s="143"/>
      <c r="BL100" s="143"/>
      <c r="BM100" s="143"/>
    </row>
    <row r="101" spans="1:65" ht="12" customHeight="1" thickBot="1">
      <c r="A101" s="145"/>
      <c r="B101" s="299" t="str">
        <f t="shared" si="11"/>
        <v>INTRA</v>
      </c>
      <c r="C101" s="296" t="s">
        <v>227</v>
      </c>
      <c r="D101" s="257" t="s">
        <v>201</v>
      </c>
      <c r="E101" s="232" t="s">
        <v>276</v>
      </c>
      <c r="F101" s="353"/>
      <c r="G101" s="252">
        <v>0</v>
      </c>
      <c r="H101" s="252">
        <v>0</v>
      </c>
      <c r="I101" s="252" t="s">
        <v>289</v>
      </c>
      <c r="J101" s="231" t="s">
        <v>227</v>
      </c>
      <c r="K101" s="252"/>
      <c r="L101" s="252" t="s">
        <v>302</v>
      </c>
      <c r="M101" s="252">
        <f>COUNTIF(AO99:AT100,"x")</f>
        <v>0</v>
      </c>
      <c r="N101" s="252">
        <f t="shared" si="15"/>
        <v>0</v>
      </c>
      <c r="O101" s="233"/>
      <c r="P101" s="233"/>
      <c r="Q101" s="233">
        <v>1</v>
      </c>
      <c r="R101" s="233">
        <v>2</v>
      </c>
      <c r="S101" s="233">
        <v>3</v>
      </c>
      <c r="T101" s="233">
        <v>4</v>
      </c>
      <c r="U101" s="233">
        <v>5</v>
      </c>
      <c r="V101" s="233">
        <v>6</v>
      </c>
      <c r="W101" s="233"/>
      <c r="X101" s="233"/>
      <c r="Y101" s="233">
        <v>1</v>
      </c>
      <c r="Z101" s="233">
        <v>2</v>
      </c>
      <c r="AA101" s="233">
        <v>3</v>
      </c>
      <c r="AB101" s="233">
        <v>4</v>
      </c>
      <c r="AC101" s="233">
        <v>5</v>
      </c>
      <c r="AD101" s="233">
        <v>6</v>
      </c>
      <c r="AE101" s="233"/>
      <c r="AF101" s="233"/>
      <c r="AG101" s="233">
        <v>1</v>
      </c>
      <c r="AH101" s="233">
        <v>2</v>
      </c>
      <c r="AI101" s="233">
        <v>3</v>
      </c>
      <c r="AJ101" s="233">
        <v>4</v>
      </c>
      <c r="AK101" s="233">
        <v>5</v>
      </c>
      <c r="AL101" s="233">
        <v>6</v>
      </c>
      <c r="AM101" s="233"/>
      <c r="AN101" s="233"/>
      <c r="AO101" s="233">
        <v>1</v>
      </c>
      <c r="AP101" s="233">
        <v>2</v>
      </c>
      <c r="AQ101" s="233">
        <v>3</v>
      </c>
      <c r="AR101" s="233">
        <v>4</v>
      </c>
      <c r="AS101" s="233">
        <v>5</v>
      </c>
      <c r="AT101" s="233">
        <v>6</v>
      </c>
      <c r="AU101" s="233"/>
      <c r="AV101" s="233"/>
      <c r="AW101" s="356"/>
      <c r="AX101" s="66"/>
      <c r="AY101" s="289">
        <f t="shared" si="12"/>
        <v>0</v>
      </c>
      <c r="AZ101" s="244">
        <f t="shared" si="13"/>
        <v>0</v>
      </c>
      <c r="BA101" s="244">
        <f t="shared" si="14"/>
        <v>0</v>
      </c>
      <c r="BB101" s="290" t="e">
        <f>Table6[[#This Row],[Occupé]]/Table6[[#This Row],[Total port]]</f>
        <v>#DIV/0!</v>
      </c>
      <c r="BC101" s="250"/>
      <c r="BD101" s="250"/>
      <c r="BE101" s="143"/>
      <c r="BF101" s="143"/>
      <c r="BG101" s="143"/>
      <c r="BH101" s="143"/>
      <c r="BI101" s="143"/>
      <c r="BJ101" s="143"/>
      <c r="BK101" s="143"/>
      <c r="BL101" s="143"/>
      <c r="BM101" s="143"/>
    </row>
    <row r="102" spans="1:65" ht="12" customHeight="1" thickBot="1">
      <c r="A102" s="145"/>
      <c r="B102" s="297" t="str">
        <f t="shared" si="11"/>
        <v>INTRA</v>
      </c>
      <c r="C102" s="295" t="s">
        <v>227</v>
      </c>
      <c r="D102" s="275" t="s">
        <v>201</v>
      </c>
      <c r="E102" s="260" t="s">
        <v>276</v>
      </c>
      <c r="F102" s="351">
        <v>23</v>
      </c>
      <c r="G102" s="259">
        <v>0</v>
      </c>
      <c r="H102" s="259">
        <v>0</v>
      </c>
      <c r="I102" s="259" t="s">
        <v>289</v>
      </c>
      <c r="J102" s="255" t="s">
        <v>227</v>
      </c>
      <c r="K102" s="259"/>
      <c r="L102" s="259" t="s">
        <v>298</v>
      </c>
      <c r="M102" s="259">
        <f>COUNTIF(Q103:V104,"x")</f>
        <v>0</v>
      </c>
      <c r="N102" s="259">
        <f t="shared" si="15"/>
        <v>0</v>
      </c>
      <c r="O102" s="240"/>
      <c r="P102" s="228"/>
      <c r="Q102" s="240">
        <v>7</v>
      </c>
      <c r="R102" s="240">
        <v>8</v>
      </c>
      <c r="S102" s="240">
        <v>9</v>
      </c>
      <c r="T102" s="240">
        <v>10</v>
      </c>
      <c r="U102" s="240">
        <v>11</v>
      </c>
      <c r="V102" s="240">
        <v>12</v>
      </c>
      <c r="W102" s="240"/>
      <c r="X102" s="228"/>
      <c r="Y102" s="240">
        <v>7</v>
      </c>
      <c r="Z102" s="240">
        <v>8</v>
      </c>
      <c r="AA102" s="240">
        <v>9</v>
      </c>
      <c r="AB102" s="240">
        <v>10</v>
      </c>
      <c r="AC102" s="240">
        <v>11</v>
      </c>
      <c r="AD102" s="240">
        <v>12</v>
      </c>
      <c r="AE102" s="240"/>
      <c r="AF102" s="228"/>
      <c r="AG102" s="240">
        <v>7</v>
      </c>
      <c r="AH102" s="240">
        <v>8</v>
      </c>
      <c r="AI102" s="240">
        <v>9</v>
      </c>
      <c r="AJ102" s="240">
        <v>10</v>
      </c>
      <c r="AK102" s="240">
        <v>11</v>
      </c>
      <c r="AL102" s="240">
        <v>12</v>
      </c>
      <c r="AM102" s="240"/>
      <c r="AN102" s="228"/>
      <c r="AO102" s="240">
        <v>7</v>
      </c>
      <c r="AP102" s="240">
        <v>8</v>
      </c>
      <c r="AQ102" s="240">
        <v>9</v>
      </c>
      <c r="AR102" s="240">
        <v>10</v>
      </c>
      <c r="AS102" s="240">
        <v>11</v>
      </c>
      <c r="AT102" s="240">
        <v>12</v>
      </c>
      <c r="AU102" s="240"/>
      <c r="AV102" s="240"/>
      <c r="AW102" s="355">
        <f>F102</f>
        <v>23</v>
      </c>
      <c r="AX102" s="66"/>
      <c r="AY102" s="289">
        <f t="shared" si="12"/>
        <v>0</v>
      </c>
      <c r="AZ102" s="244">
        <f t="shared" si="13"/>
        <v>0</v>
      </c>
      <c r="BA102" s="244">
        <f t="shared" si="14"/>
        <v>0</v>
      </c>
      <c r="BB102" s="290" t="e">
        <f>Table6[[#This Row],[Occupé]]/Table6[[#This Row],[Total port]]</f>
        <v>#DIV/0!</v>
      </c>
      <c r="BC102" s="250"/>
      <c r="BD102" s="250"/>
      <c r="BE102" s="143"/>
      <c r="BF102" s="143"/>
      <c r="BG102" s="143"/>
      <c r="BH102" s="143"/>
      <c r="BI102" s="143"/>
      <c r="BJ102" s="143"/>
      <c r="BK102" s="143"/>
      <c r="BL102" s="143"/>
      <c r="BM102" s="143"/>
    </row>
    <row r="103" spans="1:65" ht="12" customHeight="1">
      <c r="A103" s="145"/>
      <c r="B103" s="298" t="str">
        <f t="shared" si="11"/>
        <v>INTRA</v>
      </c>
      <c r="C103" s="289" t="s">
        <v>227</v>
      </c>
      <c r="D103" s="261" t="s">
        <v>201</v>
      </c>
      <c r="E103" s="245" t="s">
        <v>276</v>
      </c>
      <c r="F103" s="352"/>
      <c r="G103" s="261">
        <v>0</v>
      </c>
      <c r="H103" s="261">
        <v>0</v>
      </c>
      <c r="I103" s="261" t="s">
        <v>289</v>
      </c>
      <c r="J103" s="244" t="s">
        <v>227</v>
      </c>
      <c r="K103" s="261"/>
      <c r="L103" s="261" t="s">
        <v>300</v>
      </c>
      <c r="M103" s="261">
        <f>COUNTIF(Y103:AD104,"x")</f>
        <v>0</v>
      </c>
      <c r="N103" s="261">
        <f t="shared" si="15"/>
        <v>0</v>
      </c>
      <c r="O103" s="240"/>
      <c r="P103" s="267">
        <f>K102</f>
        <v>0</v>
      </c>
      <c r="Q103" s="268"/>
      <c r="R103" s="269"/>
      <c r="S103" s="269"/>
      <c r="T103" s="269"/>
      <c r="U103" s="269"/>
      <c r="V103" s="270"/>
      <c r="W103" s="240"/>
      <c r="X103" s="262">
        <f>K103</f>
        <v>0</v>
      </c>
      <c r="Y103" s="268"/>
      <c r="Z103" s="269"/>
      <c r="AA103" s="269"/>
      <c r="AB103" s="269"/>
      <c r="AC103" s="269"/>
      <c r="AD103" s="270"/>
      <c r="AE103" s="240"/>
      <c r="AF103" s="262">
        <f>K104</f>
        <v>0</v>
      </c>
      <c r="AG103" s="268"/>
      <c r="AH103" s="269"/>
      <c r="AI103" s="269"/>
      <c r="AJ103" s="269"/>
      <c r="AK103" s="269"/>
      <c r="AL103" s="270"/>
      <c r="AM103" s="240"/>
      <c r="AN103" s="262">
        <f>K105</f>
        <v>0</v>
      </c>
      <c r="AO103" s="268"/>
      <c r="AP103" s="269"/>
      <c r="AQ103" s="269"/>
      <c r="AR103" s="269"/>
      <c r="AS103" s="269"/>
      <c r="AT103" s="270"/>
      <c r="AU103" s="240"/>
      <c r="AV103" s="240"/>
      <c r="AW103" s="355"/>
      <c r="AX103" s="66"/>
      <c r="AY103" s="289">
        <f t="shared" si="12"/>
        <v>0</v>
      </c>
      <c r="AZ103" s="244">
        <f t="shared" si="13"/>
        <v>0</v>
      </c>
      <c r="BA103" s="244">
        <f t="shared" si="14"/>
        <v>0</v>
      </c>
      <c r="BB103" s="290" t="e">
        <f>Table6[[#This Row],[Occupé]]/Table6[[#This Row],[Total port]]</f>
        <v>#DIV/0!</v>
      </c>
      <c r="BC103" s="250"/>
      <c r="BD103" s="250"/>
      <c r="BE103" s="143"/>
      <c r="BF103" s="143"/>
      <c r="BG103" s="143"/>
      <c r="BH103" s="143"/>
      <c r="BI103" s="143"/>
      <c r="BJ103" s="143"/>
      <c r="BK103" s="143"/>
      <c r="BL103" s="143"/>
      <c r="BM103" s="143"/>
    </row>
    <row r="104" spans="1:65" ht="12" customHeight="1" thickBot="1">
      <c r="A104" s="145"/>
      <c r="B104" s="298" t="str">
        <f t="shared" si="11"/>
        <v>INTRA</v>
      </c>
      <c r="C104" s="289" t="s">
        <v>227</v>
      </c>
      <c r="D104" s="261" t="s">
        <v>201</v>
      </c>
      <c r="E104" s="245" t="s">
        <v>276</v>
      </c>
      <c r="F104" s="352"/>
      <c r="G104" s="261">
        <v>0</v>
      </c>
      <c r="H104" s="261">
        <v>0</v>
      </c>
      <c r="I104" s="261" t="s">
        <v>289</v>
      </c>
      <c r="J104" s="244" t="s">
        <v>227</v>
      </c>
      <c r="K104" s="261"/>
      <c r="L104" s="261" t="s">
        <v>301</v>
      </c>
      <c r="M104" s="261">
        <f>COUNTIF(AG103:AL104,"x")</f>
        <v>0</v>
      </c>
      <c r="N104" s="261">
        <f t="shared" si="15"/>
        <v>0</v>
      </c>
      <c r="O104" s="240"/>
      <c r="P104" s="271" t="str">
        <f>L102</f>
        <v>C1</v>
      </c>
      <c r="Q104" s="272"/>
      <c r="R104" s="273"/>
      <c r="S104" s="273"/>
      <c r="T104" s="273"/>
      <c r="U104" s="273"/>
      <c r="V104" s="274"/>
      <c r="W104" s="240"/>
      <c r="X104" s="264" t="str">
        <f>L103</f>
        <v>C2</v>
      </c>
      <c r="Y104" s="272"/>
      <c r="Z104" s="273"/>
      <c r="AA104" s="273"/>
      <c r="AB104" s="273"/>
      <c r="AC104" s="273"/>
      <c r="AD104" s="274"/>
      <c r="AE104" s="240"/>
      <c r="AF104" s="264" t="str">
        <f>L104</f>
        <v>C3</v>
      </c>
      <c r="AG104" s="272"/>
      <c r="AH104" s="273"/>
      <c r="AI104" s="273"/>
      <c r="AJ104" s="273"/>
      <c r="AK104" s="273"/>
      <c r="AL104" s="274"/>
      <c r="AM104" s="240"/>
      <c r="AN104" s="264" t="str">
        <f>L105</f>
        <v>C4</v>
      </c>
      <c r="AO104" s="272"/>
      <c r="AP104" s="273"/>
      <c r="AQ104" s="273"/>
      <c r="AR104" s="273"/>
      <c r="AS104" s="273"/>
      <c r="AT104" s="274"/>
      <c r="AU104" s="240"/>
      <c r="AV104" s="240"/>
      <c r="AW104" s="355"/>
      <c r="AX104" s="66"/>
      <c r="AY104" s="289">
        <f t="shared" si="12"/>
        <v>0</v>
      </c>
      <c r="AZ104" s="244">
        <f t="shared" si="13"/>
        <v>0</v>
      </c>
      <c r="BA104" s="244">
        <f t="shared" si="14"/>
        <v>0</v>
      </c>
      <c r="BB104" s="290" t="e">
        <f>Table6[[#This Row],[Occupé]]/Table6[[#This Row],[Total port]]</f>
        <v>#DIV/0!</v>
      </c>
      <c r="BC104" s="250"/>
      <c r="BD104" s="250"/>
      <c r="BE104" s="143"/>
      <c r="BF104" s="143"/>
      <c r="BG104" s="143"/>
      <c r="BH104" s="143"/>
      <c r="BI104" s="143"/>
      <c r="BJ104" s="143"/>
      <c r="BK104" s="143"/>
      <c r="BL104" s="143"/>
      <c r="BM104" s="143"/>
    </row>
    <row r="105" spans="1:65" ht="12" customHeight="1" thickBot="1">
      <c r="A105" s="145"/>
      <c r="B105" s="299" t="str">
        <f t="shared" si="11"/>
        <v>INTRA</v>
      </c>
      <c r="C105" s="296" t="s">
        <v>227</v>
      </c>
      <c r="D105" s="257" t="s">
        <v>201</v>
      </c>
      <c r="E105" s="232" t="s">
        <v>276</v>
      </c>
      <c r="F105" s="353"/>
      <c r="G105" s="252">
        <v>0</v>
      </c>
      <c r="H105" s="252">
        <v>0</v>
      </c>
      <c r="I105" s="252" t="s">
        <v>289</v>
      </c>
      <c r="J105" s="231" t="s">
        <v>227</v>
      </c>
      <c r="K105" s="252"/>
      <c r="L105" s="252" t="s">
        <v>302</v>
      </c>
      <c r="M105" s="252">
        <f>COUNTIF(AO103:AT104,"x")</f>
        <v>0</v>
      </c>
      <c r="N105" s="252">
        <f t="shared" si="15"/>
        <v>0</v>
      </c>
      <c r="O105" s="240"/>
      <c r="P105" s="233"/>
      <c r="Q105" s="240">
        <v>1</v>
      </c>
      <c r="R105" s="240">
        <v>2</v>
      </c>
      <c r="S105" s="240">
        <v>3</v>
      </c>
      <c r="T105" s="240">
        <v>4</v>
      </c>
      <c r="U105" s="240">
        <v>5</v>
      </c>
      <c r="V105" s="240">
        <v>6</v>
      </c>
      <c r="W105" s="240"/>
      <c r="X105" s="233"/>
      <c r="Y105" s="240">
        <v>1</v>
      </c>
      <c r="Z105" s="240">
        <v>2</v>
      </c>
      <c r="AA105" s="240">
        <v>3</v>
      </c>
      <c r="AB105" s="240">
        <v>4</v>
      </c>
      <c r="AC105" s="240">
        <v>5</v>
      </c>
      <c r="AD105" s="240">
        <v>6</v>
      </c>
      <c r="AE105" s="240"/>
      <c r="AF105" s="233"/>
      <c r="AG105" s="240">
        <v>1</v>
      </c>
      <c r="AH105" s="240">
        <v>2</v>
      </c>
      <c r="AI105" s="240">
        <v>3</v>
      </c>
      <c r="AJ105" s="240">
        <v>4</v>
      </c>
      <c r="AK105" s="240">
        <v>5</v>
      </c>
      <c r="AL105" s="240">
        <v>6</v>
      </c>
      <c r="AM105" s="240"/>
      <c r="AN105" s="233"/>
      <c r="AO105" s="240">
        <v>1</v>
      </c>
      <c r="AP105" s="240">
        <v>2</v>
      </c>
      <c r="AQ105" s="240">
        <v>3</v>
      </c>
      <c r="AR105" s="240">
        <v>4</v>
      </c>
      <c r="AS105" s="240">
        <v>5</v>
      </c>
      <c r="AT105" s="240">
        <v>6</v>
      </c>
      <c r="AU105" s="240"/>
      <c r="AV105" s="240"/>
      <c r="AW105" s="355"/>
      <c r="AX105" s="66"/>
      <c r="AY105" s="289">
        <f t="shared" si="12"/>
        <v>0</v>
      </c>
      <c r="AZ105" s="244">
        <f t="shared" si="13"/>
        <v>0</v>
      </c>
      <c r="BA105" s="244">
        <f t="shared" si="14"/>
        <v>0</v>
      </c>
      <c r="BB105" s="290" t="e">
        <f>Table6[[#This Row],[Occupé]]/Table6[[#This Row],[Total port]]</f>
        <v>#DIV/0!</v>
      </c>
      <c r="BC105" s="250"/>
      <c r="BD105" s="250"/>
      <c r="BE105" s="143"/>
      <c r="BF105" s="143"/>
      <c r="BG105" s="143"/>
      <c r="BH105" s="143"/>
      <c r="BI105" s="143"/>
      <c r="BJ105" s="143"/>
      <c r="BK105" s="143"/>
      <c r="BL105" s="143"/>
      <c r="BM105" s="143"/>
    </row>
    <row r="106" spans="1:65" ht="12" customHeight="1" thickBot="1">
      <c r="A106" s="145"/>
      <c r="B106" s="297" t="str">
        <f t="shared" si="11"/>
        <v>INTRA</v>
      </c>
      <c r="C106" s="295" t="s">
        <v>227</v>
      </c>
      <c r="D106" s="275" t="s">
        <v>201</v>
      </c>
      <c r="E106" s="260" t="s">
        <v>276</v>
      </c>
      <c r="F106" s="351">
        <v>22</v>
      </c>
      <c r="G106" s="259">
        <v>12</v>
      </c>
      <c r="H106" s="259">
        <v>12</v>
      </c>
      <c r="I106" s="259" t="s">
        <v>289</v>
      </c>
      <c r="J106" s="255" t="s">
        <v>227</v>
      </c>
      <c r="K106" s="259" t="s">
        <v>36</v>
      </c>
      <c r="L106" s="259" t="s">
        <v>298</v>
      </c>
      <c r="M106" s="259">
        <f>COUNTIF(Q107:V108,"x")</f>
        <v>11</v>
      </c>
      <c r="N106" s="259">
        <f t="shared" si="15"/>
        <v>1</v>
      </c>
      <c r="O106" s="228"/>
      <c r="P106" s="228"/>
      <c r="Q106" s="228">
        <v>7</v>
      </c>
      <c r="R106" s="228">
        <v>8</v>
      </c>
      <c r="S106" s="228">
        <v>9</v>
      </c>
      <c r="T106" s="228">
        <v>10</v>
      </c>
      <c r="U106" s="228">
        <v>11</v>
      </c>
      <c r="V106" s="228">
        <v>12</v>
      </c>
      <c r="W106" s="228"/>
      <c r="X106" s="228"/>
      <c r="Y106" s="228">
        <v>7</v>
      </c>
      <c r="Z106" s="228">
        <v>8</v>
      </c>
      <c r="AA106" s="228">
        <v>9</v>
      </c>
      <c r="AB106" s="228">
        <v>10</v>
      </c>
      <c r="AC106" s="228">
        <v>11</v>
      </c>
      <c r="AD106" s="228">
        <v>12</v>
      </c>
      <c r="AE106" s="228"/>
      <c r="AF106" s="228"/>
      <c r="AG106" s="228">
        <v>7</v>
      </c>
      <c r="AH106" s="228">
        <v>8</v>
      </c>
      <c r="AI106" s="228">
        <v>9</v>
      </c>
      <c r="AJ106" s="228">
        <v>10</v>
      </c>
      <c r="AK106" s="228">
        <v>11</v>
      </c>
      <c r="AL106" s="228">
        <v>12</v>
      </c>
      <c r="AM106" s="228"/>
      <c r="AN106" s="228"/>
      <c r="AO106" s="228">
        <v>7</v>
      </c>
      <c r="AP106" s="228">
        <v>8</v>
      </c>
      <c r="AQ106" s="228">
        <v>9</v>
      </c>
      <c r="AR106" s="228">
        <v>10</v>
      </c>
      <c r="AS106" s="228">
        <v>11</v>
      </c>
      <c r="AT106" s="228">
        <v>12</v>
      </c>
      <c r="AU106" s="228"/>
      <c r="AV106" s="228"/>
      <c r="AW106" s="354">
        <f>F106</f>
        <v>22</v>
      </c>
      <c r="AX106" s="66"/>
      <c r="AY106" s="289">
        <f t="shared" si="12"/>
        <v>12</v>
      </c>
      <c r="AZ106" s="244">
        <f t="shared" si="13"/>
        <v>11</v>
      </c>
      <c r="BA106" s="244">
        <f t="shared" si="14"/>
        <v>1</v>
      </c>
      <c r="BB106" s="290">
        <f>Table6[[#This Row],[Occupé]]/Table6[[#This Row],[Total port]]</f>
        <v>0.91666666666666663</v>
      </c>
      <c r="BC106" s="250"/>
      <c r="BD106" s="250"/>
      <c r="BE106" s="143"/>
      <c r="BF106" s="143"/>
      <c r="BG106" s="143"/>
      <c r="BH106" s="143"/>
      <c r="BI106" s="143"/>
      <c r="BJ106" s="143"/>
      <c r="BK106" s="143"/>
      <c r="BL106" s="143"/>
      <c r="BM106" s="143"/>
    </row>
    <row r="107" spans="1:65" ht="12" customHeight="1">
      <c r="A107" s="145"/>
      <c r="B107" s="298" t="str">
        <f t="shared" si="11"/>
        <v>INTRA</v>
      </c>
      <c r="C107" s="289" t="s">
        <v>227</v>
      </c>
      <c r="D107" s="261" t="s">
        <v>201</v>
      </c>
      <c r="E107" s="245" t="s">
        <v>276</v>
      </c>
      <c r="F107" s="352"/>
      <c r="G107" s="261">
        <v>0</v>
      </c>
      <c r="H107" s="261">
        <v>0</v>
      </c>
      <c r="I107" s="261" t="s">
        <v>289</v>
      </c>
      <c r="J107" s="244" t="s">
        <v>227</v>
      </c>
      <c r="K107" s="261"/>
      <c r="L107" s="261" t="s">
        <v>300</v>
      </c>
      <c r="M107" s="261">
        <f>COUNTIF(Y107:AD108,"x")</f>
        <v>0</v>
      </c>
      <c r="N107" s="261">
        <f t="shared" si="15"/>
        <v>0</v>
      </c>
      <c r="O107" s="240"/>
      <c r="P107" s="267" t="str">
        <f>K106</f>
        <v>R16</v>
      </c>
      <c r="Q107" s="255" t="s">
        <v>277</v>
      </c>
      <c r="R107" s="255" t="s">
        <v>277</v>
      </c>
      <c r="S107" s="255" t="s">
        <v>277</v>
      </c>
      <c r="T107" s="255" t="s">
        <v>277</v>
      </c>
      <c r="U107" s="255" t="s">
        <v>277</v>
      </c>
      <c r="V107" s="263"/>
      <c r="W107" s="240"/>
      <c r="X107" s="262">
        <f>K107</f>
        <v>0</v>
      </c>
      <c r="Y107" s="268"/>
      <c r="Z107" s="269"/>
      <c r="AA107" s="269"/>
      <c r="AB107" s="269"/>
      <c r="AC107" s="269"/>
      <c r="AD107" s="270"/>
      <c r="AE107" s="240"/>
      <c r="AF107" s="262">
        <f>K108</f>
        <v>0</v>
      </c>
      <c r="AG107" s="268"/>
      <c r="AH107" s="269"/>
      <c r="AI107" s="269"/>
      <c r="AJ107" s="269"/>
      <c r="AK107" s="269"/>
      <c r="AL107" s="270"/>
      <c r="AM107" s="240"/>
      <c r="AN107" s="262">
        <f>K109</f>
        <v>0</v>
      </c>
      <c r="AO107" s="268"/>
      <c r="AP107" s="269"/>
      <c r="AQ107" s="269"/>
      <c r="AR107" s="269"/>
      <c r="AS107" s="269"/>
      <c r="AT107" s="270"/>
      <c r="AU107" s="240"/>
      <c r="AV107" s="240"/>
      <c r="AW107" s="355"/>
      <c r="AX107" s="66"/>
      <c r="AY107" s="289">
        <f t="shared" si="12"/>
        <v>0</v>
      </c>
      <c r="AZ107" s="244">
        <f t="shared" si="13"/>
        <v>0</v>
      </c>
      <c r="BA107" s="244">
        <f t="shared" si="14"/>
        <v>0</v>
      </c>
      <c r="BB107" s="290" t="e">
        <f>Table6[[#This Row],[Occupé]]/Table6[[#This Row],[Total port]]</f>
        <v>#DIV/0!</v>
      </c>
      <c r="BC107" s="250"/>
      <c r="BD107" s="250"/>
      <c r="BE107" s="143"/>
      <c r="BF107" s="143"/>
      <c r="BG107" s="143"/>
      <c r="BH107" s="143"/>
      <c r="BI107" s="143"/>
      <c r="BJ107" s="143"/>
      <c r="BK107" s="143"/>
      <c r="BL107" s="143"/>
      <c r="BM107" s="143"/>
    </row>
    <row r="108" spans="1:65" ht="12" customHeight="1" thickBot="1">
      <c r="A108" s="145"/>
      <c r="B108" s="298" t="str">
        <f t="shared" si="11"/>
        <v>INTRA</v>
      </c>
      <c r="C108" s="289" t="s">
        <v>227</v>
      </c>
      <c r="D108" s="261" t="s">
        <v>201</v>
      </c>
      <c r="E108" s="245" t="s">
        <v>276</v>
      </c>
      <c r="F108" s="352"/>
      <c r="G108" s="261">
        <v>0</v>
      </c>
      <c r="H108" s="261">
        <v>0</v>
      </c>
      <c r="I108" s="261" t="s">
        <v>289</v>
      </c>
      <c r="J108" s="244" t="s">
        <v>227</v>
      </c>
      <c r="K108" s="261"/>
      <c r="L108" s="261" t="s">
        <v>301</v>
      </c>
      <c r="M108" s="261">
        <f>COUNTIF(AG107:AL108,"x")</f>
        <v>0</v>
      </c>
      <c r="N108" s="261">
        <f t="shared" si="15"/>
        <v>0</v>
      </c>
      <c r="O108" s="240"/>
      <c r="P108" s="271" t="str">
        <f>L106</f>
        <v>C1</v>
      </c>
      <c r="Q108" s="231" t="s">
        <v>277</v>
      </c>
      <c r="R108" s="231" t="s">
        <v>277</v>
      </c>
      <c r="S108" s="231" t="s">
        <v>277</v>
      </c>
      <c r="T108" s="231" t="s">
        <v>277</v>
      </c>
      <c r="U108" s="231" t="s">
        <v>277</v>
      </c>
      <c r="V108" s="265" t="s">
        <v>277</v>
      </c>
      <c r="W108" s="240"/>
      <c r="X108" s="264" t="str">
        <f>L107</f>
        <v>C2</v>
      </c>
      <c r="Y108" s="272"/>
      <c r="Z108" s="273"/>
      <c r="AA108" s="273"/>
      <c r="AB108" s="273"/>
      <c r="AC108" s="273"/>
      <c r="AD108" s="274"/>
      <c r="AE108" s="240"/>
      <c r="AF108" s="264" t="str">
        <f>L108</f>
        <v>C3</v>
      </c>
      <c r="AG108" s="272"/>
      <c r="AH108" s="273"/>
      <c r="AI108" s="273"/>
      <c r="AJ108" s="273"/>
      <c r="AK108" s="273"/>
      <c r="AL108" s="274"/>
      <c r="AM108" s="240"/>
      <c r="AN108" s="264" t="str">
        <f>L109</f>
        <v>C4</v>
      </c>
      <c r="AO108" s="272"/>
      <c r="AP108" s="273"/>
      <c r="AQ108" s="273"/>
      <c r="AR108" s="273"/>
      <c r="AS108" s="273"/>
      <c r="AT108" s="274"/>
      <c r="AU108" s="240"/>
      <c r="AV108" s="240"/>
      <c r="AW108" s="355"/>
      <c r="AX108" s="66"/>
      <c r="AY108" s="289">
        <f t="shared" si="12"/>
        <v>0</v>
      </c>
      <c r="AZ108" s="244">
        <f t="shared" si="13"/>
        <v>0</v>
      </c>
      <c r="BA108" s="244">
        <f t="shared" si="14"/>
        <v>0</v>
      </c>
      <c r="BB108" s="290" t="e">
        <f>Table6[[#This Row],[Occupé]]/Table6[[#This Row],[Total port]]</f>
        <v>#DIV/0!</v>
      </c>
      <c r="BC108" s="250"/>
      <c r="BD108" s="250"/>
      <c r="BE108" s="143"/>
      <c r="BF108" s="143"/>
      <c r="BG108" s="143"/>
      <c r="BH108" s="143"/>
      <c r="BI108" s="143"/>
      <c r="BJ108" s="143"/>
      <c r="BK108" s="143"/>
      <c r="BL108" s="143"/>
      <c r="BM108" s="143"/>
    </row>
    <row r="109" spans="1:65" ht="12" customHeight="1" thickBot="1">
      <c r="A109" s="145"/>
      <c r="B109" s="299" t="str">
        <f t="shared" si="11"/>
        <v>INTRA</v>
      </c>
      <c r="C109" s="296" t="s">
        <v>227</v>
      </c>
      <c r="D109" s="257" t="s">
        <v>201</v>
      </c>
      <c r="E109" s="232" t="s">
        <v>276</v>
      </c>
      <c r="F109" s="353"/>
      <c r="G109" s="252">
        <v>0</v>
      </c>
      <c r="H109" s="252">
        <v>0</v>
      </c>
      <c r="I109" s="252" t="s">
        <v>289</v>
      </c>
      <c r="J109" s="231" t="s">
        <v>227</v>
      </c>
      <c r="K109" s="252"/>
      <c r="L109" s="252" t="s">
        <v>302</v>
      </c>
      <c r="M109" s="252">
        <f>COUNTIF(AO107:AT108,"x")</f>
        <v>0</v>
      </c>
      <c r="N109" s="252">
        <f t="shared" si="15"/>
        <v>0</v>
      </c>
      <c r="O109" s="233"/>
      <c r="P109" s="233"/>
      <c r="Q109" s="233">
        <v>1</v>
      </c>
      <c r="R109" s="233">
        <v>2</v>
      </c>
      <c r="S109" s="233">
        <v>3</v>
      </c>
      <c r="T109" s="233">
        <v>4</v>
      </c>
      <c r="U109" s="233">
        <v>5</v>
      </c>
      <c r="V109" s="233">
        <v>6</v>
      </c>
      <c r="W109" s="233"/>
      <c r="X109" s="233"/>
      <c r="Y109" s="233">
        <v>1</v>
      </c>
      <c r="Z109" s="233">
        <v>2</v>
      </c>
      <c r="AA109" s="233">
        <v>3</v>
      </c>
      <c r="AB109" s="233">
        <v>4</v>
      </c>
      <c r="AC109" s="233">
        <v>5</v>
      </c>
      <c r="AD109" s="233">
        <v>6</v>
      </c>
      <c r="AE109" s="233"/>
      <c r="AF109" s="233"/>
      <c r="AG109" s="233">
        <v>1</v>
      </c>
      <c r="AH109" s="233">
        <v>2</v>
      </c>
      <c r="AI109" s="233">
        <v>3</v>
      </c>
      <c r="AJ109" s="233">
        <v>4</v>
      </c>
      <c r="AK109" s="233">
        <v>5</v>
      </c>
      <c r="AL109" s="233">
        <v>6</v>
      </c>
      <c r="AM109" s="233"/>
      <c r="AN109" s="233"/>
      <c r="AO109" s="233">
        <v>1</v>
      </c>
      <c r="AP109" s="233">
        <v>2</v>
      </c>
      <c r="AQ109" s="233">
        <v>3</v>
      </c>
      <c r="AR109" s="233">
        <v>4</v>
      </c>
      <c r="AS109" s="233">
        <v>5</v>
      </c>
      <c r="AT109" s="233">
        <v>6</v>
      </c>
      <c r="AU109" s="233"/>
      <c r="AV109" s="233"/>
      <c r="AW109" s="356"/>
      <c r="AX109" s="66"/>
      <c r="AY109" s="289">
        <f t="shared" si="12"/>
        <v>0</v>
      </c>
      <c r="AZ109" s="244">
        <f t="shared" si="13"/>
        <v>0</v>
      </c>
      <c r="BA109" s="244">
        <f t="shared" si="14"/>
        <v>0</v>
      </c>
      <c r="BB109" s="290" t="e">
        <f>Table6[[#This Row],[Occupé]]/Table6[[#This Row],[Total port]]</f>
        <v>#DIV/0!</v>
      </c>
      <c r="BC109" s="250"/>
      <c r="BD109" s="250"/>
      <c r="BE109" s="143"/>
      <c r="BF109" s="143"/>
      <c r="BG109" s="143"/>
      <c r="BH109" s="143"/>
      <c r="BI109" s="143"/>
      <c r="BJ109" s="143"/>
      <c r="BK109" s="143"/>
      <c r="BL109" s="143"/>
      <c r="BM109" s="143"/>
    </row>
    <row r="110" spans="1:65" ht="12" customHeight="1" thickBot="1">
      <c r="A110" s="145"/>
      <c r="B110" s="297" t="str">
        <f t="shared" si="11"/>
        <v>INTRA</v>
      </c>
      <c r="C110" s="295" t="s">
        <v>227</v>
      </c>
      <c r="D110" s="275" t="s">
        <v>201</v>
      </c>
      <c r="E110" s="260" t="s">
        <v>276</v>
      </c>
      <c r="F110" s="351">
        <v>21</v>
      </c>
      <c r="G110" s="259">
        <v>12</v>
      </c>
      <c r="H110" s="259">
        <v>12</v>
      </c>
      <c r="I110" s="259" t="s">
        <v>289</v>
      </c>
      <c r="J110" s="255" t="s">
        <v>227</v>
      </c>
      <c r="K110" s="259" t="s">
        <v>37</v>
      </c>
      <c r="L110" s="259" t="s">
        <v>298</v>
      </c>
      <c r="M110" s="259">
        <f>COUNTIF(Q111:V112,"x")</f>
        <v>9</v>
      </c>
      <c r="N110" s="259">
        <f t="shared" si="15"/>
        <v>3</v>
      </c>
      <c r="O110" s="240"/>
      <c r="P110" s="228"/>
      <c r="Q110" s="240">
        <v>7</v>
      </c>
      <c r="R110" s="240">
        <v>8</v>
      </c>
      <c r="S110" s="240">
        <v>9</v>
      </c>
      <c r="T110" s="240">
        <v>10</v>
      </c>
      <c r="U110" s="240">
        <v>11</v>
      </c>
      <c r="V110" s="240">
        <v>12</v>
      </c>
      <c r="W110" s="240"/>
      <c r="X110" s="228"/>
      <c r="Y110" s="240">
        <v>7</v>
      </c>
      <c r="Z110" s="240">
        <v>8</v>
      </c>
      <c r="AA110" s="240">
        <v>9</v>
      </c>
      <c r="AB110" s="240">
        <v>10</v>
      </c>
      <c r="AC110" s="240">
        <v>11</v>
      </c>
      <c r="AD110" s="240">
        <v>12</v>
      </c>
      <c r="AE110" s="240"/>
      <c r="AF110" s="228"/>
      <c r="AG110" s="240">
        <v>7</v>
      </c>
      <c r="AH110" s="240">
        <v>8</v>
      </c>
      <c r="AI110" s="240">
        <v>9</v>
      </c>
      <c r="AJ110" s="240">
        <v>10</v>
      </c>
      <c r="AK110" s="240">
        <v>11</v>
      </c>
      <c r="AL110" s="240">
        <v>12</v>
      </c>
      <c r="AM110" s="240"/>
      <c r="AN110" s="228"/>
      <c r="AO110" s="240">
        <v>7</v>
      </c>
      <c r="AP110" s="240">
        <v>8</v>
      </c>
      <c r="AQ110" s="240">
        <v>9</v>
      </c>
      <c r="AR110" s="240">
        <v>10</v>
      </c>
      <c r="AS110" s="240">
        <v>11</v>
      </c>
      <c r="AT110" s="240">
        <v>12</v>
      </c>
      <c r="AU110" s="240"/>
      <c r="AV110" s="240"/>
      <c r="AW110" s="355">
        <f>F110</f>
        <v>21</v>
      </c>
      <c r="AX110" s="66"/>
      <c r="AY110" s="289">
        <f t="shared" si="12"/>
        <v>12</v>
      </c>
      <c r="AZ110" s="244">
        <f t="shared" si="13"/>
        <v>9</v>
      </c>
      <c r="BA110" s="244">
        <f t="shared" si="14"/>
        <v>3</v>
      </c>
      <c r="BB110" s="290">
        <f>Table6[[#This Row],[Occupé]]/Table6[[#This Row],[Total port]]</f>
        <v>0.75</v>
      </c>
      <c r="BC110" s="250"/>
      <c r="BD110" s="250"/>
      <c r="BE110" s="143"/>
      <c r="BF110" s="143"/>
      <c r="BG110" s="143"/>
      <c r="BH110" s="143"/>
      <c r="BI110" s="143"/>
      <c r="BJ110" s="143"/>
      <c r="BK110" s="143"/>
      <c r="BL110" s="143"/>
      <c r="BM110" s="143"/>
    </row>
    <row r="111" spans="1:65" ht="12" customHeight="1">
      <c r="A111" s="145"/>
      <c r="B111" s="298" t="str">
        <f t="shared" si="11"/>
        <v>INTRA</v>
      </c>
      <c r="C111" s="289" t="s">
        <v>227</v>
      </c>
      <c r="D111" s="261" t="s">
        <v>201</v>
      </c>
      <c r="E111" s="245" t="s">
        <v>276</v>
      </c>
      <c r="F111" s="352"/>
      <c r="G111" s="261">
        <v>12</v>
      </c>
      <c r="H111" s="261">
        <v>12</v>
      </c>
      <c r="I111" s="261" t="s">
        <v>289</v>
      </c>
      <c r="J111" s="244" t="s">
        <v>227</v>
      </c>
      <c r="K111" s="261" t="s">
        <v>217</v>
      </c>
      <c r="L111" s="261" t="s">
        <v>300</v>
      </c>
      <c r="M111" s="261">
        <f>COUNTIF(Y111:AD112,"x")</f>
        <v>11</v>
      </c>
      <c r="N111" s="261">
        <f t="shared" si="15"/>
        <v>1</v>
      </c>
      <c r="O111" s="240"/>
      <c r="P111" s="267" t="str">
        <f>K110</f>
        <v>N16</v>
      </c>
      <c r="Q111" s="255" t="s">
        <v>277</v>
      </c>
      <c r="R111" s="255" t="s">
        <v>277</v>
      </c>
      <c r="S111" s="255" t="s">
        <v>277</v>
      </c>
      <c r="T111" s="255"/>
      <c r="U111" s="255"/>
      <c r="V111" s="263"/>
      <c r="W111" s="240"/>
      <c r="X111" s="262" t="str">
        <f>K111</f>
        <v>?</v>
      </c>
      <c r="Y111" s="255" t="s">
        <v>277</v>
      </c>
      <c r="Z111" s="255" t="s">
        <v>277</v>
      </c>
      <c r="AA111" s="255" t="s">
        <v>277</v>
      </c>
      <c r="AB111" s="255" t="s">
        <v>277</v>
      </c>
      <c r="AC111" s="255" t="s">
        <v>277</v>
      </c>
      <c r="AD111" s="263" t="s">
        <v>277</v>
      </c>
      <c r="AE111" s="240"/>
      <c r="AF111" s="262">
        <f>K112</f>
        <v>0</v>
      </c>
      <c r="AG111" s="268"/>
      <c r="AH111" s="269"/>
      <c r="AI111" s="269"/>
      <c r="AJ111" s="269"/>
      <c r="AK111" s="269"/>
      <c r="AL111" s="270"/>
      <c r="AM111" s="240"/>
      <c r="AN111" s="262">
        <f>K113</f>
        <v>0</v>
      </c>
      <c r="AO111" s="268"/>
      <c r="AP111" s="269"/>
      <c r="AQ111" s="269"/>
      <c r="AR111" s="269"/>
      <c r="AS111" s="269"/>
      <c r="AT111" s="270"/>
      <c r="AU111" s="240"/>
      <c r="AV111" s="240"/>
      <c r="AW111" s="355"/>
      <c r="AX111" s="66"/>
      <c r="AY111" s="289">
        <f t="shared" si="12"/>
        <v>12</v>
      </c>
      <c r="AZ111" s="244">
        <f t="shared" si="13"/>
        <v>11</v>
      </c>
      <c r="BA111" s="244">
        <f t="shared" si="14"/>
        <v>1</v>
      </c>
      <c r="BB111" s="290">
        <f>Table6[[#This Row],[Occupé]]/Table6[[#This Row],[Total port]]</f>
        <v>0.91666666666666663</v>
      </c>
      <c r="BC111" s="250"/>
      <c r="BD111" s="250"/>
      <c r="BE111" s="143"/>
      <c r="BF111" s="143"/>
      <c r="BG111" s="143"/>
      <c r="BH111" s="143"/>
      <c r="BI111" s="143"/>
      <c r="BJ111" s="143"/>
      <c r="BK111" s="143"/>
      <c r="BL111" s="143"/>
      <c r="BM111" s="143"/>
    </row>
    <row r="112" spans="1:65" ht="12" customHeight="1" thickBot="1">
      <c r="A112" s="145"/>
      <c r="B112" s="298" t="str">
        <f t="shared" si="11"/>
        <v>INTRA</v>
      </c>
      <c r="C112" s="289" t="s">
        <v>227</v>
      </c>
      <c r="D112" s="261" t="s">
        <v>201</v>
      </c>
      <c r="E112" s="245" t="s">
        <v>276</v>
      </c>
      <c r="F112" s="352"/>
      <c r="G112" s="261">
        <v>0</v>
      </c>
      <c r="H112" s="261">
        <v>0</v>
      </c>
      <c r="I112" s="261" t="s">
        <v>289</v>
      </c>
      <c r="J112" s="244" t="s">
        <v>227</v>
      </c>
      <c r="K112" s="261"/>
      <c r="L112" s="261" t="s">
        <v>301</v>
      </c>
      <c r="M112" s="261">
        <f>COUNTIF(AG111:AL112,"x")</f>
        <v>0</v>
      </c>
      <c r="N112" s="261">
        <f t="shared" si="15"/>
        <v>0</v>
      </c>
      <c r="O112" s="240"/>
      <c r="P112" s="271" t="str">
        <f>L110</f>
        <v>C1</v>
      </c>
      <c r="Q112" s="231" t="s">
        <v>277</v>
      </c>
      <c r="R112" s="231" t="s">
        <v>277</v>
      </c>
      <c r="S112" s="231" t="s">
        <v>277</v>
      </c>
      <c r="T112" s="231" t="s">
        <v>277</v>
      </c>
      <c r="U112" s="231" t="s">
        <v>277</v>
      </c>
      <c r="V112" s="265" t="s">
        <v>277</v>
      </c>
      <c r="W112" s="240"/>
      <c r="X112" s="264" t="str">
        <f>L111</f>
        <v>C2</v>
      </c>
      <c r="Y112" s="231" t="s">
        <v>277</v>
      </c>
      <c r="Z112" s="231" t="s">
        <v>277</v>
      </c>
      <c r="AA112" s="231" t="s">
        <v>277</v>
      </c>
      <c r="AB112" s="231" t="s">
        <v>277</v>
      </c>
      <c r="AC112" s="231" t="s">
        <v>277</v>
      </c>
      <c r="AD112" s="265"/>
      <c r="AE112" s="240"/>
      <c r="AF112" s="264" t="str">
        <f>L112</f>
        <v>C3</v>
      </c>
      <c r="AG112" s="272"/>
      <c r="AH112" s="273"/>
      <c r="AI112" s="273"/>
      <c r="AJ112" s="273"/>
      <c r="AK112" s="273"/>
      <c r="AL112" s="274"/>
      <c r="AM112" s="240"/>
      <c r="AN112" s="264" t="str">
        <f>L113</f>
        <v>C4</v>
      </c>
      <c r="AO112" s="272"/>
      <c r="AP112" s="273"/>
      <c r="AQ112" s="273"/>
      <c r="AR112" s="273"/>
      <c r="AS112" s="273"/>
      <c r="AT112" s="274"/>
      <c r="AU112" s="240"/>
      <c r="AV112" s="240"/>
      <c r="AW112" s="355"/>
      <c r="AX112" s="66"/>
      <c r="AY112" s="289">
        <f t="shared" si="12"/>
        <v>0</v>
      </c>
      <c r="AZ112" s="244">
        <f t="shared" si="13"/>
        <v>0</v>
      </c>
      <c r="BA112" s="244">
        <f t="shared" si="14"/>
        <v>0</v>
      </c>
      <c r="BB112" s="290" t="e">
        <f>Table6[[#This Row],[Occupé]]/Table6[[#This Row],[Total port]]</f>
        <v>#DIV/0!</v>
      </c>
      <c r="BC112" s="250"/>
      <c r="BD112" s="250"/>
      <c r="BE112" s="143"/>
      <c r="BF112" s="143"/>
      <c r="BG112" s="143"/>
      <c r="BH112" s="143"/>
      <c r="BI112" s="143"/>
      <c r="BJ112" s="143"/>
      <c r="BK112" s="143"/>
      <c r="BL112" s="143"/>
      <c r="BM112" s="143"/>
    </row>
    <row r="113" spans="1:65" ht="12" customHeight="1" thickBot="1">
      <c r="A113" s="145"/>
      <c r="B113" s="299" t="str">
        <f t="shared" si="11"/>
        <v>INTRA</v>
      </c>
      <c r="C113" s="296" t="s">
        <v>227</v>
      </c>
      <c r="D113" s="257" t="s">
        <v>201</v>
      </c>
      <c r="E113" s="232" t="s">
        <v>276</v>
      </c>
      <c r="F113" s="353"/>
      <c r="G113" s="252">
        <v>0</v>
      </c>
      <c r="H113" s="252">
        <v>0</v>
      </c>
      <c r="I113" s="252" t="s">
        <v>289</v>
      </c>
      <c r="J113" s="231" t="s">
        <v>227</v>
      </c>
      <c r="K113" s="252"/>
      <c r="L113" s="252" t="s">
        <v>302</v>
      </c>
      <c r="M113" s="252">
        <f>COUNTIF(AO111:AT112,"x")</f>
        <v>0</v>
      </c>
      <c r="N113" s="252">
        <f t="shared" si="15"/>
        <v>0</v>
      </c>
      <c r="O113" s="233"/>
      <c r="P113" s="233"/>
      <c r="Q113" s="233">
        <v>1</v>
      </c>
      <c r="R113" s="233">
        <v>2</v>
      </c>
      <c r="S113" s="233">
        <v>3</v>
      </c>
      <c r="T113" s="233">
        <v>4</v>
      </c>
      <c r="U113" s="233">
        <v>5</v>
      </c>
      <c r="V113" s="233">
        <v>6</v>
      </c>
      <c r="W113" s="233"/>
      <c r="X113" s="233"/>
      <c r="Y113" s="233">
        <v>1</v>
      </c>
      <c r="Z113" s="233">
        <v>2</v>
      </c>
      <c r="AA113" s="233">
        <v>3</v>
      </c>
      <c r="AB113" s="233">
        <v>4</v>
      </c>
      <c r="AC113" s="233">
        <v>5</v>
      </c>
      <c r="AD113" s="233">
        <v>6</v>
      </c>
      <c r="AE113" s="233"/>
      <c r="AF113" s="233"/>
      <c r="AG113" s="233">
        <v>1</v>
      </c>
      <c r="AH113" s="233">
        <v>2</v>
      </c>
      <c r="AI113" s="233">
        <v>3</v>
      </c>
      <c r="AJ113" s="233">
        <v>4</v>
      </c>
      <c r="AK113" s="233">
        <v>5</v>
      </c>
      <c r="AL113" s="233">
        <v>6</v>
      </c>
      <c r="AM113" s="233"/>
      <c r="AN113" s="233"/>
      <c r="AO113" s="233">
        <v>1</v>
      </c>
      <c r="AP113" s="233">
        <v>2</v>
      </c>
      <c r="AQ113" s="233">
        <v>3</v>
      </c>
      <c r="AR113" s="233">
        <v>4</v>
      </c>
      <c r="AS113" s="233">
        <v>5</v>
      </c>
      <c r="AT113" s="233">
        <v>6</v>
      </c>
      <c r="AU113" s="233"/>
      <c r="AV113" s="233"/>
      <c r="AW113" s="356"/>
      <c r="AX113" s="66"/>
      <c r="AY113" s="289">
        <f t="shared" si="12"/>
        <v>0</v>
      </c>
      <c r="AZ113" s="244">
        <f t="shared" si="13"/>
        <v>0</v>
      </c>
      <c r="BA113" s="244">
        <f t="shared" si="14"/>
        <v>0</v>
      </c>
      <c r="BB113" s="290" t="e">
        <f>Table6[[#This Row],[Occupé]]/Table6[[#This Row],[Total port]]</f>
        <v>#DIV/0!</v>
      </c>
      <c r="BC113" s="250"/>
      <c r="BD113" s="250"/>
      <c r="BE113" s="143"/>
      <c r="BF113" s="143"/>
      <c r="BG113" s="143"/>
      <c r="BH113" s="143"/>
      <c r="BI113" s="143"/>
      <c r="BJ113" s="143"/>
      <c r="BK113" s="143"/>
      <c r="BL113" s="143"/>
      <c r="BM113" s="143"/>
    </row>
    <row r="114" spans="1:65" ht="12" customHeight="1" thickBot="1">
      <c r="A114" s="145"/>
      <c r="B114" s="297" t="str">
        <f t="shared" si="11"/>
        <v>INTRA</v>
      </c>
      <c r="C114" s="295" t="s">
        <v>227</v>
      </c>
      <c r="D114" s="275" t="s">
        <v>201</v>
      </c>
      <c r="E114" s="260" t="s">
        <v>276</v>
      </c>
      <c r="F114" s="351">
        <v>20</v>
      </c>
      <c r="G114" s="259">
        <v>12</v>
      </c>
      <c r="H114" s="259">
        <v>12</v>
      </c>
      <c r="I114" s="259" t="s">
        <v>289</v>
      </c>
      <c r="J114" s="255" t="s">
        <v>227</v>
      </c>
      <c r="K114" s="259" t="s">
        <v>38</v>
      </c>
      <c r="L114" s="259" t="s">
        <v>298</v>
      </c>
      <c r="M114" s="259">
        <f>COUNTIF(Q115:V116,"x")</f>
        <v>4</v>
      </c>
      <c r="N114" s="259">
        <f t="shared" si="15"/>
        <v>8</v>
      </c>
      <c r="O114" s="228"/>
      <c r="P114" s="228"/>
      <c r="Q114" s="228">
        <v>7</v>
      </c>
      <c r="R114" s="228">
        <v>8</v>
      </c>
      <c r="S114" s="228">
        <v>9</v>
      </c>
      <c r="T114" s="228">
        <v>10</v>
      </c>
      <c r="U114" s="228">
        <v>11</v>
      </c>
      <c r="V114" s="228">
        <v>12</v>
      </c>
      <c r="W114" s="228"/>
      <c r="X114" s="228"/>
      <c r="Y114" s="228">
        <v>7</v>
      </c>
      <c r="Z114" s="228">
        <v>8</v>
      </c>
      <c r="AA114" s="228">
        <v>9</v>
      </c>
      <c r="AB114" s="228">
        <v>10</v>
      </c>
      <c r="AC114" s="228">
        <v>11</v>
      </c>
      <c r="AD114" s="228">
        <v>12</v>
      </c>
      <c r="AE114" s="228"/>
      <c r="AF114" s="228"/>
      <c r="AG114" s="228">
        <v>7</v>
      </c>
      <c r="AH114" s="228">
        <v>8</v>
      </c>
      <c r="AI114" s="228">
        <v>9</v>
      </c>
      <c r="AJ114" s="228">
        <v>10</v>
      </c>
      <c r="AK114" s="228">
        <v>11</v>
      </c>
      <c r="AL114" s="228">
        <v>12</v>
      </c>
      <c r="AM114" s="228"/>
      <c r="AN114" s="228"/>
      <c r="AO114" s="228">
        <v>7</v>
      </c>
      <c r="AP114" s="228">
        <v>8</v>
      </c>
      <c r="AQ114" s="228">
        <v>9</v>
      </c>
      <c r="AR114" s="228">
        <v>10</v>
      </c>
      <c r="AS114" s="228">
        <v>11</v>
      </c>
      <c r="AT114" s="228">
        <v>12</v>
      </c>
      <c r="AU114" s="228"/>
      <c r="AV114" s="228"/>
      <c r="AW114" s="354">
        <f>F114</f>
        <v>20</v>
      </c>
      <c r="AX114" s="66"/>
      <c r="AY114" s="289">
        <f t="shared" si="12"/>
        <v>12</v>
      </c>
      <c r="AZ114" s="244">
        <f t="shared" si="13"/>
        <v>4</v>
      </c>
      <c r="BA114" s="244">
        <f t="shared" si="14"/>
        <v>8</v>
      </c>
      <c r="BB114" s="290">
        <f>Table6[[#This Row],[Occupé]]/Table6[[#This Row],[Total port]]</f>
        <v>0.33333333333333331</v>
      </c>
      <c r="BC114" s="250"/>
      <c r="BD114" s="250"/>
      <c r="BE114" s="143"/>
      <c r="BF114" s="143"/>
      <c r="BG114" s="143"/>
      <c r="BH114" s="143"/>
      <c r="BI114" s="143"/>
      <c r="BJ114" s="143"/>
      <c r="BK114" s="143"/>
      <c r="BL114" s="143"/>
      <c r="BM114" s="143"/>
    </row>
    <row r="115" spans="1:65" ht="12" customHeight="1">
      <c r="A115" s="145"/>
      <c r="B115" s="298" t="str">
        <f t="shared" si="11"/>
        <v>INTRA</v>
      </c>
      <c r="C115" s="289" t="s">
        <v>227</v>
      </c>
      <c r="D115" s="261" t="s">
        <v>201</v>
      </c>
      <c r="E115" s="245" t="s">
        <v>276</v>
      </c>
      <c r="F115" s="352"/>
      <c r="G115" s="261">
        <v>0</v>
      </c>
      <c r="H115" s="261">
        <v>0</v>
      </c>
      <c r="I115" s="261" t="s">
        <v>289</v>
      </c>
      <c r="J115" s="244" t="s">
        <v>227</v>
      </c>
      <c r="K115" s="261"/>
      <c r="L115" s="261" t="s">
        <v>300</v>
      </c>
      <c r="M115" s="261">
        <f>COUNTIF(Y115:AD116,"x")</f>
        <v>0</v>
      </c>
      <c r="N115" s="261">
        <f t="shared" si="15"/>
        <v>0</v>
      </c>
      <c r="O115" s="240"/>
      <c r="P115" s="267" t="str">
        <f>K114</f>
        <v>G16</v>
      </c>
      <c r="Q115" s="255"/>
      <c r="R115" s="255"/>
      <c r="S115" s="255"/>
      <c r="T115" s="255"/>
      <c r="U115" s="255"/>
      <c r="V115" s="263"/>
      <c r="W115" s="240"/>
      <c r="X115" s="262">
        <f>K115</f>
        <v>0</v>
      </c>
      <c r="Y115" s="268"/>
      <c r="Z115" s="269"/>
      <c r="AA115" s="269"/>
      <c r="AB115" s="269"/>
      <c r="AC115" s="269"/>
      <c r="AD115" s="270"/>
      <c r="AE115" s="240"/>
      <c r="AF115" s="262">
        <f>K116</f>
        <v>0</v>
      </c>
      <c r="AG115" s="268"/>
      <c r="AH115" s="269"/>
      <c r="AI115" s="269"/>
      <c r="AJ115" s="269"/>
      <c r="AK115" s="269"/>
      <c r="AL115" s="270"/>
      <c r="AM115" s="240"/>
      <c r="AN115" s="262">
        <f>K117</f>
        <v>0</v>
      </c>
      <c r="AO115" s="268"/>
      <c r="AP115" s="269"/>
      <c r="AQ115" s="269"/>
      <c r="AR115" s="269"/>
      <c r="AS115" s="269"/>
      <c r="AT115" s="270"/>
      <c r="AU115" s="240"/>
      <c r="AV115" s="240"/>
      <c r="AW115" s="355"/>
      <c r="AX115" s="66"/>
      <c r="AY115" s="289">
        <f t="shared" si="12"/>
        <v>0</v>
      </c>
      <c r="AZ115" s="244">
        <f t="shared" si="13"/>
        <v>0</v>
      </c>
      <c r="BA115" s="244">
        <f t="shared" si="14"/>
        <v>0</v>
      </c>
      <c r="BB115" s="290" t="e">
        <f>Table6[[#This Row],[Occupé]]/Table6[[#This Row],[Total port]]</f>
        <v>#DIV/0!</v>
      </c>
      <c r="BC115" s="250"/>
      <c r="BD115" s="250"/>
      <c r="BE115" s="143"/>
      <c r="BF115" s="143"/>
      <c r="BG115" s="143"/>
      <c r="BH115" s="143"/>
      <c r="BI115" s="143"/>
      <c r="BJ115" s="143"/>
      <c r="BK115" s="143"/>
      <c r="BL115" s="143"/>
      <c r="BM115" s="143"/>
    </row>
    <row r="116" spans="1:65" ht="12" customHeight="1" thickBot="1">
      <c r="A116" s="145"/>
      <c r="B116" s="298" t="str">
        <f t="shared" si="11"/>
        <v>INTRA</v>
      </c>
      <c r="C116" s="289" t="s">
        <v>227</v>
      </c>
      <c r="D116" s="261" t="s">
        <v>201</v>
      </c>
      <c r="E116" s="245" t="s">
        <v>276</v>
      </c>
      <c r="F116" s="352"/>
      <c r="G116" s="261">
        <v>0</v>
      </c>
      <c r="H116" s="261">
        <v>0</v>
      </c>
      <c r="I116" s="261" t="s">
        <v>289</v>
      </c>
      <c r="J116" s="244" t="s">
        <v>227</v>
      </c>
      <c r="K116" s="261"/>
      <c r="L116" s="261" t="s">
        <v>301</v>
      </c>
      <c r="M116" s="261">
        <f>COUNTIF(AG115:AL116,"x")</f>
        <v>0</v>
      </c>
      <c r="N116" s="261">
        <f t="shared" si="15"/>
        <v>0</v>
      </c>
      <c r="O116" s="240"/>
      <c r="P116" s="271" t="str">
        <f>L114</f>
        <v>C1</v>
      </c>
      <c r="Q116" s="231" t="s">
        <v>277</v>
      </c>
      <c r="R116" s="231" t="s">
        <v>277</v>
      </c>
      <c r="S116" s="231" t="s">
        <v>277</v>
      </c>
      <c r="T116" s="231" t="s">
        <v>277</v>
      </c>
      <c r="U116" s="231"/>
      <c r="V116" s="265"/>
      <c r="W116" s="240"/>
      <c r="X116" s="264" t="str">
        <f>L115</f>
        <v>C2</v>
      </c>
      <c r="Y116" s="272"/>
      <c r="Z116" s="273"/>
      <c r="AA116" s="273"/>
      <c r="AB116" s="273"/>
      <c r="AC116" s="273"/>
      <c r="AD116" s="274"/>
      <c r="AE116" s="240"/>
      <c r="AF116" s="264" t="str">
        <f>L116</f>
        <v>C3</v>
      </c>
      <c r="AG116" s="272"/>
      <c r="AH116" s="273"/>
      <c r="AI116" s="273"/>
      <c r="AJ116" s="273"/>
      <c r="AK116" s="273"/>
      <c r="AL116" s="274"/>
      <c r="AM116" s="240"/>
      <c r="AN116" s="264" t="str">
        <f>L117</f>
        <v>C4</v>
      </c>
      <c r="AO116" s="272"/>
      <c r="AP116" s="273"/>
      <c r="AQ116" s="273"/>
      <c r="AR116" s="273"/>
      <c r="AS116" s="273"/>
      <c r="AT116" s="274"/>
      <c r="AU116" s="240"/>
      <c r="AV116" s="240"/>
      <c r="AW116" s="355"/>
      <c r="AX116" s="66"/>
      <c r="AY116" s="289">
        <f t="shared" si="12"/>
        <v>0</v>
      </c>
      <c r="AZ116" s="244">
        <f t="shared" si="13"/>
        <v>0</v>
      </c>
      <c r="BA116" s="244">
        <f t="shared" si="14"/>
        <v>0</v>
      </c>
      <c r="BB116" s="290" t="e">
        <f>Table6[[#This Row],[Occupé]]/Table6[[#This Row],[Total port]]</f>
        <v>#DIV/0!</v>
      </c>
      <c r="BC116" s="250"/>
      <c r="BD116" s="250"/>
      <c r="BE116" s="143"/>
      <c r="BF116" s="143"/>
      <c r="BG116" s="143"/>
      <c r="BH116" s="143"/>
      <c r="BI116" s="143"/>
      <c r="BJ116" s="143"/>
      <c r="BK116" s="143"/>
      <c r="BL116" s="143"/>
      <c r="BM116" s="143"/>
    </row>
    <row r="117" spans="1:65" ht="12" customHeight="1" thickBot="1">
      <c r="A117" s="145"/>
      <c r="B117" s="299" t="str">
        <f t="shared" si="11"/>
        <v>INTRA</v>
      </c>
      <c r="C117" s="296" t="s">
        <v>227</v>
      </c>
      <c r="D117" s="257" t="s">
        <v>201</v>
      </c>
      <c r="E117" s="232" t="s">
        <v>276</v>
      </c>
      <c r="F117" s="353"/>
      <c r="G117" s="252">
        <v>0</v>
      </c>
      <c r="H117" s="252">
        <v>0</v>
      </c>
      <c r="I117" s="252" t="s">
        <v>289</v>
      </c>
      <c r="J117" s="231" t="s">
        <v>227</v>
      </c>
      <c r="K117" s="252"/>
      <c r="L117" s="252" t="s">
        <v>302</v>
      </c>
      <c r="M117" s="252">
        <f>COUNTIF(AO115:AT116,"x")</f>
        <v>0</v>
      </c>
      <c r="N117" s="252">
        <f t="shared" si="15"/>
        <v>0</v>
      </c>
      <c r="O117" s="240"/>
      <c r="P117" s="233"/>
      <c r="Q117" s="240">
        <v>1</v>
      </c>
      <c r="R117" s="240">
        <v>2</v>
      </c>
      <c r="S117" s="240">
        <v>3</v>
      </c>
      <c r="T117" s="240">
        <v>4</v>
      </c>
      <c r="U117" s="240">
        <v>5</v>
      </c>
      <c r="V117" s="240">
        <v>6</v>
      </c>
      <c r="W117" s="240"/>
      <c r="X117" s="233"/>
      <c r="Y117" s="240">
        <v>1</v>
      </c>
      <c r="Z117" s="240">
        <v>2</v>
      </c>
      <c r="AA117" s="240">
        <v>3</v>
      </c>
      <c r="AB117" s="240">
        <v>4</v>
      </c>
      <c r="AC117" s="240">
        <v>5</v>
      </c>
      <c r="AD117" s="240">
        <v>6</v>
      </c>
      <c r="AE117" s="240"/>
      <c r="AF117" s="233"/>
      <c r="AG117" s="240">
        <v>1</v>
      </c>
      <c r="AH117" s="240">
        <v>2</v>
      </c>
      <c r="AI117" s="240">
        <v>3</v>
      </c>
      <c r="AJ117" s="240">
        <v>4</v>
      </c>
      <c r="AK117" s="240">
        <v>5</v>
      </c>
      <c r="AL117" s="240">
        <v>6</v>
      </c>
      <c r="AM117" s="240"/>
      <c r="AN117" s="233"/>
      <c r="AO117" s="240">
        <v>1</v>
      </c>
      <c r="AP117" s="240">
        <v>2</v>
      </c>
      <c r="AQ117" s="240">
        <v>3</v>
      </c>
      <c r="AR117" s="240">
        <v>4</v>
      </c>
      <c r="AS117" s="240">
        <v>5</v>
      </c>
      <c r="AT117" s="240">
        <v>6</v>
      </c>
      <c r="AU117" s="240"/>
      <c r="AV117" s="240"/>
      <c r="AW117" s="355"/>
      <c r="AX117" s="66"/>
      <c r="AY117" s="289">
        <f t="shared" si="12"/>
        <v>0</v>
      </c>
      <c r="AZ117" s="244">
        <f t="shared" si="13"/>
        <v>0</v>
      </c>
      <c r="BA117" s="244">
        <f t="shared" si="14"/>
        <v>0</v>
      </c>
      <c r="BB117" s="290" t="e">
        <f>Table6[[#This Row],[Occupé]]/Table6[[#This Row],[Total port]]</f>
        <v>#DIV/0!</v>
      </c>
      <c r="BC117" s="250"/>
      <c r="BD117" s="250"/>
      <c r="BE117" s="143"/>
      <c r="BF117" s="143"/>
      <c r="BG117" s="143"/>
      <c r="BH117" s="143"/>
      <c r="BI117" s="143"/>
      <c r="BJ117" s="143"/>
      <c r="BK117" s="143"/>
      <c r="BL117" s="143"/>
      <c r="BM117" s="143"/>
    </row>
    <row r="118" spans="1:65" ht="12" customHeight="1" thickBot="1">
      <c r="A118" s="145"/>
      <c r="B118" s="297" t="str">
        <f t="shared" si="11"/>
        <v>INTRA</v>
      </c>
      <c r="C118" s="295" t="s">
        <v>227</v>
      </c>
      <c r="D118" s="275" t="s">
        <v>201</v>
      </c>
      <c r="E118" s="260" t="s">
        <v>276</v>
      </c>
      <c r="F118" s="351">
        <v>19</v>
      </c>
      <c r="G118" s="259">
        <v>12</v>
      </c>
      <c r="H118" s="259">
        <v>12</v>
      </c>
      <c r="I118" s="259" t="s">
        <v>289</v>
      </c>
      <c r="J118" s="255" t="s">
        <v>227</v>
      </c>
      <c r="K118" s="259" t="s">
        <v>30</v>
      </c>
      <c r="L118" s="259" t="s">
        <v>298</v>
      </c>
      <c r="M118" s="259">
        <f>COUNTIF(Q119:V120,"x")</f>
        <v>4</v>
      </c>
      <c r="N118" s="259">
        <f t="shared" si="15"/>
        <v>8</v>
      </c>
      <c r="O118" s="228"/>
      <c r="P118" s="228"/>
      <c r="Q118" s="228">
        <v>7</v>
      </c>
      <c r="R118" s="228">
        <v>8</v>
      </c>
      <c r="S118" s="228">
        <v>9</v>
      </c>
      <c r="T118" s="228">
        <v>10</v>
      </c>
      <c r="U118" s="228">
        <v>11</v>
      </c>
      <c r="V118" s="228">
        <v>12</v>
      </c>
      <c r="W118" s="228"/>
      <c r="X118" s="228"/>
      <c r="Y118" s="228">
        <v>7</v>
      </c>
      <c r="Z118" s="228">
        <v>8</v>
      </c>
      <c r="AA118" s="228">
        <v>9</v>
      </c>
      <c r="AB118" s="228">
        <v>10</v>
      </c>
      <c r="AC118" s="228">
        <v>11</v>
      </c>
      <c r="AD118" s="228">
        <v>12</v>
      </c>
      <c r="AE118" s="228"/>
      <c r="AF118" s="228"/>
      <c r="AG118" s="228">
        <v>7</v>
      </c>
      <c r="AH118" s="228">
        <v>8</v>
      </c>
      <c r="AI118" s="228">
        <v>9</v>
      </c>
      <c r="AJ118" s="228">
        <v>10</v>
      </c>
      <c r="AK118" s="228">
        <v>11</v>
      </c>
      <c r="AL118" s="228">
        <v>12</v>
      </c>
      <c r="AM118" s="228"/>
      <c r="AN118" s="228"/>
      <c r="AO118" s="228">
        <v>7</v>
      </c>
      <c r="AP118" s="228">
        <v>8</v>
      </c>
      <c r="AQ118" s="228">
        <v>9</v>
      </c>
      <c r="AR118" s="228">
        <v>10</v>
      </c>
      <c r="AS118" s="228">
        <v>11</v>
      </c>
      <c r="AT118" s="228">
        <v>12</v>
      </c>
      <c r="AU118" s="228"/>
      <c r="AV118" s="228"/>
      <c r="AW118" s="354">
        <f>F118</f>
        <v>19</v>
      </c>
      <c r="AX118" s="66"/>
      <c r="AY118" s="289">
        <f t="shared" si="12"/>
        <v>12</v>
      </c>
      <c r="AZ118" s="244">
        <f t="shared" si="13"/>
        <v>4</v>
      </c>
      <c r="BA118" s="244">
        <f t="shared" si="14"/>
        <v>8</v>
      </c>
      <c r="BB118" s="290">
        <f>Table6[[#This Row],[Occupé]]/Table6[[#This Row],[Total port]]</f>
        <v>0.33333333333333331</v>
      </c>
      <c r="BC118" s="250"/>
      <c r="BD118" s="250"/>
      <c r="BE118" s="143"/>
      <c r="BF118" s="143"/>
      <c r="BG118" s="143"/>
      <c r="BH118" s="143"/>
      <c r="BI118" s="143"/>
      <c r="BJ118" s="143"/>
      <c r="BK118" s="143"/>
      <c r="BL118" s="143"/>
      <c r="BM118" s="143"/>
    </row>
    <row r="119" spans="1:65" ht="12" customHeight="1">
      <c r="A119" s="145"/>
      <c r="B119" s="298" t="str">
        <f t="shared" si="11"/>
        <v>INTRA</v>
      </c>
      <c r="C119" s="289" t="s">
        <v>227</v>
      </c>
      <c r="D119" s="261" t="s">
        <v>201</v>
      </c>
      <c r="E119" s="245" t="s">
        <v>276</v>
      </c>
      <c r="F119" s="352"/>
      <c r="G119" s="261">
        <v>12</v>
      </c>
      <c r="H119" s="261">
        <v>12</v>
      </c>
      <c r="I119" s="261" t="s">
        <v>289</v>
      </c>
      <c r="J119" s="244" t="s">
        <v>227</v>
      </c>
      <c r="K119" s="261" t="s">
        <v>30</v>
      </c>
      <c r="L119" s="261" t="s">
        <v>300</v>
      </c>
      <c r="M119" s="261">
        <f>COUNTIF(Y119:AD120,"x")</f>
        <v>0</v>
      </c>
      <c r="N119" s="261">
        <f t="shared" si="15"/>
        <v>12</v>
      </c>
      <c r="O119" s="240"/>
      <c r="P119" s="267" t="str">
        <f>K118</f>
        <v>G35</v>
      </c>
      <c r="Q119" s="255"/>
      <c r="R119" s="255"/>
      <c r="S119" s="255"/>
      <c r="T119" s="255"/>
      <c r="U119" s="255"/>
      <c r="V119" s="263"/>
      <c r="W119" s="240"/>
      <c r="X119" s="262" t="str">
        <f>K119</f>
        <v>G35</v>
      </c>
      <c r="Y119" s="255"/>
      <c r="Z119" s="255"/>
      <c r="AA119" s="255"/>
      <c r="AB119" s="255"/>
      <c r="AC119" s="255"/>
      <c r="AD119" s="263"/>
      <c r="AE119" s="240"/>
      <c r="AF119" s="262" t="str">
        <f>K120</f>
        <v>M35</v>
      </c>
      <c r="AG119" s="255" t="s">
        <v>277</v>
      </c>
      <c r="AH119" s="255" t="s">
        <v>277</v>
      </c>
      <c r="AI119" s="255" t="s">
        <v>277</v>
      </c>
      <c r="AJ119" s="255" t="s">
        <v>277</v>
      </c>
      <c r="AK119" s="255" t="s">
        <v>277</v>
      </c>
      <c r="AL119" s="263"/>
      <c r="AM119" s="240"/>
      <c r="AN119" s="262">
        <f>K121</f>
        <v>0</v>
      </c>
      <c r="AO119" s="268"/>
      <c r="AP119" s="269"/>
      <c r="AQ119" s="269"/>
      <c r="AR119" s="269"/>
      <c r="AS119" s="269"/>
      <c r="AT119" s="270"/>
      <c r="AU119" s="240"/>
      <c r="AV119" s="240"/>
      <c r="AW119" s="355"/>
      <c r="AX119" s="66"/>
      <c r="AY119" s="289">
        <f t="shared" si="12"/>
        <v>12</v>
      </c>
      <c r="AZ119" s="244">
        <f t="shared" si="13"/>
        <v>0</v>
      </c>
      <c r="BA119" s="244">
        <f t="shared" si="14"/>
        <v>12</v>
      </c>
      <c r="BB119" s="290">
        <f>Table6[[#This Row],[Occupé]]/Table6[[#This Row],[Total port]]</f>
        <v>0</v>
      </c>
      <c r="BC119" s="250"/>
      <c r="BD119" s="250"/>
      <c r="BE119" s="143"/>
      <c r="BF119" s="143"/>
      <c r="BG119" s="143"/>
      <c r="BH119" s="143"/>
      <c r="BI119" s="143"/>
      <c r="BJ119" s="143"/>
      <c r="BK119" s="143"/>
      <c r="BL119" s="143"/>
      <c r="BM119" s="143"/>
    </row>
    <row r="120" spans="1:65" ht="12" customHeight="1" thickBot="1">
      <c r="A120" s="145"/>
      <c r="B120" s="298" t="str">
        <f t="shared" si="11"/>
        <v>INTRA</v>
      </c>
      <c r="C120" s="289" t="s">
        <v>227</v>
      </c>
      <c r="D120" s="261" t="s">
        <v>201</v>
      </c>
      <c r="E120" s="245" t="s">
        <v>276</v>
      </c>
      <c r="F120" s="352"/>
      <c r="G120" s="261">
        <v>12</v>
      </c>
      <c r="H120" s="261">
        <v>12</v>
      </c>
      <c r="I120" s="261" t="s">
        <v>289</v>
      </c>
      <c r="J120" s="244" t="s">
        <v>227</v>
      </c>
      <c r="K120" s="261" t="s">
        <v>220</v>
      </c>
      <c r="L120" s="261" t="s">
        <v>301</v>
      </c>
      <c r="M120" s="261">
        <f>COUNTIF(AG119:AL120,"x")</f>
        <v>10</v>
      </c>
      <c r="N120" s="261">
        <f t="shared" si="15"/>
        <v>2</v>
      </c>
      <c r="O120" s="240"/>
      <c r="P120" s="271" t="str">
        <f>L118</f>
        <v>C1</v>
      </c>
      <c r="Q120" s="231" t="s">
        <v>277</v>
      </c>
      <c r="R120" s="231" t="s">
        <v>277</v>
      </c>
      <c r="S120" s="231" t="s">
        <v>277</v>
      </c>
      <c r="T120" s="231" t="s">
        <v>277</v>
      </c>
      <c r="U120" s="231"/>
      <c r="V120" s="265"/>
      <c r="W120" s="240"/>
      <c r="X120" s="264" t="str">
        <f>L119</f>
        <v>C2</v>
      </c>
      <c r="Y120" s="231"/>
      <c r="Z120" s="231"/>
      <c r="AA120" s="231"/>
      <c r="AB120" s="231"/>
      <c r="AC120" s="231"/>
      <c r="AD120" s="265"/>
      <c r="AE120" s="240"/>
      <c r="AF120" s="264" t="str">
        <f>L120</f>
        <v>C3</v>
      </c>
      <c r="AG120" s="231" t="s">
        <v>277</v>
      </c>
      <c r="AH120" s="231" t="s">
        <v>277</v>
      </c>
      <c r="AI120" s="231" t="s">
        <v>277</v>
      </c>
      <c r="AJ120" s="231" t="s">
        <v>277</v>
      </c>
      <c r="AK120" s="231" t="s">
        <v>277</v>
      </c>
      <c r="AL120" s="265"/>
      <c r="AM120" s="240"/>
      <c r="AN120" s="264" t="str">
        <f>L121</f>
        <v>C4</v>
      </c>
      <c r="AO120" s="272"/>
      <c r="AP120" s="273"/>
      <c r="AQ120" s="273"/>
      <c r="AR120" s="273"/>
      <c r="AS120" s="273"/>
      <c r="AT120" s="274"/>
      <c r="AU120" s="240"/>
      <c r="AV120" s="240"/>
      <c r="AW120" s="355"/>
      <c r="AX120" s="66"/>
      <c r="AY120" s="289">
        <f t="shared" si="12"/>
        <v>12</v>
      </c>
      <c r="AZ120" s="244">
        <f t="shared" si="13"/>
        <v>10</v>
      </c>
      <c r="BA120" s="244">
        <f t="shared" si="14"/>
        <v>2</v>
      </c>
      <c r="BB120" s="290">
        <f>Table6[[#This Row],[Occupé]]/Table6[[#This Row],[Total port]]</f>
        <v>0.83333333333333337</v>
      </c>
      <c r="BC120" s="250"/>
      <c r="BD120" s="250"/>
      <c r="BE120" s="143"/>
      <c r="BF120" s="143"/>
      <c r="BG120" s="143"/>
      <c r="BH120" s="143"/>
      <c r="BI120" s="143"/>
      <c r="BJ120" s="143"/>
      <c r="BK120" s="143"/>
      <c r="BL120" s="143"/>
      <c r="BM120" s="143"/>
    </row>
    <row r="121" spans="1:65" ht="12" customHeight="1" thickBot="1">
      <c r="A121" s="145"/>
      <c r="B121" s="299" t="str">
        <f t="shared" si="11"/>
        <v>INTRA</v>
      </c>
      <c r="C121" s="296" t="s">
        <v>227</v>
      </c>
      <c r="D121" s="257" t="s">
        <v>201</v>
      </c>
      <c r="E121" s="232" t="s">
        <v>276</v>
      </c>
      <c r="F121" s="353"/>
      <c r="G121" s="252">
        <v>0</v>
      </c>
      <c r="H121" s="252">
        <v>0</v>
      </c>
      <c r="I121" s="252" t="s">
        <v>289</v>
      </c>
      <c r="J121" s="231" t="s">
        <v>227</v>
      </c>
      <c r="K121" s="252"/>
      <c r="L121" s="252" t="s">
        <v>302</v>
      </c>
      <c r="M121" s="252">
        <f>COUNTIF(AO119:AT120,"x")</f>
        <v>0</v>
      </c>
      <c r="N121" s="252">
        <f t="shared" si="15"/>
        <v>0</v>
      </c>
      <c r="O121" s="233"/>
      <c r="P121" s="233"/>
      <c r="Q121" s="233">
        <v>1</v>
      </c>
      <c r="R121" s="233">
        <v>2</v>
      </c>
      <c r="S121" s="233">
        <v>3</v>
      </c>
      <c r="T121" s="233">
        <v>4</v>
      </c>
      <c r="U121" s="233">
        <v>5</v>
      </c>
      <c r="V121" s="233">
        <v>6</v>
      </c>
      <c r="W121" s="233"/>
      <c r="X121" s="233"/>
      <c r="Y121" s="233">
        <v>1</v>
      </c>
      <c r="Z121" s="233">
        <v>2</v>
      </c>
      <c r="AA121" s="233">
        <v>3</v>
      </c>
      <c r="AB121" s="233">
        <v>4</v>
      </c>
      <c r="AC121" s="233">
        <v>5</v>
      </c>
      <c r="AD121" s="233">
        <v>6</v>
      </c>
      <c r="AE121" s="233"/>
      <c r="AF121" s="233"/>
      <c r="AG121" s="233">
        <v>1</v>
      </c>
      <c r="AH121" s="233">
        <v>2</v>
      </c>
      <c r="AI121" s="233">
        <v>3</v>
      </c>
      <c r="AJ121" s="233">
        <v>4</v>
      </c>
      <c r="AK121" s="233">
        <v>5</v>
      </c>
      <c r="AL121" s="233">
        <v>6</v>
      </c>
      <c r="AM121" s="233"/>
      <c r="AN121" s="233"/>
      <c r="AO121" s="233">
        <v>1</v>
      </c>
      <c r="AP121" s="233">
        <v>2</v>
      </c>
      <c r="AQ121" s="233">
        <v>3</v>
      </c>
      <c r="AR121" s="233">
        <v>4</v>
      </c>
      <c r="AS121" s="233">
        <v>5</v>
      </c>
      <c r="AT121" s="233">
        <v>6</v>
      </c>
      <c r="AU121" s="233"/>
      <c r="AV121" s="233"/>
      <c r="AW121" s="356"/>
      <c r="AX121" s="66"/>
      <c r="AY121" s="289">
        <f t="shared" si="12"/>
        <v>0</v>
      </c>
      <c r="AZ121" s="244">
        <f t="shared" si="13"/>
        <v>0</v>
      </c>
      <c r="BA121" s="244">
        <f t="shared" si="14"/>
        <v>0</v>
      </c>
      <c r="BB121" s="290" t="e">
        <f>Table6[[#This Row],[Occupé]]/Table6[[#This Row],[Total port]]</f>
        <v>#DIV/0!</v>
      </c>
      <c r="BC121" s="250"/>
      <c r="BD121" s="250"/>
      <c r="BE121" s="143"/>
      <c r="BF121" s="143"/>
      <c r="BG121" s="143"/>
      <c r="BH121" s="143"/>
      <c r="BI121" s="143"/>
      <c r="BJ121" s="143"/>
      <c r="BK121" s="143"/>
      <c r="BL121" s="143"/>
      <c r="BM121" s="143"/>
    </row>
    <row r="122" spans="1:65" ht="12" customHeight="1" thickBot="1">
      <c r="A122" s="145"/>
      <c r="B122" s="297" t="str">
        <f t="shared" si="11"/>
        <v>INTRA</v>
      </c>
      <c r="C122" s="295" t="s">
        <v>227</v>
      </c>
      <c r="D122" s="275" t="s">
        <v>201</v>
      </c>
      <c r="E122" s="260" t="s">
        <v>276</v>
      </c>
      <c r="F122" s="351">
        <v>18</v>
      </c>
      <c r="G122" s="259">
        <v>12</v>
      </c>
      <c r="H122" s="259">
        <v>12</v>
      </c>
      <c r="I122" s="259" t="s">
        <v>289</v>
      </c>
      <c r="J122" s="255" t="s">
        <v>227</v>
      </c>
      <c r="K122" s="259" t="s">
        <v>74</v>
      </c>
      <c r="L122" s="259" t="s">
        <v>298</v>
      </c>
      <c r="M122" s="259">
        <f>COUNTIF(Q123:V124,"x")</f>
        <v>12</v>
      </c>
      <c r="N122" s="259">
        <f t="shared" si="15"/>
        <v>0</v>
      </c>
      <c r="O122" s="240"/>
      <c r="P122" s="240"/>
      <c r="Q122" s="240">
        <v>7</v>
      </c>
      <c r="R122" s="240">
        <v>8</v>
      </c>
      <c r="S122" s="240">
        <v>9</v>
      </c>
      <c r="T122" s="240">
        <v>10</v>
      </c>
      <c r="U122" s="240">
        <v>11</v>
      </c>
      <c r="V122" s="240">
        <v>12</v>
      </c>
      <c r="W122" s="240"/>
      <c r="X122" s="240"/>
      <c r="Y122" s="240">
        <v>7</v>
      </c>
      <c r="Z122" s="240">
        <v>8</v>
      </c>
      <c r="AA122" s="240">
        <v>9</v>
      </c>
      <c r="AB122" s="240">
        <v>10</v>
      </c>
      <c r="AC122" s="240">
        <v>11</v>
      </c>
      <c r="AD122" s="240">
        <v>12</v>
      </c>
      <c r="AE122" s="240"/>
      <c r="AF122" s="240"/>
      <c r="AG122" s="240">
        <v>7</v>
      </c>
      <c r="AH122" s="240">
        <v>8</v>
      </c>
      <c r="AI122" s="240">
        <v>9</v>
      </c>
      <c r="AJ122" s="240">
        <v>10</v>
      </c>
      <c r="AK122" s="240">
        <v>11</v>
      </c>
      <c r="AL122" s="240">
        <v>12</v>
      </c>
      <c r="AM122" s="240"/>
      <c r="AN122" s="240"/>
      <c r="AO122" s="240">
        <v>7</v>
      </c>
      <c r="AP122" s="240">
        <v>8</v>
      </c>
      <c r="AQ122" s="240">
        <v>9</v>
      </c>
      <c r="AR122" s="240">
        <v>10</v>
      </c>
      <c r="AS122" s="240">
        <v>11</v>
      </c>
      <c r="AT122" s="240">
        <v>12</v>
      </c>
      <c r="AU122" s="240"/>
      <c r="AV122" s="240"/>
      <c r="AW122" s="355">
        <f>F122</f>
        <v>18</v>
      </c>
      <c r="AX122" s="66"/>
      <c r="AY122" s="289">
        <f t="shared" si="12"/>
        <v>12</v>
      </c>
      <c r="AZ122" s="244">
        <f t="shared" si="13"/>
        <v>12</v>
      </c>
      <c r="BA122" s="244">
        <f t="shared" si="14"/>
        <v>0</v>
      </c>
      <c r="BB122" s="290">
        <f>Table6[[#This Row],[Occupé]]/Table6[[#This Row],[Total port]]</f>
        <v>1</v>
      </c>
      <c r="BC122" s="250"/>
      <c r="BD122" s="250"/>
      <c r="BE122" s="143"/>
      <c r="BF122" s="143"/>
      <c r="BG122" s="143"/>
      <c r="BH122" s="143"/>
      <c r="BI122" s="143"/>
      <c r="BJ122" s="143"/>
      <c r="BK122" s="143"/>
      <c r="BL122" s="143"/>
      <c r="BM122" s="143"/>
    </row>
    <row r="123" spans="1:65" ht="12" customHeight="1">
      <c r="A123" s="145"/>
      <c r="B123" s="298" t="str">
        <f t="shared" si="11"/>
        <v>INTRA</v>
      </c>
      <c r="C123" s="289" t="s">
        <v>227</v>
      </c>
      <c r="D123" s="261" t="s">
        <v>201</v>
      </c>
      <c r="E123" s="245" t="s">
        <v>276</v>
      </c>
      <c r="F123" s="352"/>
      <c r="G123" s="261">
        <v>12</v>
      </c>
      <c r="H123" s="261">
        <v>12</v>
      </c>
      <c r="I123" s="261" t="s">
        <v>289</v>
      </c>
      <c r="J123" s="244" t="s">
        <v>227</v>
      </c>
      <c r="K123" s="261" t="s">
        <v>75</v>
      </c>
      <c r="L123" s="261" t="s">
        <v>300</v>
      </c>
      <c r="M123" s="261">
        <f>COUNTIF(Y123:AD124,"x")</f>
        <v>4</v>
      </c>
      <c r="N123" s="261">
        <f t="shared" si="15"/>
        <v>8</v>
      </c>
      <c r="O123" s="240"/>
      <c r="P123" s="267" t="str">
        <f>K122</f>
        <v>E76</v>
      </c>
      <c r="Q123" s="255" t="s">
        <v>277</v>
      </c>
      <c r="R123" s="255" t="s">
        <v>277</v>
      </c>
      <c r="S123" s="255" t="s">
        <v>277</v>
      </c>
      <c r="T123" s="255" t="s">
        <v>277</v>
      </c>
      <c r="U123" s="255" t="s">
        <v>277</v>
      </c>
      <c r="V123" s="263" t="s">
        <v>277</v>
      </c>
      <c r="W123" s="240"/>
      <c r="X123" s="262" t="str">
        <f>K123</f>
        <v>H76</v>
      </c>
      <c r="Y123" s="255"/>
      <c r="Z123" s="255"/>
      <c r="AA123" s="255"/>
      <c r="AB123" s="255"/>
      <c r="AC123" s="255" t="s">
        <v>277</v>
      </c>
      <c r="AD123" s="263" t="s">
        <v>277</v>
      </c>
      <c r="AE123" s="240"/>
      <c r="AF123" s="262" t="str">
        <f>K124</f>
        <v>J76</v>
      </c>
      <c r="AG123" s="255" t="s">
        <v>277</v>
      </c>
      <c r="AH123" s="255" t="s">
        <v>278</v>
      </c>
      <c r="AI123" s="255" t="s">
        <v>278</v>
      </c>
      <c r="AJ123" s="255" t="s">
        <v>277</v>
      </c>
      <c r="AK123" s="255" t="s">
        <v>277</v>
      </c>
      <c r="AL123" s="263" t="s">
        <v>277</v>
      </c>
      <c r="AM123" s="240"/>
      <c r="AN123" s="262" t="str">
        <f>K125</f>
        <v>M76</v>
      </c>
      <c r="AO123" s="255" t="s">
        <v>278</v>
      </c>
      <c r="AP123" s="255" t="s">
        <v>278</v>
      </c>
      <c r="AQ123" s="255" t="s">
        <v>278</v>
      </c>
      <c r="AR123" s="255" t="s">
        <v>277</v>
      </c>
      <c r="AS123" s="255" t="s">
        <v>277</v>
      </c>
      <c r="AT123" s="263" t="s">
        <v>278</v>
      </c>
      <c r="AU123" s="240"/>
      <c r="AV123" s="240"/>
      <c r="AW123" s="355"/>
      <c r="AX123" s="66"/>
      <c r="AY123" s="289">
        <f t="shared" si="12"/>
        <v>12</v>
      </c>
      <c r="AZ123" s="244">
        <f t="shared" si="13"/>
        <v>4</v>
      </c>
      <c r="BA123" s="244">
        <f t="shared" si="14"/>
        <v>8</v>
      </c>
      <c r="BB123" s="290">
        <f>Table6[[#This Row],[Occupé]]/Table6[[#This Row],[Total port]]</f>
        <v>0.33333333333333331</v>
      </c>
      <c r="BC123" s="250"/>
      <c r="BD123" s="250"/>
      <c r="BE123" s="143"/>
      <c r="BF123" s="143"/>
      <c r="BG123" s="143"/>
      <c r="BH123" s="143"/>
      <c r="BI123" s="143"/>
      <c r="BJ123" s="143"/>
      <c r="BK123" s="143"/>
      <c r="BL123" s="143"/>
      <c r="BM123" s="143"/>
    </row>
    <row r="124" spans="1:65" ht="12" customHeight="1" thickBot="1">
      <c r="A124" s="145"/>
      <c r="B124" s="298" t="str">
        <f t="shared" si="11"/>
        <v>INTRA</v>
      </c>
      <c r="C124" s="289" t="s">
        <v>227</v>
      </c>
      <c r="D124" s="261" t="s">
        <v>201</v>
      </c>
      <c r="E124" s="245" t="s">
        <v>276</v>
      </c>
      <c r="F124" s="352"/>
      <c r="G124" s="261">
        <v>12</v>
      </c>
      <c r="H124" s="261">
        <v>12</v>
      </c>
      <c r="I124" s="261" t="s">
        <v>289</v>
      </c>
      <c r="J124" s="244" t="s">
        <v>227</v>
      </c>
      <c r="K124" s="261" t="s">
        <v>76</v>
      </c>
      <c r="L124" s="261" t="s">
        <v>301</v>
      </c>
      <c r="M124" s="261">
        <f>COUNTIF(AG123:AL124,"x")</f>
        <v>12</v>
      </c>
      <c r="N124" s="261">
        <f t="shared" si="15"/>
        <v>0</v>
      </c>
      <c r="O124" s="240"/>
      <c r="P124" s="271" t="str">
        <f>L122</f>
        <v>C1</v>
      </c>
      <c r="Q124" s="231" t="s">
        <v>277</v>
      </c>
      <c r="R124" s="231" t="s">
        <v>277</v>
      </c>
      <c r="S124" s="231" t="s">
        <v>277</v>
      </c>
      <c r="T124" s="231" t="s">
        <v>277</v>
      </c>
      <c r="U124" s="231" t="s">
        <v>277</v>
      </c>
      <c r="V124" s="265" t="s">
        <v>277</v>
      </c>
      <c r="W124" s="240"/>
      <c r="X124" s="264" t="str">
        <f>L123</f>
        <v>C2</v>
      </c>
      <c r="Y124" s="231" t="s">
        <v>277</v>
      </c>
      <c r="Z124" s="231"/>
      <c r="AA124" s="231" t="s">
        <v>277</v>
      </c>
      <c r="AB124" s="231"/>
      <c r="AC124" s="231"/>
      <c r="AD124" s="265"/>
      <c r="AE124" s="240"/>
      <c r="AF124" s="264" t="str">
        <f>L124</f>
        <v>C3</v>
      </c>
      <c r="AG124" s="231" t="s">
        <v>277</v>
      </c>
      <c r="AH124" s="231" t="s">
        <v>277</v>
      </c>
      <c r="AI124" s="231" t="s">
        <v>277</v>
      </c>
      <c r="AJ124" s="231" t="s">
        <v>277</v>
      </c>
      <c r="AK124" s="231" t="s">
        <v>277</v>
      </c>
      <c r="AL124" s="265" t="s">
        <v>277</v>
      </c>
      <c r="AM124" s="240"/>
      <c r="AN124" s="264" t="str">
        <f>L125</f>
        <v>C4</v>
      </c>
      <c r="AO124" s="231" t="s">
        <v>277</v>
      </c>
      <c r="AP124" s="231" t="s">
        <v>277</v>
      </c>
      <c r="AQ124" s="231" t="s">
        <v>277</v>
      </c>
      <c r="AR124" s="231" t="s">
        <v>277</v>
      </c>
      <c r="AS124" s="231" t="s">
        <v>277</v>
      </c>
      <c r="AT124" s="265"/>
      <c r="AU124" s="240"/>
      <c r="AV124" s="240"/>
      <c r="AW124" s="355"/>
      <c r="AX124" s="66"/>
      <c r="AY124" s="289">
        <f t="shared" si="12"/>
        <v>12</v>
      </c>
      <c r="AZ124" s="244">
        <f t="shared" si="13"/>
        <v>12</v>
      </c>
      <c r="BA124" s="244">
        <f t="shared" si="14"/>
        <v>0</v>
      </c>
      <c r="BB124" s="290">
        <f>Table6[[#This Row],[Occupé]]/Table6[[#This Row],[Total port]]</f>
        <v>1</v>
      </c>
      <c r="BC124" s="250"/>
      <c r="BD124" s="250"/>
      <c r="BE124" s="143"/>
      <c r="BF124" s="143"/>
      <c r="BG124" s="143"/>
      <c r="BH124" s="143"/>
      <c r="BI124" s="143"/>
      <c r="BJ124" s="143"/>
      <c r="BK124" s="143"/>
      <c r="BL124" s="143"/>
      <c r="BM124" s="143"/>
    </row>
    <row r="125" spans="1:65" ht="12" customHeight="1" thickBot="1">
      <c r="A125" s="145"/>
      <c r="B125" s="299" t="str">
        <f t="shared" si="11"/>
        <v>INTRA</v>
      </c>
      <c r="C125" s="296" t="s">
        <v>227</v>
      </c>
      <c r="D125" s="257" t="s">
        <v>201</v>
      </c>
      <c r="E125" s="232" t="s">
        <v>276</v>
      </c>
      <c r="F125" s="353"/>
      <c r="G125" s="252">
        <v>12</v>
      </c>
      <c r="H125" s="252">
        <v>12</v>
      </c>
      <c r="I125" s="252" t="s">
        <v>289</v>
      </c>
      <c r="J125" s="231" t="s">
        <v>227</v>
      </c>
      <c r="K125" s="252" t="s">
        <v>77</v>
      </c>
      <c r="L125" s="252" t="s">
        <v>302</v>
      </c>
      <c r="M125" s="252">
        <f>COUNTIF(AO123:AT124,"x")</f>
        <v>11</v>
      </c>
      <c r="N125" s="252">
        <f t="shared" si="15"/>
        <v>1</v>
      </c>
      <c r="O125" s="240"/>
      <c r="P125" s="233"/>
      <c r="Q125" s="240">
        <v>1</v>
      </c>
      <c r="R125" s="240">
        <v>2</v>
      </c>
      <c r="S125" s="240">
        <v>3</v>
      </c>
      <c r="T125" s="240">
        <v>4</v>
      </c>
      <c r="U125" s="240">
        <v>5</v>
      </c>
      <c r="V125" s="240">
        <v>6</v>
      </c>
      <c r="W125" s="240"/>
      <c r="X125" s="233"/>
      <c r="Y125" s="240">
        <v>1</v>
      </c>
      <c r="Z125" s="240">
        <v>2</v>
      </c>
      <c r="AA125" s="240">
        <v>3</v>
      </c>
      <c r="AB125" s="240">
        <v>4</v>
      </c>
      <c r="AC125" s="240">
        <v>5</v>
      </c>
      <c r="AD125" s="240">
        <v>6</v>
      </c>
      <c r="AE125" s="240"/>
      <c r="AF125" s="233"/>
      <c r="AG125" s="240">
        <v>1</v>
      </c>
      <c r="AH125" s="240">
        <v>2</v>
      </c>
      <c r="AI125" s="240">
        <v>3</v>
      </c>
      <c r="AJ125" s="240">
        <v>4</v>
      </c>
      <c r="AK125" s="240">
        <v>5</v>
      </c>
      <c r="AL125" s="240">
        <v>6</v>
      </c>
      <c r="AM125" s="240"/>
      <c r="AN125" s="233"/>
      <c r="AO125" s="240">
        <v>1</v>
      </c>
      <c r="AP125" s="240">
        <v>2</v>
      </c>
      <c r="AQ125" s="240">
        <v>3</v>
      </c>
      <c r="AR125" s="240">
        <v>4</v>
      </c>
      <c r="AS125" s="240">
        <v>5</v>
      </c>
      <c r="AT125" s="240">
        <v>6</v>
      </c>
      <c r="AU125" s="240"/>
      <c r="AV125" s="240"/>
      <c r="AW125" s="355"/>
      <c r="AX125" s="66"/>
      <c r="AY125" s="289">
        <f t="shared" si="12"/>
        <v>12</v>
      </c>
      <c r="AZ125" s="244">
        <f t="shared" si="13"/>
        <v>11</v>
      </c>
      <c r="BA125" s="244">
        <f t="shared" si="14"/>
        <v>1</v>
      </c>
      <c r="BB125" s="290">
        <f>Table6[[#This Row],[Occupé]]/Table6[[#This Row],[Total port]]</f>
        <v>0.91666666666666663</v>
      </c>
      <c r="BC125" s="250"/>
      <c r="BD125" s="250"/>
      <c r="BE125" s="143"/>
      <c r="BF125" s="143"/>
      <c r="BG125" s="143"/>
      <c r="BH125" s="143"/>
      <c r="BI125" s="143"/>
      <c r="BJ125" s="143"/>
      <c r="BK125" s="143"/>
      <c r="BL125" s="143"/>
      <c r="BM125" s="143"/>
    </row>
    <row r="126" spans="1:65" ht="12" customHeight="1" thickBot="1">
      <c r="A126" s="145"/>
      <c r="B126" s="297" t="str">
        <f t="shared" si="11"/>
        <v>INTRA</v>
      </c>
      <c r="C126" s="295" t="s">
        <v>227</v>
      </c>
      <c r="D126" s="275" t="s">
        <v>201</v>
      </c>
      <c r="E126" s="260" t="s">
        <v>276</v>
      </c>
      <c r="F126" s="351">
        <v>17</v>
      </c>
      <c r="G126" s="259">
        <v>12</v>
      </c>
      <c r="H126" s="259">
        <v>12</v>
      </c>
      <c r="I126" s="259" t="s">
        <v>289</v>
      </c>
      <c r="J126" s="255" t="s">
        <v>227</v>
      </c>
      <c r="K126" s="259" t="s">
        <v>103</v>
      </c>
      <c r="L126" s="259" t="s">
        <v>298</v>
      </c>
      <c r="M126" s="259">
        <f>COUNTIF(Q127:V128,"x")</f>
        <v>10</v>
      </c>
      <c r="N126" s="259">
        <f t="shared" si="15"/>
        <v>2</v>
      </c>
      <c r="O126" s="228"/>
      <c r="P126" s="228"/>
      <c r="Q126" s="228">
        <v>7</v>
      </c>
      <c r="R126" s="228">
        <v>8</v>
      </c>
      <c r="S126" s="228">
        <v>9</v>
      </c>
      <c r="T126" s="228">
        <v>10</v>
      </c>
      <c r="U126" s="228">
        <v>11</v>
      </c>
      <c r="V126" s="228">
        <v>12</v>
      </c>
      <c r="W126" s="228"/>
      <c r="X126" s="228"/>
      <c r="Y126" s="228">
        <v>7</v>
      </c>
      <c r="Z126" s="228">
        <v>8</v>
      </c>
      <c r="AA126" s="228">
        <v>9</v>
      </c>
      <c r="AB126" s="228">
        <v>10</v>
      </c>
      <c r="AC126" s="228">
        <v>11</v>
      </c>
      <c r="AD126" s="228">
        <v>12</v>
      </c>
      <c r="AE126" s="228"/>
      <c r="AF126" s="228"/>
      <c r="AG126" s="240">
        <v>7</v>
      </c>
      <c r="AH126" s="240">
        <v>8</v>
      </c>
      <c r="AI126" s="240">
        <v>9</v>
      </c>
      <c r="AJ126" s="240">
        <v>10</v>
      </c>
      <c r="AK126" s="240">
        <v>11</v>
      </c>
      <c r="AL126" s="240">
        <v>12</v>
      </c>
      <c r="AM126" s="240"/>
      <c r="AN126" s="228"/>
      <c r="AO126" s="240">
        <v>7</v>
      </c>
      <c r="AP126" s="240">
        <v>8</v>
      </c>
      <c r="AQ126" s="240">
        <v>9</v>
      </c>
      <c r="AR126" s="240">
        <v>10</v>
      </c>
      <c r="AS126" s="240">
        <v>11</v>
      </c>
      <c r="AT126" s="240">
        <v>12</v>
      </c>
      <c r="AU126" s="228"/>
      <c r="AV126" s="228"/>
      <c r="AW126" s="354">
        <f>F126</f>
        <v>17</v>
      </c>
      <c r="AX126" s="66"/>
      <c r="AY126" s="289">
        <f t="shared" si="12"/>
        <v>12</v>
      </c>
      <c r="AZ126" s="244">
        <f t="shared" si="13"/>
        <v>10</v>
      </c>
      <c r="BA126" s="244">
        <f t="shared" si="14"/>
        <v>2</v>
      </c>
      <c r="BB126" s="290">
        <f>Table6[[#This Row],[Occupé]]/Table6[[#This Row],[Total port]]</f>
        <v>0.83333333333333337</v>
      </c>
      <c r="BC126" s="250"/>
      <c r="BD126" s="250"/>
      <c r="BE126" s="143"/>
      <c r="BF126" s="143"/>
      <c r="BG126" s="143"/>
      <c r="BH126" s="143"/>
      <c r="BI126" s="143"/>
      <c r="BJ126" s="143"/>
      <c r="BK126" s="143"/>
      <c r="BL126" s="143"/>
      <c r="BM126" s="143"/>
    </row>
    <row r="127" spans="1:65" ht="12" customHeight="1">
      <c r="A127" s="145"/>
      <c r="B127" s="298" t="str">
        <f t="shared" si="11"/>
        <v>INTRA</v>
      </c>
      <c r="C127" s="289" t="s">
        <v>227</v>
      </c>
      <c r="D127" s="261" t="s">
        <v>201</v>
      </c>
      <c r="E127" s="245" t="s">
        <v>276</v>
      </c>
      <c r="F127" s="352"/>
      <c r="G127" s="261">
        <v>12</v>
      </c>
      <c r="H127" s="261">
        <v>12</v>
      </c>
      <c r="I127" s="261" t="s">
        <v>289</v>
      </c>
      <c r="J127" s="244" t="s">
        <v>227</v>
      </c>
      <c r="K127" s="261" t="s">
        <v>72</v>
      </c>
      <c r="L127" s="261" t="s">
        <v>300</v>
      </c>
      <c r="M127" s="261">
        <f>COUNTIF(Y127:AD128,"x")</f>
        <v>3</v>
      </c>
      <c r="N127" s="261">
        <f t="shared" si="15"/>
        <v>9</v>
      </c>
      <c r="O127" s="240"/>
      <c r="P127" s="267" t="str">
        <f>K126</f>
        <v>P76</v>
      </c>
      <c r="Q127" s="255" t="s">
        <v>277</v>
      </c>
      <c r="R127" s="255" t="s">
        <v>277</v>
      </c>
      <c r="S127" s="255" t="s">
        <v>277</v>
      </c>
      <c r="T127" s="255"/>
      <c r="U127" s="255"/>
      <c r="V127" s="263" t="s">
        <v>277</v>
      </c>
      <c r="W127" s="240"/>
      <c r="X127" s="262" t="str">
        <f>K127</f>
        <v>R76</v>
      </c>
      <c r="Y127" s="255"/>
      <c r="Z127" s="255"/>
      <c r="AA127" s="255"/>
      <c r="AB127" s="255"/>
      <c r="AC127" s="255"/>
      <c r="AD127" s="263"/>
      <c r="AE127" s="240"/>
      <c r="AF127" s="262">
        <f>K128</f>
        <v>0</v>
      </c>
      <c r="AG127" s="268"/>
      <c r="AH127" s="269"/>
      <c r="AI127" s="269"/>
      <c r="AJ127" s="269"/>
      <c r="AK127" s="269"/>
      <c r="AL127" s="270"/>
      <c r="AM127" s="240"/>
      <c r="AN127" s="262">
        <f>K129</f>
        <v>0</v>
      </c>
      <c r="AO127" s="268"/>
      <c r="AP127" s="269"/>
      <c r="AQ127" s="269"/>
      <c r="AR127" s="269"/>
      <c r="AS127" s="269"/>
      <c r="AT127" s="270"/>
      <c r="AU127" s="240"/>
      <c r="AV127" s="240"/>
      <c r="AW127" s="355"/>
      <c r="AX127" s="66"/>
      <c r="AY127" s="289">
        <f t="shared" si="12"/>
        <v>12</v>
      </c>
      <c r="AZ127" s="244">
        <f t="shared" si="13"/>
        <v>3</v>
      </c>
      <c r="BA127" s="244">
        <f t="shared" si="14"/>
        <v>9</v>
      </c>
      <c r="BB127" s="290">
        <f>Table6[[#This Row],[Occupé]]/Table6[[#This Row],[Total port]]</f>
        <v>0.25</v>
      </c>
      <c r="BC127" s="250"/>
      <c r="BD127" s="250"/>
      <c r="BE127" s="143"/>
      <c r="BF127" s="143"/>
      <c r="BG127" s="143"/>
      <c r="BH127" s="143"/>
      <c r="BI127" s="143"/>
      <c r="BJ127" s="143"/>
      <c r="BK127" s="143"/>
      <c r="BL127" s="143"/>
      <c r="BM127" s="143"/>
    </row>
    <row r="128" spans="1:65" ht="12" customHeight="1" thickBot="1">
      <c r="A128" s="145"/>
      <c r="B128" s="298" t="str">
        <f t="shared" si="11"/>
        <v>INTRA</v>
      </c>
      <c r="C128" s="289" t="s">
        <v>227</v>
      </c>
      <c r="D128" s="261" t="s">
        <v>201</v>
      </c>
      <c r="E128" s="245" t="s">
        <v>276</v>
      </c>
      <c r="F128" s="352"/>
      <c r="G128" s="261">
        <v>0</v>
      </c>
      <c r="H128" s="261">
        <v>0</v>
      </c>
      <c r="I128" s="261" t="s">
        <v>289</v>
      </c>
      <c r="J128" s="244" t="s">
        <v>227</v>
      </c>
      <c r="K128" s="261">
        <v>0</v>
      </c>
      <c r="L128" s="261" t="s">
        <v>301</v>
      </c>
      <c r="M128" s="261">
        <f>COUNTIF(AG127:AL128,"x")</f>
        <v>0</v>
      </c>
      <c r="N128" s="261">
        <f t="shared" si="15"/>
        <v>0</v>
      </c>
      <c r="O128" s="240"/>
      <c r="P128" s="271" t="str">
        <f>L126</f>
        <v>C1</v>
      </c>
      <c r="Q128" s="231" t="s">
        <v>277</v>
      </c>
      <c r="R128" s="231" t="s">
        <v>277</v>
      </c>
      <c r="S128" s="231" t="s">
        <v>277</v>
      </c>
      <c r="T128" s="231" t="s">
        <v>277</v>
      </c>
      <c r="U128" s="231" t="s">
        <v>277</v>
      </c>
      <c r="V128" s="265" t="s">
        <v>277</v>
      </c>
      <c r="W128" s="240"/>
      <c r="X128" s="264" t="str">
        <f>L127</f>
        <v>C2</v>
      </c>
      <c r="Y128" s="231" t="s">
        <v>278</v>
      </c>
      <c r="Z128" s="231" t="s">
        <v>278</v>
      </c>
      <c r="AA128" s="231" t="s">
        <v>278</v>
      </c>
      <c r="AB128" s="231"/>
      <c r="AC128" s="231"/>
      <c r="AD128" s="265"/>
      <c r="AE128" s="240"/>
      <c r="AF128" s="264" t="str">
        <f>L128</f>
        <v>C3</v>
      </c>
      <c r="AG128" s="272"/>
      <c r="AH128" s="273"/>
      <c r="AI128" s="273"/>
      <c r="AJ128" s="273"/>
      <c r="AK128" s="273"/>
      <c r="AL128" s="274"/>
      <c r="AM128" s="240"/>
      <c r="AN128" s="264" t="str">
        <f>L129</f>
        <v>C4</v>
      </c>
      <c r="AO128" s="272"/>
      <c r="AP128" s="273"/>
      <c r="AQ128" s="273"/>
      <c r="AR128" s="273"/>
      <c r="AS128" s="273"/>
      <c r="AT128" s="274"/>
      <c r="AU128" s="240"/>
      <c r="AV128" s="240"/>
      <c r="AW128" s="355"/>
      <c r="AX128" s="66"/>
      <c r="AY128" s="289">
        <f t="shared" si="12"/>
        <v>0</v>
      </c>
      <c r="AZ128" s="244">
        <f t="shared" si="13"/>
        <v>0</v>
      </c>
      <c r="BA128" s="244">
        <f t="shared" si="14"/>
        <v>0</v>
      </c>
      <c r="BB128" s="290" t="e">
        <f>Table6[[#This Row],[Occupé]]/Table6[[#This Row],[Total port]]</f>
        <v>#DIV/0!</v>
      </c>
      <c r="BC128" s="250"/>
      <c r="BD128" s="250"/>
      <c r="BE128" s="143"/>
      <c r="BF128" s="143"/>
      <c r="BG128" s="143"/>
      <c r="BH128" s="143"/>
      <c r="BI128" s="143"/>
      <c r="BJ128" s="143"/>
      <c r="BK128" s="143"/>
      <c r="BL128" s="143"/>
      <c r="BM128" s="143"/>
    </row>
    <row r="129" spans="1:65" ht="12" customHeight="1" thickBot="1">
      <c r="A129" s="145"/>
      <c r="B129" s="299" t="str">
        <f t="shared" si="11"/>
        <v>INTRA</v>
      </c>
      <c r="C129" s="296" t="s">
        <v>227</v>
      </c>
      <c r="D129" s="257" t="s">
        <v>201</v>
      </c>
      <c r="E129" s="232" t="s">
        <v>276</v>
      </c>
      <c r="F129" s="353"/>
      <c r="G129" s="252">
        <v>0</v>
      </c>
      <c r="H129" s="252">
        <v>0</v>
      </c>
      <c r="I129" s="252" t="s">
        <v>289</v>
      </c>
      <c r="J129" s="231" t="s">
        <v>227</v>
      </c>
      <c r="K129" s="252">
        <v>0</v>
      </c>
      <c r="L129" s="252" t="s">
        <v>302</v>
      </c>
      <c r="M129" s="252">
        <f>COUNTIF(AO127:AT128,"x")</f>
        <v>0</v>
      </c>
      <c r="N129" s="252">
        <f t="shared" si="15"/>
        <v>0</v>
      </c>
      <c r="O129" s="233"/>
      <c r="P129" s="233"/>
      <c r="Q129" s="233">
        <v>1</v>
      </c>
      <c r="R129" s="233">
        <v>2</v>
      </c>
      <c r="S129" s="233">
        <v>3</v>
      </c>
      <c r="T129" s="233">
        <v>4</v>
      </c>
      <c r="U129" s="233">
        <v>5</v>
      </c>
      <c r="V129" s="233">
        <v>6</v>
      </c>
      <c r="W129" s="233"/>
      <c r="X129" s="233"/>
      <c r="Y129" s="233">
        <v>1</v>
      </c>
      <c r="Z129" s="233">
        <v>2</v>
      </c>
      <c r="AA129" s="233">
        <v>3</v>
      </c>
      <c r="AB129" s="233">
        <v>4</v>
      </c>
      <c r="AC129" s="233">
        <v>5</v>
      </c>
      <c r="AD129" s="233">
        <v>6</v>
      </c>
      <c r="AE129" s="233"/>
      <c r="AF129" s="233"/>
      <c r="AG129" s="240">
        <v>1</v>
      </c>
      <c r="AH129" s="240">
        <v>2</v>
      </c>
      <c r="AI129" s="240">
        <v>3</v>
      </c>
      <c r="AJ129" s="240">
        <v>4</v>
      </c>
      <c r="AK129" s="240">
        <v>5</v>
      </c>
      <c r="AL129" s="240">
        <v>6</v>
      </c>
      <c r="AM129" s="240"/>
      <c r="AN129" s="233"/>
      <c r="AO129" s="240">
        <v>1</v>
      </c>
      <c r="AP129" s="240">
        <v>2</v>
      </c>
      <c r="AQ129" s="240">
        <v>3</v>
      </c>
      <c r="AR129" s="240">
        <v>4</v>
      </c>
      <c r="AS129" s="240">
        <v>5</v>
      </c>
      <c r="AT129" s="240">
        <v>6</v>
      </c>
      <c r="AU129" s="233"/>
      <c r="AV129" s="233"/>
      <c r="AW129" s="356"/>
      <c r="AX129" s="66"/>
      <c r="AY129" s="289">
        <f t="shared" si="12"/>
        <v>0</v>
      </c>
      <c r="AZ129" s="244">
        <f t="shared" si="13"/>
        <v>0</v>
      </c>
      <c r="BA129" s="244">
        <f t="shared" si="14"/>
        <v>0</v>
      </c>
      <c r="BB129" s="290" t="e">
        <f>Table6[[#This Row],[Occupé]]/Table6[[#This Row],[Total port]]</f>
        <v>#DIV/0!</v>
      </c>
      <c r="BC129" s="250"/>
      <c r="BD129" s="250"/>
      <c r="BE129" s="143"/>
      <c r="BF129" s="143"/>
      <c r="BG129" s="143"/>
      <c r="BH129" s="143"/>
      <c r="BI129" s="143"/>
      <c r="BJ129" s="143"/>
      <c r="BK129" s="143"/>
      <c r="BL129" s="143"/>
      <c r="BM129" s="143"/>
    </row>
    <row r="130" spans="1:65" ht="12" customHeight="1" thickBot="1">
      <c r="A130" s="145"/>
      <c r="B130" s="297" t="str">
        <f t="shared" si="11"/>
        <v>INTRA</v>
      </c>
      <c r="C130" s="295" t="s">
        <v>227</v>
      </c>
      <c r="D130" s="275" t="s">
        <v>201</v>
      </c>
      <c r="E130" s="260" t="s">
        <v>276</v>
      </c>
      <c r="F130" s="351">
        <v>16</v>
      </c>
      <c r="G130" s="259">
        <v>12</v>
      </c>
      <c r="H130" s="259">
        <v>12</v>
      </c>
      <c r="I130" s="259" t="s">
        <v>289</v>
      </c>
      <c r="J130" s="255" t="s">
        <v>227</v>
      </c>
      <c r="K130" s="259" t="s">
        <v>78</v>
      </c>
      <c r="L130" s="259" t="s">
        <v>298</v>
      </c>
      <c r="M130" s="259">
        <f>COUNTIF(Q131:V132,"x")</f>
        <v>2</v>
      </c>
      <c r="N130" s="259">
        <f t="shared" si="15"/>
        <v>10</v>
      </c>
      <c r="O130" s="240"/>
      <c r="P130" s="228"/>
      <c r="Q130" s="240">
        <v>7</v>
      </c>
      <c r="R130" s="240">
        <v>8</v>
      </c>
      <c r="S130" s="240">
        <v>9</v>
      </c>
      <c r="T130" s="240">
        <v>10</v>
      </c>
      <c r="U130" s="240">
        <v>11</v>
      </c>
      <c r="V130" s="240">
        <v>12</v>
      </c>
      <c r="W130" s="240"/>
      <c r="X130" s="228"/>
      <c r="Y130" s="240">
        <v>7</v>
      </c>
      <c r="Z130" s="240">
        <v>8</v>
      </c>
      <c r="AA130" s="240">
        <v>9</v>
      </c>
      <c r="AB130" s="240">
        <v>10</v>
      </c>
      <c r="AC130" s="240">
        <v>11</v>
      </c>
      <c r="AD130" s="240">
        <v>12</v>
      </c>
      <c r="AE130" s="240"/>
      <c r="AF130" s="228"/>
      <c r="AG130" s="240">
        <v>7</v>
      </c>
      <c r="AH130" s="240">
        <v>8</v>
      </c>
      <c r="AI130" s="240">
        <v>9</v>
      </c>
      <c r="AJ130" s="240">
        <v>10</v>
      </c>
      <c r="AK130" s="240">
        <v>11</v>
      </c>
      <c r="AL130" s="240">
        <v>12</v>
      </c>
      <c r="AM130" s="240"/>
      <c r="AN130" s="228"/>
      <c r="AO130" s="240">
        <v>7</v>
      </c>
      <c r="AP130" s="240">
        <v>8</v>
      </c>
      <c r="AQ130" s="240">
        <v>9</v>
      </c>
      <c r="AR130" s="240">
        <v>10</v>
      </c>
      <c r="AS130" s="240">
        <v>11</v>
      </c>
      <c r="AT130" s="240">
        <v>12</v>
      </c>
      <c r="AU130" s="240"/>
      <c r="AV130" s="240"/>
      <c r="AW130" s="355">
        <f>F130</f>
        <v>16</v>
      </c>
      <c r="AX130" s="66"/>
      <c r="AY130" s="289">
        <f t="shared" si="12"/>
        <v>12</v>
      </c>
      <c r="AZ130" s="244">
        <f t="shared" si="13"/>
        <v>2</v>
      </c>
      <c r="BA130" s="244">
        <f t="shared" si="14"/>
        <v>10</v>
      </c>
      <c r="BB130" s="290">
        <f>Table6[[#This Row],[Occupé]]/Table6[[#This Row],[Total port]]</f>
        <v>0.16666666666666666</v>
      </c>
      <c r="BC130" s="250"/>
      <c r="BD130" s="250"/>
      <c r="BE130" s="143"/>
      <c r="BF130" s="143"/>
      <c r="BG130" s="143"/>
      <c r="BH130" s="143"/>
      <c r="BI130" s="143"/>
      <c r="BJ130" s="143"/>
      <c r="BK130" s="143"/>
      <c r="BL130" s="143"/>
      <c r="BM130" s="143"/>
    </row>
    <row r="131" spans="1:65" ht="12" customHeight="1">
      <c r="A131" s="145"/>
      <c r="B131" s="298" t="str">
        <f t="shared" si="11"/>
        <v>INTRA</v>
      </c>
      <c r="C131" s="289" t="s">
        <v>227</v>
      </c>
      <c r="D131" s="261" t="s">
        <v>201</v>
      </c>
      <c r="E131" s="245" t="s">
        <v>276</v>
      </c>
      <c r="F131" s="352"/>
      <c r="G131" s="261">
        <v>12</v>
      </c>
      <c r="H131" s="261">
        <v>12</v>
      </c>
      <c r="I131" s="261" t="s">
        <v>289</v>
      </c>
      <c r="J131" s="244" t="s">
        <v>227</v>
      </c>
      <c r="K131" s="261" t="s">
        <v>79</v>
      </c>
      <c r="L131" s="261" t="s">
        <v>300</v>
      </c>
      <c r="M131" s="261">
        <f>COUNTIF(Y131:AD132,"x")</f>
        <v>4</v>
      </c>
      <c r="N131" s="261">
        <f t="shared" si="15"/>
        <v>8</v>
      </c>
      <c r="O131" s="240"/>
      <c r="P131" s="267" t="str">
        <f>K130</f>
        <v>E73</v>
      </c>
      <c r="Q131" s="255" t="s">
        <v>278</v>
      </c>
      <c r="R131" s="255"/>
      <c r="S131" s="255"/>
      <c r="T131" s="255"/>
      <c r="U131" s="255"/>
      <c r="V131" s="263"/>
      <c r="W131" s="240"/>
      <c r="X131" s="262" t="str">
        <f>K131</f>
        <v>H73</v>
      </c>
      <c r="Y131" s="255" t="s">
        <v>277</v>
      </c>
      <c r="Z131" s="255"/>
      <c r="AA131" s="255"/>
      <c r="AB131" s="255"/>
      <c r="AC131" s="255"/>
      <c r="AD131" s="263"/>
      <c r="AE131" s="240"/>
      <c r="AF131" s="262">
        <f>K132</f>
        <v>0</v>
      </c>
      <c r="AG131" s="255"/>
      <c r="AH131" s="255"/>
      <c r="AI131" s="255" t="s">
        <v>277</v>
      </c>
      <c r="AJ131" s="255" t="s">
        <v>277</v>
      </c>
      <c r="AK131" s="255" t="s">
        <v>277</v>
      </c>
      <c r="AL131" s="263" t="s">
        <v>277</v>
      </c>
      <c r="AM131" s="240"/>
      <c r="AN131" s="262">
        <f>K133</f>
        <v>0</v>
      </c>
      <c r="AO131" s="255" t="s">
        <v>277</v>
      </c>
      <c r="AP131" s="255" t="s">
        <v>277</v>
      </c>
      <c r="AQ131" s="255" t="s">
        <v>278</v>
      </c>
      <c r="AR131" s="255" t="s">
        <v>277</v>
      </c>
      <c r="AS131" s="255" t="s">
        <v>277</v>
      </c>
      <c r="AT131" s="263" t="s">
        <v>277</v>
      </c>
      <c r="AU131" s="240"/>
      <c r="AV131" s="240"/>
      <c r="AW131" s="355"/>
      <c r="AX131" s="66"/>
      <c r="AY131" s="289">
        <f t="shared" si="12"/>
        <v>12</v>
      </c>
      <c r="AZ131" s="244">
        <f t="shared" si="13"/>
        <v>4</v>
      </c>
      <c r="BA131" s="244">
        <f t="shared" si="14"/>
        <v>8</v>
      </c>
      <c r="BB131" s="290">
        <f>Table6[[#This Row],[Occupé]]/Table6[[#This Row],[Total port]]</f>
        <v>0.33333333333333331</v>
      </c>
      <c r="BC131" s="250"/>
      <c r="BD131" s="250"/>
      <c r="BE131" s="143"/>
      <c r="BF131" s="143"/>
      <c r="BG131" s="143"/>
      <c r="BH131" s="143"/>
      <c r="BI131" s="143"/>
      <c r="BJ131" s="143"/>
      <c r="BK131" s="143"/>
      <c r="BL131" s="143"/>
      <c r="BM131" s="143"/>
    </row>
    <row r="132" spans="1:65" ht="12" customHeight="1" thickBot="1">
      <c r="A132" s="145"/>
      <c r="B132" s="298" t="str">
        <f t="shared" si="11"/>
        <v>INTRA</v>
      </c>
      <c r="C132" s="289" t="s">
        <v>227</v>
      </c>
      <c r="D132" s="261" t="s">
        <v>201</v>
      </c>
      <c r="E132" s="245" t="s">
        <v>276</v>
      </c>
      <c r="F132" s="352"/>
      <c r="G132" s="261">
        <v>12</v>
      </c>
      <c r="H132" s="261">
        <v>12</v>
      </c>
      <c r="I132" s="261" t="s">
        <v>289</v>
      </c>
      <c r="J132" s="244" t="s">
        <v>227</v>
      </c>
      <c r="K132" s="261"/>
      <c r="L132" s="261" t="s">
        <v>301</v>
      </c>
      <c r="M132" s="261">
        <f>COUNTIF(AG131:AL132,"x")</f>
        <v>8</v>
      </c>
      <c r="N132" s="261">
        <f t="shared" si="15"/>
        <v>4</v>
      </c>
      <c r="O132" s="240"/>
      <c r="P132" s="271" t="str">
        <f>L130</f>
        <v>C1</v>
      </c>
      <c r="Q132" s="231"/>
      <c r="R132" s="231" t="s">
        <v>277</v>
      </c>
      <c r="S132" s="231"/>
      <c r="T132" s="231"/>
      <c r="U132" s="231"/>
      <c r="V132" s="265"/>
      <c r="W132" s="240"/>
      <c r="X132" s="264" t="str">
        <f>L131</f>
        <v>C2</v>
      </c>
      <c r="Y132" s="231" t="s">
        <v>277</v>
      </c>
      <c r="Z132" s="231" t="s">
        <v>277</v>
      </c>
      <c r="AA132" s="231"/>
      <c r="AB132" s="231"/>
      <c r="AC132" s="231"/>
      <c r="AD132" s="265" t="s">
        <v>277</v>
      </c>
      <c r="AE132" s="240"/>
      <c r="AF132" s="264" t="str">
        <f>L132</f>
        <v>C3</v>
      </c>
      <c r="AG132" s="231" t="s">
        <v>277</v>
      </c>
      <c r="AH132" s="231" t="s">
        <v>277</v>
      </c>
      <c r="AI132" s="231"/>
      <c r="AJ132" s="231" t="s">
        <v>277</v>
      </c>
      <c r="AK132" s="231" t="s">
        <v>277</v>
      </c>
      <c r="AL132" s="265"/>
      <c r="AM132" s="240"/>
      <c r="AN132" s="264" t="str">
        <f>L133</f>
        <v>C4</v>
      </c>
      <c r="AO132" s="231" t="s">
        <v>277</v>
      </c>
      <c r="AP132" s="231" t="s">
        <v>277</v>
      </c>
      <c r="AQ132" s="231" t="s">
        <v>277</v>
      </c>
      <c r="AR132" s="231" t="s">
        <v>277</v>
      </c>
      <c r="AS132" s="231" t="s">
        <v>277</v>
      </c>
      <c r="AT132" s="265" t="s">
        <v>277</v>
      </c>
      <c r="AU132" s="240"/>
      <c r="AV132" s="240"/>
      <c r="AW132" s="355"/>
      <c r="AX132" s="66"/>
      <c r="AY132" s="289">
        <f t="shared" si="12"/>
        <v>12</v>
      </c>
      <c r="AZ132" s="244">
        <f t="shared" si="13"/>
        <v>8</v>
      </c>
      <c r="BA132" s="244">
        <f t="shared" si="14"/>
        <v>4</v>
      </c>
      <c r="BB132" s="290">
        <f>Table6[[#This Row],[Occupé]]/Table6[[#This Row],[Total port]]</f>
        <v>0.66666666666666663</v>
      </c>
      <c r="BC132" s="250"/>
      <c r="BD132" s="250"/>
      <c r="BE132" s="143"/>
      <c r="BF132" s="143"/>
      <c r="BG132" s="143"/>
      <c r="BH132" s="143"/>
      <c r="BI132" s="143"/>
      <c r="BJ132" s="143"/>
      <c r="BK132" s="143"/>
      <c r="BL132" s="143"/>
      <c r="BM132" s="143"/>
    </row>
    <row r="133" spans="1:65" ht="12" customHeight="1" thickBot="1">
      <c r="A133" s="145"/>
      <c r="B133" s="299" t="str">
        <f t="shared" si="11"/>
        <v>INTRA</v>
      </c>
      <c r="C133" s="296" t="s">
        <v>227</v>
      </c>
      <c r="D133" s="257" t="s">
        <v>201</v>
      </c>
      <c r="E133" s="232" t="s">
        <v>276</v>
      </c>
      <c r="F133" s="353"/>
      <c r="G133" s="252">
        <v>12</v>
      </c>
      <c r="H133" s="252">
        <v>12</v>
      </c>
      <c r="I133" s="252" t="s">
        <v>289</v>
      </c>
      <c r="J133" s="231" t="s">
        <v>227</v>
      </c>
      <c r="K133" s="252"/>
      <c r="L133" s="252" t="s">
        <v>302</v>
      </c>
      <c r="M133" s="252">
        <f>COUNTIF(AO131:AT132,"x")</f>
        <v>12</v>
      </c>
      <c r="N133" s="252">
        <f t="shared" si="15"/>
        <v>0</v>
      </c>
      <c r="O133" s="240"/>
      <c r="P133" s="233"/>
      <c r="Q133" s="240">
        <v>1</v>
      </c>
      <c r="R133" s="240">
        <v>2</v>
      </c>
      <c r="S133" s="240">
        <v>3</v>
      </c>
      <c r="T133" s="240">
        <v>4</v>
      </c>
      <c r="U133" s="240">
        <v>5</v>
      </c>
      <c r="V133" s="240">
        <v>6</v>
      </c>
      <c r="W133" s="240"/>
      <c r="X133" s="233"/>
      <c r="Y133" s="240">
        <v>1</v>
      </c>
      <c r="Z133" s="240">
        <v>2</v>
      </c>
      <c r="AA133" s="240">
        <v>3</v>
      </c>
      <c r="AB133" s="240">
        <v>4</v>
      </c>
      <c r="AC133" s="240">
        <v>5</v>
      </c>
      <c r="AD133" s="240">
        <v>6</v>
      </c>
      <c r="AE133" s="240"/>
      <c r="AF133" s="233"/>
      <c r="AG133" s="240">
        <v>1</v>
      </c>
      <c r="AH133" s="240">
        <v>2</v>
      </c>
      <c r="AI133" s="240">
        <v>3</v>
      </c>
      <c r="AJ133" s="240">
        <v>4</v>
      </c>
      <c r="AK133" s="240">
        <v>5</v>
      </c>
      <c r="AL133" s="240">
        <v>6</v>
      </c>
      <c r="AM133" s="240"/>
      <c r="AN133" s="233"/>
      <c r="AO133" s="240">
        <v>1</v>
      </c>
      <c r="AP133" s="240">
        <v>2</v>
      </c>
      <c r="AQ133" s="240">
        <v>3</v>
      </c>
      <c r="AR133" s="240">
        <v>4</v>
      </c>
      <c r="AS133" s="240">
        <v>5</v>
      </c>
      <c r="AT133" s="240">
        <v>6</v>
      </c>
      <c r="AU133" s="240"/>
      <c r="AV133" s="240"/>
      <c r="AW133" s="355"/>
      <c r="AX133" s="66"/>
      <c r="AY133" s="289">
        <f t="shared" si="12"/>
        <v>12</v>
      </c>
      <c r="AZ133" s="244">
        <f t="shared" si="13"/>
        <v>12</v>
      </c>
      <c r="BA133" s="244">
        <f t="shared" si="14"/>
        <v>0</v>
      </c>
      <c r="BB133" s="290">
        <f>Table6[[#This Row],[Occupé]]/Table6[[#This Row],[Total port]]</f>
        <v>1</v>
      </c>
      <c r="BC133" s="250"/>
      <c r="BD133" s="250"/>
      <c r="BE133" s="143"/>
      <c r="BF133" s="143"/>
      <c r="BG133" s="143"/>
      <c r="BH133" s="143"/>
      <c r="BI133" s="143"/>
      <c r="BJ133" s="143"/>
      <c r="BK133" s="143"/>
      <c r="BL133" s="143"/>
      <c r="BM133" s="143"/>
    </row>
    <row r="134" spans="1:65" ht="12" customHeight="1" thickBot="1">
      <c r="A134" s="145"/>
      <c r="B134" s="297" t="str">
        <f t="shared" si="11"/>
        <v>INTRA</v>
      </c>
      <c r="C134" s="295" t="s">
        <v>227</v>
      </c>
      <c r="D134" s="275" t="s">
        <v>201</v>
      </c>
      <c r="E134" s="260" t="s">
        <v>276</v>
      </c>
      <c r="F134" s="351">
        <v>15</v>
      </c>
      <c r="G134" s="259">
        <v>12</v>
      </c>
      <c r="H134" s="259">
        <v>12</v>
      </c>
      <c r="I134" s="259" t="s">
        <v>289</v>
      </c>
      <c r="J134" s="255" t="s">
        <v>227</v>
      </c>
      <c r="K134" s="259" t="s">
        <v>104</v>
      </c>
      <c r="L134" s="259" t="s">
        <v>298</v>
      </c>
      <c r="M134" s="259">
        <f>COUNTIF(Q135:V136,"x")</f>
        <v>4</v>
      </c>
      <c r="N134" s="259">
        <f t="shared" si="15"/>
        <v>8</v>
      </c>
      <c r="O134" s="228"/>
      <c r="P134" s="228"/>
      <c r="Q134" s="228">
        <v>7</v>
      </c>
      <c r="R134" s="228">
        <v>8</v>
      </c>
      <c r="S134" s="228">
        <v>9</v>
      </c>
      <c r="T134" s="228">
        <v>10</v>
      </c>
      <c r="U134" s="228">
        <v>11</v>
      </c>
      <c r="V134" s="228">
        <v>12</v>
      </c>
      <c r="W134" s="228"/>
      <c r="X134" s="228"/>
      <c r="Y134" s="228">
        <v>7</v>
      </c>
      <c r="Z134" s="228">
        <v>8</v>
      </c>
      <c r="AA134" s="228">
        <v>9</v>
      </c>
      <c r="AB134" s="228">
        <v>10</v>
      </c>
      <c r="AC134" s="228">
        <v>11</v>
      </c>
      <c r="AD134" s="228">
        <v>12</v>
      </c>
      <c r="AE134" s="228"/>
      <c r="AF134" s="228"/>
      <c r="AG134" s="228">
        <v>7</v>
      </c>
      <c r="AH134" s="228">
        <v>8</v>
      </c>
      <c r="AI134" s="228">
        <v>9</v>
      </c>
      <c r="AJ134" s="228">
        <v>10</v>
      </c>
      <c r="AK134" s="228">
        <v>11</v>
      </c>
      <c r="AL134" s="228">
        <v>12</v>
      </c>
      <c r="AM134" s="228"/>
      <c r="AN134" s="228"/>
      <c r="AO134" s="228">
        <v>7</v>
      </c>
      <c r="AP134" s="228">
        <v>8</v>
      </c>
      <c r="AQ134" s="228">
        <v>9</v>
      </c>
      <c r="AR134" s="228">
        <v>10</v>
      </c>
      <c r="AS134" s="228">
        <v>11</v>
      </c>
      <c r="AT134" s="228">
        <v>12</v>
      </c>
      <c r="AU134" s="228"/>
      <c r="AV134" s="228"/>
      <c r="AW134" s="354">
        <f>F134</f>
        <v>15</v>
      </c>
      <c r="AX134" s="66"/>
      <c r="AY134" s="289">
        <f t="shared" si="12"/>
        <v>12</v>
      </c>
      <c r="AZ134" s="244">
        <f t="shared" si="13"/>
        <v>4</v>
      </c>
      <c r="BA134" s="244">
        <f t="shared" si="14"/>
        <v>8</v>
      </c>
      <c r="BB134" s="290">
        <f>Table6[[#This Row],[Occupé]]/Table6[[#This Row],[Total port]]</f>
        <v>0.33333333333333331</v>
      </c>
      <c r="BC134" s="250"/>
      <c r="BD134" s="250"/>
      <c r="BE134" s="143"/>
      <c r="BF134" s="143"/>
      <c r="BG134" s="143"/>
      <c r="BH134" s="143"/>
      <c r="BI134" s="143"/>
      <c r="BJ134" s="143"/>
      <c r="BK134" s="143"/>
      <c r="BL134" s="143"/>
      <c r="BM134" s="143"/>
    </row>
    <row r="135" spans="1:65" ht="12" customHeight="1">
      <c r="A135" s="145"/>
      <c r="B135" s="298" t="str">
        <f t="shared" ref="B135:B193" si="16">IF(C135=J135,"INTRA","INTER")</f>
        <v>INTRA</v>
      </c>
      <c r="C135" s="289" t="s">
        <v>227</v>
      </c>
      <c r="D135" s="261" t="s">
        <v>201</v>
      </c>
      <c r="E135" s="245" t="s">
        <v>276</v>
      </c>
      <c r="F135" s="352"/>
      <c r="G135" s="261">
        <v>12</v>
      </c>
      <c r="H135" s="261">
        <v>12</v>
      </c>
      <c r="I135" s="261" t="s">
        <v>289</v>
      </c>
      <c r="J135" s="244" t="s">
        <v>227</v>
      </c>
      <c r="K135" s="261" t="s">
        <v>82</v>
      </c>
      <c r="L135" s="261" t="s">
        <v>300</v>
      </c>
      <c r="M135" s="261">
        <f>COUNTIF(Y135:AD136,"x")</f>
        <v>9</v>
      </c>
      <c r="N135" s="261">
        <f t="shared" si="15"/>
        <v>3</v>
      </c>
      <c r="O135" s="240"/>
      <c r="P135" s="267" t="str">
        <f>K134</f>
        <v>P73</v>
      </c>
      <c r="Q135" s="255"/>
      <c r="R135" s="255"/>
      <c r="S135" s="255"/>
      <c r="T135" s="254"/>
      <c r="U135" s="254"/>
      <c r="V135" s="276"/>
      <c r="W135" s="240"/>
      <c r="X135" s="262" t="str">
        <f>K135</f>
        <v>R73</v>
      </c>
      <c r="Y135" s="255"/>
      <c r="Z135" s="255"/>
      <c r="AA135" s="255" t="s">
        <v>278</v>
      </c>
      <c r="AB135" s="255" t="s">
        <v>277</v>
      </c>
      <c r="AC135" s="255"/>
      <c r="AD135" s="263" t="s">
        <v>277</v>
      </c>
      <c r="AE135" s="240"/>
      <c r="AF135" s="262">
        <f>K136</f>
        <v>0</v>
      </c>
      <c r="AG135" s="268"/>
      <c r="AH135" s="269"/>
      <c r="AI135" s="269"/>
      <c r="AJ135" s="269"/>
      <c r="AK135" s="269"/>
      <c r="AL135" s="270"/>
      <c r="AM135" s="240"/>
      <c r="AN135" s="262">
        <f>K137</f>
        <v>0</v>
      </c>
      <c r="AO135" s="268"/>
      <c r="AP135" s="269"/>
      <c r="AQ135" s="269"/>
      <c r="AR135" s="269"/>
      <c r="AS135" s="269"/>
      <c r="AT135" s="270"/>
      <c r="AU135" s="240"/>
      <c r="AV135" s="240"/>
      <c r="AW135" s="355"/>
      <c r="AX135" s="66"/>
      <c r="AY135" s="289">
        <f t="shared" si="12"/>
        <v>12</v>
      </c>
      <c r="AZ135" s="244">
        <f t="shared" si="13"/>
        <v>9</v>
      </c>
      <c r="BA135" s="244">
        <f t="shared" si="14"/>
        <v>3</v>
      </c>
      <c r="BB135" s="290">
        <f>Table6[[#This Row],[Occupé]]/Table6[[#This Row],[Total port]]</f>
        <v>0.75</v>
      </c>
      <c r="BC135" s="250"/>
      <c r="BD135" s="250"/>
      <c r="BE135" s="143"/>
      <c r="BF135" s="143"/>
      <c r="BG135" s="143"/>
      <c r="BH135" s="143"/>
      <c r="BI135" s="143"/>
      <c r="BJ135" s="143"/>
      <c r="BK135" s="143"/>
      <c r="BL135" s="143"/>
      <c r="BM135" s="143"/>
    </row>
    <row r="136" spans="1:65" ht="12" customHeight="1" thickBot="1">
      <c r="A136" s="145"/>
      <c r="B136" s="298" t="str">
        <f t="shared" si="16"/>
        <v>INTRA</v>
      </c>
      <c r="C136" s="289" t="s">
        <v>227</v>
      </c>
      <c r="D136" s="261" t="s">
        <v>201</v>
      </c>
      <c r="E136" s="245" t="s">
        <v>276</v>
      </c>
      <c r="F136" s="352"/>
      <c r="G136" s="261">
        <v>0</v>
      </c>
      <c r="H136" s="261">
        <v>0</v>
      </c>
      <c r="I136" s="261" t="s">
        <v>289</v>
      </c>
      <c r="J136" s="244" t="s">
        <v>227</v>
      </c>
      <c r="K136" s="261"/>
      <c r="L136" s="261" t="s">
        <v>301</v>
      </c>
      <c r="M136" s="261">
        <f>COUNTIF(AG135:AL136,"x")</f>
        <v>0</v>
      </c>
      <c r="N136" s="261">
        <f t="shared" si="15"/>
        <v>0</v>
      </c>
      <c r="O136" s="240"/>
      <c r="P136" s="271" t="str">
        <f>L134</f>
        <v>C1</v>
      </c>
      <c r="Q136" s="231" t="s">
        <v>278</v>
      </c>
      <c r="R136" s="231" t="s">
        <v>277</v>
      </c>
      <c r="S136" s="231"/>
      <c r="T136" s="231" t="s">
        <v>277</v>
      </c>
      <c r="U136" s="231"/>
      <c r="V136" s="265" t="s">
        <v>277</v>
      </c>
      <c r="W136" s="240"/>
      <c r="X136" s="264" t="str">
        <f>L135</f>
        <v>C2</v>
      </c>
      <c r="Y136" s="231" t="s">
        <v>277</v>
      </c>
      <c r="Z136" s="231" t="s">
        <v>277</v>
      </c>
      <c r="AA136" s="231" t="s">
        <v>277</v>
      </c>
      <c r="AB136" s="231" t="s">
        <v>277</v>
      </c>
      <c r="AC136" s="231" t="s">
        <v>277</v>
      </c>
      <c r="AD136" s="265" t="s">
        <v>277</v>
      </c>
      <c r="AE136" s="240"/>
      <c r="AF136" s="264" t="str">
        <f>L136</f>
        <v>C3</v>
      </c>
      <c r="AG136" s="272"/>
      <c r="AH136" s="273"/>
      <c r="AI136" s="273"/>
      <c r="AJ136" s="273"/>
      <c r="AK136" s="273"/>
      <c r="AL136" s="274"/>
      <c r="AM136" s="240"/>
      <c r="AN136" s="264" t="str">
        <f>L137</f>
        <v>C4</v>
      </c>
      <c r="AO136" s="272"/>
      <c r="AP136" s="273"/>
      <c r="AQ136" s="273"/>
      <c r="AR136" s="273"/>
      <c r="AS136" s="273"/>
      <c r="AT136" s="274"/>
      <c r="AU136" s="240"/>
      <c r="AV136" s="240"/>
      <c r="AW136" s="355"/>
      <c r="AX136" s="66"/>
      <c r="AY136" s="289">
        <f t="shared" si="12"/>
        <v>0</v>
      </c>
      <c r="AZ136" s="244">
        <f t="shared" si="13"/>
        <v>0</v>
      </c>
      <c r="BA136" s="244">
        <f t="shared" si="14"/>
        <v>0</v>
      </c>
      <c r="BB136" s="290" t="e">
        <f>Table6[[#This Row],[Occupé]]/Table6[[#This Row],[Total port]]</f>
        <v>#DIV/0!</v>
      </c>
      <c r="BC136" s="250"/>
      <c r="BD136" s="250"/>
      <c r="BE136" s="143"/>
      <c r="BF136" s="143"/>
      <c r="BG136" s="143"/>
      <c r="BH136" s="143"/>
      <c r="BI136" s="143"/>
      <c r="BJ136" s="143"/>
      <c r="BK136" s="143"/>
      <c r="BL136" s="143"/>
      <c r="BM136" s="143"/>
    </row>
    <row r="137" spans="1:65" ht="12" customHeight="1" thickBot="1">
      <c r="A137" s="145"/>
      <c r="B137" s="299" t="str">
        <f t="shared" si="16"/>
        <v>INTRA</v>
      </c>
      <c r="C137" s="296" t="s">
        <v>227</v>
      </c>
      <c r="D137" s="257" t="s">
        <v>201</v>
      </c>
      <c r="E137" s="232" t="s">
        <v>276</v>
      </c>
      <c r="F137" s="353"/>
      <c r="G137" s="252">
        <v>0</v>
      </c>
      <c r="H137" s="252">
        <v>0</v>
      </c>
      <c r="I137" s="252" t="s">
        <v>289</v>
      </c>
      <c r="J137" s="231" t="s">
        <v>227</v>
      </c>
      <c r="K137" s="252"/>
      <c r="L137" s="252" t="s">
        <v>302</v>
      </c>
      <c r="M137" s="252">
        <f>COUNTIF(AO135:AT136,"x")</f>
        <v>0</v>
      </c>
      <c r="N137" s="252">
        <f t="shared" si="15"/>
        <v>0</v>
      </c>
      <c r="O137" s="233"/>
      <c r="P137" s="233"/>
      <c r="Q137" s="233">
        <v>1</v>
      </c>
      <c r="R137" s="233">
        <v>2</v>
      </c>
      <c r="S137" s="233">
        <v>3</v>
      </c>
      <c r="T137" s="233">
        <v>4</v>
      </c>
      <c r="U137" s="233">
        <v>5</v>
      </c>
      <c r="V137" s="233">
        <v>6</v>
      </c>
      <c r="W137" s="233"/>
      <c r="X137" s="233"/>
      <c r="Y137" s="233">
        <v>1</v>
      </c>
      <c r="Z137" s="233">
        <v>2</v>
      </c>
      <c r="AA137" s="233">
        <v>3</v>
      </c>
      <c r="AB137" s="233">
        <v>4</v>
      </c>
      <c r="AC137" s="233">
        <v>5</v>
      </c>
      <c r="AD137" s="233">
        <v>6</v>
      </c>
      <c r="AE137" s="233"/>
      <c r="AF137" s="233"/>
      <c r="AG137" s="233">
        <v>1</v>
      </c>
      <c r="AH137" s="233">
        <v>2</v>
      </c>
      <c r="AI137" s="233">
        <v>3</v>
      </c>
      <c r="AJ137" s="233">
        <v>4</v>
      </c>
      <c r="AK137" s="233">
        <v>5</v>
      </c>
      <c r="AL137" s="233">
        <v>6</v>
      </c>
      <c r="AM137" s="233"/>
      <c r="AN137" s="233"/>
      <c r="AO137" s="233">
        <v>1</v>
      </c>
      <c r="AP137" s="233">
        <v>2</v>
      </c>
      <c r="AQ137" s="233">
        <v>3</v>
      </c>
      <c r="AR137" s="233">
        <v>4</v>
      </c>
      <c r="AS137" s="233">
        <v>5</v>
      </c>
      <c r="AT137" s="233">
        <v>6</v>
      </c>
      <c r="AU137" s="233"/>
      <c r="AV137" s="233"/>
      <c r="AW137" s="356"/>
      <c r="AX137" s="66"/>
      <c r="AY137" s="289">
        <f t="shared" si="12"/>
        <v>0</v>
      </c>
      <c r="AZ137" s="244">
        <f t="shared" si="13"/>
        <v>0</v>
      </c>
      <c r="BA137" s="244">
        <f t="shared" si="14"/>
        <v>0</v>
      </c>
      <c r="BB137" s="290" t="e">
        <f>Table6[[#This Row],[Occupé]]/Table6[[#This Row],[Total port]]</f>
        <v>#DIV/0!</v>
      </c>
      <c r="BC137" s="250"/>
      <c r="BD137" s="250"/>
      <c r="BE137" s="143"/>
      <c r="BF137" s="143"/>
      <c r="BG137" s="143"/>
      <c r="BH137" s="143"/>
      <c r="BI137" s="143"/>
      <c r="BJ137" s="143"/>
      <c r="BK137" s="143"/>
      <c r="BL137" s="143"/>
      <c r="BM137" s="143"/>
    </row>
    <row r="138" spans="1:65" ht="12" customHeight="1" thickBot="1">
      <c r="A138" s="145"/>
      <c r="B138" s="297" t="str">
        <f t="shared" si="16"/>
        <v>INTRA</v>
      </c>
      <c r="C138" s="295" t="s">
        <v>227</v>
      </c>
      <c r="D138" s="275" t="s">
        <v>201</v>
      </c>
      <c r="E138" s="260" t="s">
        <v>276</v>
      </c>
      <c r="F138" s="351">
        <v>14</v>
      </c>
      <c r="G138" s="259">
        <v>12</v>
      </c>
      <c r="H138" s="259">
        <v>12</v>
      </c>
      <c r="I138" s="259" t="s">
        <v>289</v>
      </c>
      <c r="J138" s="255" t="s">
        <v>227</v>
      </c>
      <c r="K138" s="259" t="s">
        <v>85</v>
      </c>
      <c r="L138" s="259" t="s">
        <v>298</v>
      </c>
      <c r="M138" s="259">
        <f>COUNTIF(Q139:V140,"x")</f>
        <v>0</v>
      </c>
      <c r="N138" s="259">
        <f t="shared" si="15"/>
        <v>12</v>
      </c>
      <c r="O138" s="228"/>
      <c r="P138" s="228"/>
      <c r="Q138" s="228">
        <v>7</v>
      </c>
      <c r="R138" s="228">
        <v>8</v>
      </c>
      <c r="S138" s="228">
        <v>9</v>
      </c>
      <c r="T138" s="228">
        <v>10</v>
      </c>
      <c r="U138" s="228">
        <v>11</v>
      </c>
      <c r="V138" s="228">
        <v>12</v>
      </c>
      <c r="W138" s="228"/>
      <c r="X138" s="228"/>
      <c r="Y138" s="228">
        <v>7</v>
      </c>
      <c r="Z138" s="228">
        <v>8</v>
      </c>
      <c r="AA138" s="228">
        <v>9</v>
      </c>
      <c r="AB138" s="228">
        <v>10</v>
      </c>
      <c r="AC138" s="228">
        <v>11</v>
      </c>
      <c r="AD138" s="228">
        <v>12</v>
      </c>
      <c r="AE138" s="228"/>
      <c r="AF138" s="228"/>
      <c r="AG138" s="228">
        <v>7</v>
      </c>
      <c r="AH138" s="228">
        <v>8</v>
      </c>
      <c r="AI138" s="228">
        <v>9</v>
      </c>
      <c r="AJ138" s="228">
        <v>10</v>
      </c>
      <c r="AK138" s="228">
        <v>11</v>
      </c>
      <c r="AL138" s="228">
        <v>12</v>
      </c>
      <c r="AM138" s="228"/>
      <c r="AN138" s="228"/>
      <c r="AO138" s="228">
        <v>7</v>
      </c>
      <c r="AP138" s="228">
        <v>8</v>
      </c>
      <c r="AQ138" s="228">
        <v>9</v>
      </c>
      <c r="AR138" s="228">
        <v>10</v>
      </c>
      <c r="AS138" s="228">
        <v>11</v>
      </c>
      <c r="AT138" s="228">
        <v>12</v>
      </c>
      <c r="AU138" s="228"/>
      <c r="AV138" s="228"/>
      <c r="AW138" s="354">
        <f>F138</f>
        <v>14</v>
      </c>
      <c r="AX138" s="66"/>
      <c r="AY138" s="289">
        <f t="shared" si="12"/>
        <v>12</v>
      </c>
      <c r="AZ138" s="244">
        <f t="shared" si="13"/>
        <v>0</v>
      </c>
      <c r="BA138" s="244">
        <f t="shared" si="14"/>
        <v>12</v>
      </c>
      <c r="BB138" s="290">
        <f>Table6[[#This Row],[Occupé]]/Table6[[#This Row],[Total port]]</f>
        <v>0</v>
      </c>
      <c r="BC138" s="250"/>
      <c r="BD138" s="250"/>
      <c r="BE138" s="143"/>
      <c r="BF138" s="143"/>
      <c r="BG138" s="143"/>
      <c r="BH138" s="143"/>
      <c r="BI138" s="143"/>
      <c r="BJ138" s="143"/>
      <c r="BK138" s="143"/>
      <c r="BL138" s="143"/>
      <c r="BM138" s="143"/>
    </row>
    <row r="139" spans="1:65" ht="12" customHeight="1">
      <c r="A139" s="145"/>
      <c r="B139" s="298" t="str">
        <f t="shared" si="16"/>
        <v>INTRA</v>
      </c>
      <c r="C139" s="289" t="s">
        <v>227</v>
      </c>
      <c r="D139" s="261" t="s">
        <v>201</v>
      </c>
      <c r="E139" s="245" t="s">
        <v>276</v>
      </c>
      <c r="F139" s="352"/>
      <c r="G139" s="261">
        <v>12</v>
      </c>
      <c r="H139" s="261">
        <v>12</v>
      </c>
      <c r="I139" s="261" t="s">
        <v>289</v>
      </c>
      <c r="J139" s="244" t="s">
        <v>227</v>
      </c>
      <c r="K139" s="261" t="s">
        <v>84</v>
      </c>
      <c r="L139" s="261" t="s">
        <v>300</v>
      </c>
      <c r="M139" s="261">
        <f>COUNTIF(Y139:AD140,"x")</f>
        <v>1</v>
      </c>
      <c r="N139" s="261">
        <f t="shared" si="15"/>
        <v>11</v>
      </c>
      <c r="O139" s="240"/>
      <c r="P139" s="267" t="str">
        <f>K138</f>
        <v>E68</v>
      </c>
      <c r="Q139" s="255"/>
      <c r="R139" s="255"/>
      <c r="S139" s="255"/>
      <c r="T139" s="255"/>
      <c r="U139" s="255"/>
      <c r="V139" s="263"/>
      <c r="W139" s="240"/>
      <c r="X139" s="262" t="str">
        <f>K139</f>
        <v>H68</v>
      </c>
      <c r="Y139" s="255"/>
      <c r="Z139" s="255"/>
      <c r="AA139" s="255"/>
      <c r="AB139" s="255"/>
      <c r="AC139" s="255"/>
      <c r="AD139" s="263"/>
      <c r="AE139" s="240"/>
      <c r="AF139" s="262" t="str">
        <f>K140</f>
        <v>J68</v>
      </c>
      <c r="AG139" s="255"/>
      <c r="AH139" s="255"/>
      <c r="AI139" s="255"/>
      <c r="AJ139" s="255" t="s">
        <v>277</v>
      </c>
      <c r="AK139" s="255" t="s">
        <v>277</v>
      </c>
      <c r="AL139" s="263" t="s">
        <v>277</v>
      </c>
      <c r="AM139" s="240"/>
      <c r="AN139" s="262" t="str">
        <f>K141</f>
        <v>M68</v>
      </c>
      <c r="AO139" s="255" t="s">
        <v>278</v>
      </c>
      <c r="AP139" s="255" t="s">
        <v>278</v>
      </c>
      <c r="AQ139" s="255" t="s">
        <v>278</v>
      </c>
      <c r="AR139" s="255" t="s">
        <v>277</v>
      </c>
      <c r="AS139" s="255" t="s">
        <v>277</v>
      </c>
      <c r="AT139" s="263"/>
      <c r="AU139" s="240"/>
      <c r="AV139" s="240"/>
      <c r="AW139" s="355"/>
      <c r="AX139" s="66"/>
      <c r="AY139" s="289">
        <f t="shared" si="12"/>
        <v>12</v>
      </c>
      <c r="AZ139" s="244">
        <f t="shared" si="13"/>
        <v>1</v>
      </c>
      <c r="BA139" s="244">
        <f t="shared" si="14"/>
        <v>11</v>
      </c>
      <c r="BB139" s="290">
        <f>Table6[[#This Row],[Occupé]]/Table6[[#This Row],[Total port]]</f>
        <v>8.3333333333333329E-2</v>
      </c>
      <c r="BC139" s="250"/>
      <c r="BD139" s="250"/>
      <c r="BE139" s="143"/>
      <c r="BF139" s="143"/>
      <c r="BG139" s="143"/>
      <c r="BH139" s="143"/>
      <c r="BI139" s="143"/>
      <c r="BJ139" s="143"/>
      <c r="BK139" s="143"/>
      <c r="BL139" s="143"/>
      <c r="BM139" s="143"/>
    </row>
    <row r="140" spans="1:65" ht="12" customHeight="1" thickBot="1">
      <c r="A140" s="145"/>
      <c r="B140" s="298" t="str">
        <f t="shared" si="16"/>
        <v>INTRA</v>
      </c>
      <c r="C140" s="289" t="s">
        <v>227</v>
      </c>
      <c r="D140" s="261" t="s">
        <v>201</v>
      </c>
      <c r="E140" s="245" t="s">
        <v>276</v>
      </c>
      <c r="F140" s="352"/>
      <c r="G140" s="261">
        <v>12</v>
      </c>
      <c r="H140" s="261">
        <v>12</v>
      </c>
      <c r="I140" s="261" t="s">
        <v>289</v>
      </c>
      <c r="J140" s="244" t="s">
        <v>227</v>
      </c>
      <c r="K140" s="261" t="s">
        <v>86</v>
      </c>
      <c r="L140" s="261" t="s">
        <v>301</v>
      </c>
      <c r="M140" s="261">
        <f>COUNTIF(AG139:AL140,"x")</f>
        <v>7</v>
      </c>
      <c r="N140" s="261">
        <f t="shared" si="15"/>
        <v>5</v>
      </c>
      <c r="O140" s="240"/>
      <c r="P140" s="271" t="str">
        <f>L138</f>
        <v>C1</v>
      </c>
      <c r="Q140" s="231"/>
      <c r="R140" s="231"/>
      <c r="S140" s="231"/>
      <c r="T140" s="231"/>
      <c r="U140" s="231"/>
      <c r="V140" s="265"/>
      <c r="W140" s="240"/>
      <c r="X140" s="264" t="str">
        <f>L139</f>
        <v>C2</v>
      </c>
      <c r="Y140" s="231" t="s">
        <v>277</v>
      </c>
      <c r="Z140" s="231"/>
      <c r="AA140" s="231"/>
      <c r="AB140" s="231"/>
      <c r="AC140" s="231"/>
      <c r="AD140" s="265"/>
      <c r="AE140" s="240"/>
      <c r="AF140" s="264" t="str">
        <f>L140</f>
        <v>C3</v>
      </c>
      <c r="AG140" s="231" t="s">
        <v>277</v>
      </c>
      <c r="AH140" s="231"/>
      <c r="AI140" s="231" t="s">
        <v>277</v>
      </c>
      <c r="AJ140" s="231" t="s">
        <v>277</v>
      </c>
      <c r="AK140" s="231"/>
      <c r="AL140" s="265" t="s">
        <v>277</v>
      </c>
      <c r="AM140" s="240"/>
      <c r="AN140" s="264" t="str">
        <f>L141</f>
        <v>C4</v>
      </c>
      <c r="AO140" s="231" t="s">
        <v>277</v>
      </c>
      <c r="AP140" s="231" t="s">
        <v>277</v>
      </c>
      <c r="AQ140" s="231" t="s">
        <v>277</v>
      </c>
      <c r="AR140" s="231"/>
      <c r="AS140" s="231" t="s">
        <v>278</v>
      </c>
      <c r="AT140" s="265" t="s">
        <v>277</v>
      </c>
      <c r="AU140" s="240"/>
      <c r="AV140" s="240"/>
      <c r="AW140" s="355"/>
      <c r="AX140" s="66"/>
      <c r="AY140" s="289">
        <f t="shared" si="12"/>
        <v>12</v>
      </c>
      <c r="AZ140" s="244">
        <f t="shared" si="13"/>
        <v>7</v>
      </c>
      <c r="BA140" s="244">
        <f t="shared" si="14"/>
        <v>5</v>
      </c>
      <c r="BB140" s="290">
        <f>Table6[[#This Row],[Occupé]]/Table6[[#This Row],[Total port]]</f>
        <v>0.58333333333333337</v>
      </c>
      <c r="BC140" s="250"/>
      <c r="BD140" s="250"/>
      <c r="BE140" s="143"/>
      <c r="BF140" s="143"/>
      <c r="BG140" s="143"/>
      <c r="BH140" s="143"/>
      <c r="BI140" s="143"/>
      <c r="BJ140" s="143"/>
      <c r="BK140" s="143"/>
      <c r="BL140" s="143"/>
      <c r="BM140" s="143"/>
    </row>
    <row r="141" spans="1:65" ht="12" customHeight="1" thickBot="1">
      <c r="A141" s="145"/>
      <c r="B141" s="299" t="str">
        <f t="shared" si="16"/>
        <v>INTRA</v>
      </c>
      <c r="C141" s="296" t="s">
        <v>227</v>
      </c>
      <c r="D141" s="257" t="s">
        <v>201</v>
      </c>
      <c r="E141" s="232" t="s">
        <v>276</v>
      </c>
      <c r="F141" s="353"/>
      <c r="G141" s="252">
        <v>12</v>
      </c>
      <c r="H141" s="252">
        <v>12</v>
      </c>
      <c r="I141" s="252" t="s">
        <v>289</v>
      </c>
      <c r="J141" s="231" t="s">
        <v>227</v>
      </c>
      <c r="K141" s="252" t="s">
        <v>87</v>
      </c>
      <c r="L141" s="252" t="s">
        <v>302</v>
      </c>
      <c r="M141" s="252">
        <f>COUNTIF(AO139:AT140,"x")</f>
        <v>10</v>
      </c>
      <c r="N141" s="252">
        <f t="shared" si="15"/>
        <v>2</v>
      </c>
      <c r="O141" s="233"/>
      <c r="P141" s="233"/>
      <c r="Q141" s="233">
        <v>1</v>
      </c>
      <c r="R141" s="233">
        <v>2</v>
      </c>
      <c r="S141" s="233">
        <v>3</v>
      </c>
      <c r="T141" s="233">
        <v>4</v>
      </c>
      <c r="U141" s="233">
        <v>5</v>
      </c>
      <c r="V141" s="233">
        <v>6</v>
      </c>
      <c r="W141" s="233"/>
      <c r="X141" s="233"/>
      <c r="Y141" s="233">
        <v>1</v>
      </c>
      <c r="Z141" s="233">
        <v>2</v>
      </c>
      <c r="AA141" s="233">
        <v>3</v>
      </c>
      <c r="AB141" s="233">
        <v>4</v>
      </c>
      <c r="AC141" s="233">
        <v>5</v>
      </c>
      <c r="AD141" s="233">
        <v>6</v>
      </c>
      <c r="AE141" s="233"/>
      <c r="AF141" s="233"/>
      <c r="AG141" s="233">
        <v>1</v>
      </c>
      <c r="AH141" s="233">
        <v>2</v>
      </c>
      <c r="AI141" s="233">
        <v>3</v>
      </c>
      <c r="AJ141" s="233">
        <v>4</v>
      </c>
      <c r="AK141" s="233">
        <v>5</v>
      </c>
      <c r="AL141" s="233">
        <v>6</v>
      </c>
      <c r="AM141" s="233"/>
      <c r="AN141" s="233"/>
      <c r="AO141" s="233">
        <v>1</v>
      </c>
      <c r="AP141" s="233">
        <v>2</v>
      </c>
      <c r="AQ141" s="233">
        <v>3</v>
      </c>
      <c r="AR141" s="233">
        <v>4</v>
      </c>
      <c r="AS141" s="233">
        <v>5</v>
      </c>
      <c r="AT141" s="233">
        <v>6</v>
      </c>
      <c r="AU141" s="233"/>
      <c r="AV141" s="233"/>
      <c r="AW141" s="356"/>
      <c r="AX141" s="66"/>
      <c r="AY141" s="289">
        <f t="shared" si="12"/>
        <v>12</v>
      </c>
      <c r="AZ141" s="244">
        <f t="shared" si="13"/>
        <v>10</v>
      </c>
      <c r="BA141" s="244">
        <f t="shared" si="14"/>
        <v>2</v>
      </c>
      <c r="BB141" s="290">
        <f>Table6[[#This Row],[Occupé]]/Table6[[#This Row],[Total port]]</f>
        <v>0.83333333333333337</v>
      </c>
      <c r="BC141" s="250"/>
      <c r="BD141" s="250"/>
      <c r="BE141" s="143"/>
      <c r="BF141" s="143"/>
      <c r="BG141" s="143"/>
      <c r="BH141" s="143"/>
      <c r="BI141" s="143"/>
      <c r="BJ141" s="143"/>
      <c r="BK141" s="143"/>
      <c r="BL141" s="143"/>
      <c r="BM141" s="143"/>
    </row>
    <row r="142" spans="1:65" ht="12" customHeight="1" thickBot="1">
      <c r="A142" s="145"/>
      <c r="B142" s="297" t="str">
        <f t="shared" si="16"/>
        <v>INTRA</v>
      </c>
      <c r="C142" s="295" t="s">
        <v>227</v>
      </c>
      <c r="D142" s="275" t="s">
        <v>201</v>
      </c>
      <c r="E142" s="260" t="s">
        <v>276</v>
      </c>
      <c r="F142" s="351">
        <v>13</v>
      </c>
      <c r="G142" s="259">
        <v>12</v>
      </c>
      <c r="H142" s="259">
        <v>12</v>
      </c>
      <c r="I142" s="259" t="s">
        <v>289</v>
      </c>
      <c r="J142" s="255" t="s">
        <v>227</v>
      </c>
      <c r="K142" s="259" t="s">
        <v>105</v>
      </c>
      <c r="L142" s="259" t="s">
        <v>298</v>
      </c>
      <c r="M142" s="259">
        <f>COUNTIF(Q143:V144,"x")</f>
        <v>5</v>
      </c>
      <c r="N142" s="259">
        <f t="shared" si="15"/>
        <v>7</v>
      </c>
      <c r="O142" s="240"/>
      <c r="P142" s="228"/>
      <c r="Q142" s="240">
        <v>7</v>
      </c>
      <c r="R142" s="240">
        <v>8</v>
      </c>
      <c r="S142" s="240">
        <v>9</v>
      </c>
      <c r="T142" s="240">
        <v>10</v>
      </c>
      <c r="U142" s="240">
        <v>11</v>
      </c>
      <c r="V142" s="240">
        <v>12</v>
      </c>
      <c r="W142" s="240"/>
      <c r="X142" s="228"/>
      <c r="Y142" s="240">
        <v>7</v>
      </c>
      <c r="Z142" s="240">
        <v>8</v>
      </c>
      <c r="AA142" s="240">
        <v>9</v>
      </c>
      <c r="AB142" s="240">
        <v>10</v>
      </c>
      <c r="AC142" s="240">
        <v>11</v>
      </c>
      <c r="AD142" s="240">
        <v>12</v>
      </c>
      <c r="AE142" s="240"/>
      <c r="AF142" s="228"/>
      <c r="AG142" s="240">
        <v>7</v>
      </c>
      <c r="AH142" s="240">
        <v>8</v>
      </c>
      <c r="AI142" s="240">
        <v>9</v>
      </c>
      <c r="AJ142" s="240">
        <v>10</v>
      </c>
      <c r="AK142" s="240">
        <v>11</v>
      </c>
      <c r="AL142" s="240">
        <v>12</v>
      </c>
      <c r="AM142" s="240"/>
      <c r="AN142" s="228"/>
      <c r="AO142" s="240">
        <v>7</v>
      </c>
      <c r="AP142" s="240">
        <v>8</v>
      </c>
      <c r="AQ142" s="240">
        <v>9</v>
      </c>
      <c r="AR142" s="240">
        <v>10</v>
      </c>
      <c r="AS142" s="240">
        <v>11</v>
      </c>
      <c r="AT142" s="240">
        <v>12</v>
      </c>
      <c r="AU142" s="240"/>
      <c r="AV142" s="240"/>
      <c r="AW142" s="355">
        <f>F142</f>
        <v>13</v>
      </c>
      <c r="AX142" s="66"/>
      <c r="AY142" s="289">
        <f t="shared" si="12"/>
        <v>12</v>
      </c>
      <c r="AZ142" s="244">
        <f t="shared" si="13"/>
        <v>5</v>
      </c>
      <c r="BA142" s="244">
        <f t="shared" si="14"/>
        <v>7</v>
      </c>
      <c r="BB142" s="290">
        <f>Table6[[#This Row],[Occupé]]/Table6[[#This Row],[Total port]]</f>
        <v>0.41666666666666669</v>
      </c>
      <c r="BC142" s="250"/>
      <c r="BD142" s="250"/>
      <c r="BE142" s="143"/>
      <c r="BF142" s="143"/>
      <c r="BG142" s="143"/>
      <c r="BH142" s="143"/>
      <c r="BI142" s="143"/>
      <c r="BJ142" s="143"/>
      <c r="BK142" s="143"/>
      <c r="BL142" s="143"/>
      <c r="BM142" s="143"/>
    </row>
    <row r="143" spans="1:65" ht="12" customHeight="1">
      <c r="A143" s="145"/>
      <c r="B143" s="298" t="str">
        <f t="shared" si="16"/>
        <v>INTRA</v>
      </c>
      <c r="C143" s="289" t="s">
        <v>227</v>
      </c>
      <c r="D143" s="261" t="s">
        <v>201</v>
      </c>
      <c r="E143" s="245" t="s">
        <v>276</v>
      </c>
      <c r="F143" s="352"/>
      <c r="G143" s="261">
        <v>12</v>
      </c>
      <c r="H143" s="261">
        <v>12</v>
      </c>
      <c r="I143" s="261" t="s">
        <v>289</v>
      </c>
      <c r="J143" s="244" t="s">
        <v>227</v>
      </c>
      <c r="K143" s="261" t="s">
        <v>83</v>
      </c>
      <c r="L143" s="261" t="s">
        <v>300</v>
      </c>
      <c r="M143" s="261">
        <f>COUNTIF(Y143:AD144,"x")</f>
        <v>4</v>
      </c>
      <c r="N143" s="261">
        <f t="shared" si="15"/>
        <v>8</v>
      </c>
      <c r="O143" s="240"/>
      <c r="P143" s="267" t="str">
        <f>K142</f>
        <v>P68</v>
      </c>
      <c r="Q143" s="255"/>
      <c r="R143" s="255"/>
      <c r="S143" s="255"/>
      <c r="T143" s="255"/>
      <c r="U143" s="255"/>
      <c r="V143" s="263"/>
      <c r="W143" s="240"/>
      <c r="X143" s="262" t="str">
        <f>K143</f>
        <v>R68</v>
      </c>
      <c r="Y143" s="255" t="s">
        <v>277</v>
      </c>
      <c r="Z143" s="255"/>
      <c r="AA143" s="255"/>
      <c r="AB143" s="255"/>
      <c r="AC143" s="255"/>
      <c r="AD143" s="263"/>
      <c r="AE143" s="240"/>
      <c r="AF143" s="262">
        <f>K144</f>
        <v>0</v>
      </c>
      <c r="AG143" s="268"/>
      <c r="AH143" s="269"/>
      <c r="AI143" s="269"/>
      <c r="AJ143" s="269"/>
      <c r="AK143" s="269"/>
      <c r="AL143" s="270"/>
      <c r="AM143" s="240"/>
      <c r="AN143" s="262">
        <f>K145</f>
        <v>0</v>
      </c>
      <c r="AO143" s="268"/>
      <c r="AP143" s="269"/>
      <c r="AQ143" s="269"/>
      <c r="AR143" s="269"/>
      <c r="AS143" s="269"/>
      <c r="AT143" s="270"/>
      <c r="AU143" s="240"/>
      <c r="AV143" s="240"/>
      <c r="AW143" s="355"/>
      <c r="AX143" s="66"/>
      <c r="AY143" s="289">
        <f t="shared" ref="AY143:AY206" si="17">G143</f>
        <v>12</v>
      </c>
      <c r="AZ143" s="244">
        <f t="shared" ref="AZ143:AZ206" si="18">M143</f>
        <v>4</v>
      </c>
      <c r="BA143" s="244">
        <f t="shared" ref="BA143:BA206" si="19">N143</f>
        <v>8</v>
      </c>
      <c r="BB143" s="290">
        <f>Table6[[#This Row],[Occupé]]/Table6[[#This Row],[Total port]]</f>
        <v>0.33333333333333331</v>
      </c>
      <c r="BC143" s="250"/>
      <c r="BD143" s="250"/>
      <c r="BE143" s="143"/>
      <c r="BF143" s="143"/>
      <c r="BG143" s="143"/>
      <c r="BH143" s="143"/>
      <c r="BI143" s="143"/>
      <c r="BJ143" s="143"/>
      <c r="BK143" s="143"/>
      <c r="BL143" s="143"/>
      <c r="BM143" s="143"/>
    </row>
    <row r="144" spans="1:65" ht="12" customHeight="1" thickBot="1">
      <c r="A144" s="145"/>
      <c r="B144" s="298" t="str">
        <f t="shared" si="16"/>
        <v>INTRA</v>
      </c>
      <c r="C144" s="289" t="s">
        <v>227</v>
      </c>
      <c r="D144" s="261" t="s">
        <v>201</v>
      </c>
      <c r="E144" s="245" t="s">
        <v>276</v>
      </c>
      <c r="F144" s="352"/>
      <c r="G144" s="261">
        <v>0</v>
      </c>
      <c r="H144" s="261">
        <v>0</v>
      </c>
      <c r="I144" s="261" t="s">
        <v>289</v>
      </c>
      <c r="J144" s="244" t="s">
        <v>227</v>
      </c>
      <c r="K144" s="261"/>
      <c r="L144" s="261" t="s">
        <v>301</v>
      </c>
      <c r="M144" s="261">
        <f>COUNTIF(AG143:AL144,"x")</f>
        <v>0</v>
      </c>
      <c r="N144" s="261">
        <f t="shared" si="15"/>
        <v>0</v>
      </c>
      <c r="O144" s="240"/>
      <c r="P144" s="271" t="str">
        <f>L142</f>
        <v>C1</v>
      </c>
      <c r="Q144" s="231" t="s">
        <v>277</v>
      </c>
      <c r="R144" s="231" t="s">
        <v>277</v>
      </c>
      <c r="S144" s="231" t="s">
        <v>277</v>
      </c>
      <c r="T144" s="231" t="s">
        <v>277</v>
      </c>
      <c r="U144" s="231"/>
      <c r="V144" s="265" t="s">
        <v>278</v>
      </c>
      <c r="W144" s="240"/>
      <c r="X144" s="264" t="str">
        <f>L143</f>
        <v>C2</v>
      </c>
      <c r="Y144" s="231" t="s">
        <v>277</v>
      </c>
      <c r="Z144" s="231" t="s">
        <v>277</v>
      </c>
      <c r="AA144" s="231" t="s">
        <v>278</v>
      </c>
      <c r="AB144" s="231"/>
      <c r="AC144" s="231"/>
      <c r="AD144" s="265"/>
      <c r="AE144" s="240"/>
      <c r="AF144" s="264" t="str">
        <f>L144</f>
        <v>C3</v>
      </c>
      <c r="AG144" s="272"/>
      <c r="AH144" s="273"/>
      <c r="AI144" s="273"/>
      <c r="AJ144" s="273"/>
      <c r="AK144" s="273"/>
      <c r="AL144" s="274"/>
      <c r="AM144" s="240"/>
      <c r="AN144" s="264" t="str">
        <f>L145</f>
        <v>C4</v>
      </c>
      <c r="AO144" s="272"/>
      <c r="AP144" s="273"/>
      <c r="AQ144" s="273"/>
      <c r="AR144" s="273"/>
      <c r="AS144" s="273"/>
      <c r="AT144" s="274"/>
      <c r="AU144" s="240"/>
      <c r="AV144" s="240"/>
      <c r="AW144" s="355"/>
      <c r="AX144" s="66"/>
      <c r="AY144" s="289">
        <f t="shared" si="17"/>
        <v>0</v>
      </c>
      <c r="AZ144" s="244">
        <f t="shared" si="18"/>
        <v>0</v>
      </c>
      <c r="BA144" s="244">
        <f t="shared" si="19"/>
        <v>0</v>
      </c>
      <c r="BB144" s="290" t="e">
        <f>Table6[[#This Row],[Occupé]]/Table6[[#This Row],[Total port]]</f>
        <v>#DIV/0!</v>
      </c>
      <c r="BC144" s="250"/>
      <c r="BD144" s="250"/>
      <c r="BE144" s="143"/>
      <c r="BF144" s="143"/>
      <c r="BG144" s="143"/>
      <c r="BH144" s="143"/>
      <c r="BI144" s="143"/>
      <c r="BJ144" s="143"/>
      <c r="BK144" s="143"/>
      <c r="BL144" s="143"/>
      <c r="BM144" s="143"/>
    </row>
    <row r="145" spans="1:65" ht="12" customHeight="1" thickBot="1">
      <c r="A145" s="145"/>
      <c r="B145" s="299" t="str">
        <f t="shared" si="16"/>
        <v>INTRA</v>
      </c>
      <c r="C145" s="296" t="s">
        <v>227</v>
      </c>
      <c r="D145" s="257" t="s">
        <v>201</v>
      </c>
      <c r="E145" s="232" t="s">
        <v>276</v>
      </c>
      <c r="F145" s="353"/>
      <c r="G145" s="252">
        <v>0</v>
      </c>
      <c r="H145" s="252">
        <v>0</v>
      </c>
      <c r="I145" s="252" t="s">
        <v>289</v>
      </c>
      <c r="J145" s="231" t="s">
        <v>227</v>
      </c>
      <c r="K145" s="252"/>
      <c r="L145" s="252" t="s">
        <v>302</v>
      </c>
      <c r="M145" s="252">
        <f>COUNTIF(AO143:AT144,"x")</f>
        <v>0</v>
      </c>
      <c r="N145" s="252">
        <f t="shared" si="15"/>
        <v>0</v>
      </c>
      <c r="O145" s="233"/>
      <c r="P145" s="233"/>
      <c r="Q145" s="233">
        <v>1</v>
      </c>
      <c r="R145" s="233">
        <v>2</v>
      </c>
      <c r="S145" s="233">
        <v>3</v>
      </c>
      <c r="T145" s="233">
        <v>4</v>
      </c>
      <c r="U145" s="233">
        <v>5</v>
      </c>
      <c r="V145" s="233">
        <v>6</v>
      </c>
      <c r="W145" s="233"/>
      <c r="X145" s="233"/>
      <c r="Y145" s="233">
        <v>1</v>
      </c>
      <c r="Z145" s="233">
        <v>2</v>
      </c>
      <c r="AA145" s="233">
        <v>3</v>
      </c>
      <c r="AB145" s="233">
        <v>4</v>
      </c>
      <c r="AC145" s="233">
        <v>5</v>
      </c>
      <c r="AD145" s="233">
        <v>6</v>
      </c>
      <c r="AE145" s="233"/>
      <c r="AF145" s="233"/>
      <c r="AG145" s="233">
        <v>1</v>
      </c>
      <c r="AH145" s="233">
        <v>2</v>
      </c>
      <c r="AI145" s="233">
        <v>3</v>
      </c>
      <c r="AJ145" s="233">
        <v>4</v>
      </c>
      <c r="AK145" s="233">
        <v>5</v>
      </c>
      <c r="AL145" s="233">
        <v>6</v>
      </c>
      <c r="AM145" s="233"/>
      <c r="AN145" s="233"/>
      <c r="AO145" s="233">
        <v>1</v>
      </c>
      <c r="AP145" s="233">
        <v>2</v>
      </c>
      <c r="AQ145" s="233">
        <v>3</v>
      </c>
      <c r="AR145" s="233">
        <v>4</v>
      </c>
      <c r="AS145" s="233">
        <v>5</v>
      </c>
      <c r="AT145" s="233">
        <v>6</v>
      </c>
      <c r="AU145" s="233"/>
      <c r="AV145" s="233"/>
      <c r="AW145" s="356"/>
      <c r="AX145" s="66"/>
      <c r="AY145" s="289">
        <f t="shared" si="17"/>
        <v>0</v>
      </c>
      <c r="AZ145" s="244">
        <f t="shared" si="18"/>
        <v>0</v>
      </c>
      <c r="BA145" s="244">
        <f t="shared" si="19"/>
        <v>0</v>
      </c>
      <c r="BB145" s="290" t="e">
        <f>Table6[[#This Row],[Occupé]]/Table6[[#This Row],[Total port]]</f>
        <v>#DIV/0!</v>
      </c>
      <c r="BC145" s="250"/>
      <c r="BD145" s="250"/>
      <c r="BE145" s="143"/>
      <c r="BF145" s="143"/>
      <c r="BG145" s="143"/>
      <c r="BH145" s="143"/>
      <c r="BI145" s="143"/>
      <c r="BJ145" s="143"/>
      <c r="BK145" s="143"/>
      <c r="BL145" s="143"/>
      <c r="BM145" s="143"/>
    </row>
    <row r="146" spans="1:65" ht="12" customHeight="1" thickBot="1">
      <c r="A146" s="145"/>
      <c r="B146" s="297" t="str">
        <f t="shared" si="16"/>
        <v>INTRA</v>
      </c>
      <c r="C146" s="295" t="s">
        <v>227</v>
      </c>
      <c r="D146" s="275" t="s">
        <v>201</v>
      </c>
      <c r="E146" s="260" t="s">
        <v>276</v>
      </c>
      <c r="F146" s="351">
        <v>12</v>
      </c>
      <c r="G146" s="259">
        <v>12</v>
      </c>
      <c r="H146" s="259">
        <v>12</v>
      </c>
      <c r="I146" s="259" t="s">
        <v>289</v>
      </c>
      <c r="J146" s="255" t="s">
        <v>227</v>
      </c>
      <c r="K146" s="259" t="s">
        <v>88</v>
      </c>
      <c r="L146" s="259" t="s">
        <v>298</v>
      </c>
      <c r="M146" s="259">
        <f>COUNTIF(Q147:V148,"x")</f>
        <v>3</v>
      </c>
      <c r="N146" s="259">
        <f t="shared" ref="N146:N181" si="20">G146-M146</f>
        <v>9</v>
      </c>
      <c r="O146" s="228"/>
      <c r="P146" s="228"/>
      <c r="Q146" s="228">
        <v>7</v>
      </c>
      <c r="R146" s="228">
        <v>8</v>
      </c>
      <c r="S146" s="228">
        <v>9</v>
      </c>
      <c r="T146" s="228">
        <v>10</v>
      </c>
      <c r="U146" s="228">
        <v>11</v>
      </c>
      <c r="V146" s="228">
        <v>12</v>
      </c>
      <c r="W146" s="228"/>
      <c r="X146" s="228"/>
      <c r="Y146" s="228">
        <v>7</v>
      </c>
      <c r="Z146" s="228">
        <v>8</v>
      </c>
      <c r="AA146" s="228">
        <v>9</v>
      </c>
      <c r="AB146" s="228">
        <v>10</v>
      </c>
      <c r="AC146" s="228">
        <v>11</v>
      </c>
      <c r="AD146" s="228">
        <v>12</v>
      </c>
      <c r="AE146" s="228"/>
      <c r="AF146" s="228"/>
      <c r="AG146" s="228">
        <v>7</v>
      </c>
      <c r="AH146" s="228">
        <v>8</v>
      </c>
      <c r="AI146" s="228">
        <v>9</v>
      </c>
      <c r="AJ146" s="228">
        <v>10</v>
      </c>
      <c r="AK146" s="228">
        <v>11</v>
      </c>
      <c r="AL146" s="228">
        <v>12</v>
      </c>
      <c r="AM146" s="228"/>
      <c r="AN146" s="228"/>
      <c r="AO146" s="228">
        <v>7</v>
      </c>
      <c r="AP146" s="228">
        <v>8</v>
      </c>
      <c r="AQ146" s="228">
        <v>9</v>
      </c>
      <c r="AR146" s="228">
        <v>10</v>
      </c>
      <c r="AS146" s="228">
        <v>11</v>
      </c>
      <c r="AT146" s="228">
        <v>12</v>
      </c>
      <c r="AU146" s="228"/>
      <c r="AV146" s="228"/>
      <c r="AW146" s="354">
        <f>F146</f>
        <v>12</v>
      </c>
      <c r="AX146" s="66"/>
      <c r="AY146" s="289">
        <f t="shared" si="17"/>
        <v>12</v>
      </c>
      <c r="AZ146" s="244">
        <f t="shared" si="18"/>
        <v>3</v>
      </c>
      <c r="BA146" s="244">
        <f t="shared" si="19"/>
        <v>9</v>
      </c>
      <c r="BB146" s="290">
        <f>Table6[[#This Row],[Occupé]]/Table6[[#This Row],[Total port]]</f>
        <v>0.25</v>
      </c>
      <c r="BC146" s="250"/>
      <c r="BD146" s="250"/>
      <c r="BE146" s="143"/>
      <c r="BF146" s="143"/>
      <c r="BG146" s="143"/>
      <c r="BH146" s="143"/>
      <c r="BI146" s="143"/>
      <c r="BJ146" s="143"/>
      <c r="BK146" s="143"/>
      <c r="BL146" s="143"/>
      <c r="BM146" s="143"/>
    </row>
    <row r="147" spans="1:65" ht="12" customHeight="1">
      <c r="A147" s="145"/>
      <c r="B147" s="298" t="str">
        <f t="shared" si="16"/>
        <v>INTRA</v>
      </c>
      <c r="C147" s="289" t="s">
        <v>227</v>
      </c>
      <c r="D147" s="261" t="s">
        <v>201</v>
      </c>
      <c r="E147" s="245" t="s">
        <v>276</v>
      </c>
      <c r="F147" s="352"/>
      <c r="G147" s="261">
        <v>12</v>
      </c>
      <c r="H147" s="261">
        <v>12</v>
      </c>
      <c r="I147" s="261" t="s">
        <v>289</v>
      </c>
      <c r="J147" s="244" t="s">
        <v>227</v>
      </c>
      <c r="K147" s="261" t="s">
        <v>89</v>
      </c>
      <c r="L147" s="261" t="s">
        <v>300</v>
      </c>
      <c r="M147" s="261">
        <f>COUNTIF(Y147:AD148,"x")</f>
        <v>6</v>
      </c>
      <c r="N147" s="261">
        <f t="shared" si="20"/>
        <v>6</v>
      </c>
      <c r="O147" s="240"/>
      <c r="P147" s="267" t="str">
        <f>K146</f>
        <v>E65</v>
      </c>
      <c r="Q147" s="255"/>
      <c r="R147" s="255"/>
      <c r="S147" s="255"/>
      <c r="T147" s="255"/>
      <c r="U147" s="255"/>
      <c r="V147" s="263"/>
      <c r="W147" s="240"/>
      <c r="X147" s="262" t="str">
        <f>K147</f>
        <v>H65</v>
      </c>
      <c r="Y147" s="255" t="s">
        <v>278</v>
      </c>
      <c r="Z147" s="255"/>
      <c r="AA147" s="255"/>
      <c r="AB147" s="255"/>
      <c r="AC147" s="255"/>
      <c r="AD147" s="263" t="s">
        <v>277</v>
      </c>
      <c r="AE147" s="240"/>
      <c r="AF147" s="262" t="str">
        <f>K148</f>
        <v>J65</v>
      </c>
      <c r="AG147" s="255" t="s">
        <v>277</v>
      </c>
      <c r="AH147" s="255" t="s">
        <v>277</v>
      </c>
      <c r="AI147" s="255"/>
      <c r="AJ147" s="255" t="s">
        <v>277</v>
      </c>
      <c r="AK147" s="255" t="s">
        <v>277</v>
      </c>
      <c r="AL147" s="263" t="s">
        <v>277</v>
      </c>
      <c r="AM147" s="240"/>
      <c r="AN147" s="262" t="str">
        <f>K149</f>
        <v>M65</v>
      </c>
      <c r="AO147" s="255" t="s">
        <v>277</v>
      </c>
      <c r="AP147" s="255"/>
      <c r="AQ147" s="255"/>
      <c r="AR147" s="255" t="s">
        <v>277</v>
      </c>
      <c r="AS147" s="255" t="s">
        <v>277</v>
      </c>
      <c r="AT147" s="263"/>
      <c r="AU147" s="240"/>
      <c r="AV147" s="240"/>
      <c r="AW147" s="355"/>
      <c r="AX147" s="66"/>
      <c r="AY147" s="289">
        <f t="shared" si="17"/>
        <v>12</v>
      </c>
      <c r="AZ147" s="244">
        <f t="shared" si="18"/>
        <v>6</v>
      </c>
      <c r="BA147" s="244">
        <f t="shared" si="19"/>
        <v>6</v>
      </c>
      <c r="BB147" s="290">
        <f>Table6[[#This Row],[Occupé]]/Table6[[#This Row],[Total port]]</f>
        <v>0.5</v>
      </c>
      <c r="BC147" s="250"/>
      <c r="BD147" s="250"/>
      <c r="BE147" s="143"/>
      <c r="BF147" s="143"/>
      <c r="BG147" s="143"/>
      <c r="BH147" s="143"/>
      <c r="BI147" s="143"/>
      <c r="BJ147" s="143"/>
      <c r="BK147" s="143"/>
      <c r="BL147" s="143"/>
      <c r="BM147" s="143"/>
    </row>
    <row r="148" spans="1:65" ht="12" customHeight="1" thickBot="1">
      <c r="A148" s="145"/>
      <c r="B148" s="298" t="str">
        <f t="shared" si="16"/>
        <v>INTRA</v>
      </c>
      <c r="C148" s="289" t="s">
        <v>227</v>
      </c>
      <c r="D148" s="261" t="s">
        <v>201</v>
      </c>
      <c r="E148" s="245" t="s">
        <v>276</v>
      </c>
      <c r="F148" s="352"/>
      <c r="G148" s="261">
        <v>12</v>
      </c>
      <c r="H148" s="261">
        <v>12</v>
      </c>
      <c r="I148" s="261" t="s">
        <v>289</v>
      </c>
      <c r="J148" s="244" t="s">
        <v>227</v>
      </c>
      <c r="K148" s="261" t="s">
        <v>90</v>
      </c>
      <c r="L148" s="261" t="s">
        <v>301</v>
      </c>
      <c r="M148" s="261">
        <f>COUNTIF(AG147:AL148,"x")</f>
        <v>9</v>
      </c>
      <c r="N148" s="261">
        <f t="shared" si="20"/>
        <v>3</v>
      </c>
      <c r="O148" s="240"/>
      <c r="P148" s="271" t="str">
        <f>L146</f>
        <v>C1</v>
      </c>
      <c r="Q148" s="231" t="s">
        <v>277</v>
      </c>
      <c r="R148" s="231"/>
      <c r="S148" s="231" t="s">
        <v>277</v>
      </c>
      <c r="T148" s="231"/>
      <c r="U148" s="231"/>
      <c r="V148" s="265" t="s">
        <v>277</v>
      </c>
      <c r="W148" s="240"/>
      <c r="X148" s="264" t="str">
        <f>L147</f>
        <v>C2</v>
      </c>
      <c r="Y148" s="231"/>
      <c r="Z148" s="231" t="s">
        <v>278</v>
      </c>
      <c r="AA148" s="231"/>
      <c r="AB148" s="231" t="s">
        <v>277</v>
      </c>
      <c r="AC148" s="231" t="s">
        <v>277</v>
      </c>
      <c r="AD148" s="265" t="s">
        <v>277</v>
      </c>
      <c r="AE148" s="240"/>
      <c r="AF148" s="264" t="str">
        <f>L148</f>
        <v>C3</v>
      </c>
      <c r="AG148" s="231" t="s">
        <v>277</v>
      </c>
      <c r="AH148" s="231" t="s">
        <v>277</v>
      </c>
      <c r="AI148" s="231" t="s">
        <v>277</v>
      </c>
      <c r="AJ148" s="231"/>
      <c r="AK148" s="231"/>
      <c r="AL148" s="265" t="s">
        <v>278</v>
      </c>
      <c r="AM148" s="240"/>
      <c r="AN148" s="264" t="str">
        <f>L149</f>
        <v>C4</v>
      </c>
      <c r="AO148" s="231" t="s">
        <v>277</v>
      </c>
      <c r="AP148" s="231" t="s">
        <v>277</v>
      </c>
      <c r="AQ148" s="231" t="s">
        <v>277</v>
      </c>
      <c r="AR148" s="231" t="s">
        <v>277</v>
      </c>
      <c r="AS148" s="231" t="s">
        <v>277</v>
      </c>
      <c r="AT148" s="265" t="s">
        <v>277</v>
      </c>
      <c r="AU148" s="240"/>
      <c r="AV148" s="240"/>
      <c r="AW148" s="355"/>
      <c r="AX148" s="66"/>
      <c r="AY148" s="289">
        <f t="shared" si="17"/>
        <v>12</v>
      </c>
      <c r="AZ148" s="244">
        <f t="shared" si="18"/>
        <v>9</v>
      </c>
      <c r="BA148" s="244">
        <f t="shared" si="19"/>
        <v>3</v>
      </c>
      <c r="BB148" s="290">
        <f>Table6[[#This Row],[Occupé]]/Table6[[#This Row],[Total port]]</f>
        <v>0.75</v>
      </c>
      <c r="BC148" s="250"/>
      <c r="BD148" s="250"/>
      <c r="BE148" s="143"/>
      <c r="BF148" s="143"/>
      <c r="BG148" s="143"/>
      <c r="BH148" s="143"/>
      <c r="BI148" s="143"/>
      <c r="BJ148" s="143"/>
      <c r="BK148" s="143"/>
      <c r="BL148" s="143"/>
      <c r="BM148" s="143"/>
    </row>
    <row r="149" spans="1:65" ht="12" customHeight="1" thickBot="1">
      <c r="A149" s="145"/>
      <c r="B149" s="299" t="str">
        <f t="shared" si="16"/>
        <v>INTRA</v>
      </c>
      <c r="C149" s="296" t="s">
        <v>227</v>
      </c>
      <c r="D149" s="257" t="s">
        <v>201</v>
      </c>
      <c r="E149" s="232" t="s">
        <v>276</v>
      </c>
      <c r="F149" s="353"/>
      <c r="G149" s="252">
        <v>12</v>
      </c>
      <c r="H149" s="252">
        <v>12</v>
      </c>
      <c r="I149" s="252" t="s">
        <v>289</v>
      </c>
      <c r="J149" s="231" t="s">
        <v>227</v>
      </c>
      <c r="K149" s="252" t="s">
        <v>91</v>
      </c>
      <c r="L149" s="252" t="s">
        <v>302</v>
      </c>
      <c r="M149" s="252">
        <f>COUNTIF(AO147:AT148,"x")</f>
        <v>9</v>
      </c>
      <c r="N149" s="252">
        <f t="shared" si="20"/>
        <v>3</v>
      </c>
      <c r="O149" s="240"/>
      <c r="P149" s="233"/>
      <c r="Q149" s="240">
        <v>1</v>
      </c>
      <c r="R149" s="240">
        <v>2</v>
      </c>
      <c r="S149" s="240">
        <v>3</v>
      </c>
      <c r="T149" s="240">
        <v>4</v>
      </c>
      <c r="U149" s="240">
        <v>5</v>
      </c>
      <c r="V149" s="240">
        <v>6</v>
      </c>
      <c r="W149" s="240"/>
      <c r="X149" s="233"/>
      <c r="Y149" s="240">
        <v>1</v>
      </c>
      <c r="Z149" s="240">
        <v>2</v>
      </c>
      <c r="AA149" s="240">
        <v>3</v>
      </c>
      <c r="AB149" s="240">
        <v>4</v>
      </c>
      <c r="AC149" s="240">
        <v>5</v>
      </c>
      <c r="AD149" s="240">
        <v>6</v>
      </c>
      <c r="AE149" s="240"/>
      <c r="AF149" s="233"/>
      <c r="AG149" s="240">
        <v>1</v>
      </c>
      <c r="AH149" s="240">
        <v>2</v>
      </c>
      <c r="AI149" s="240">
        <v>3</v>
      </c>
      <c r="AJ149" s="240">
        <v>4</v>
      </c>
      <c r="AK149" s="240">
        <v>5</v>
      </c>
      <c r="AL149" s="240">
        <v>6</v>
      </c>
      <c r="AM149" s="240"/>
      <c r="AN149" s="233"/>
      <c r="AO149" s="240">
        <v>1</v>
      </c>
      <c r="AP149" s="240">
        <v>2</v>
      </c>
      <c r="AQ149" s="240">
        <v>3</v>
      </c>
      <c r="AR149" s="240">
        <v>4</v>
      </c>
      <c r="AS149" s="240">
        <v>5</v>
      </c>
      <c r="AT149" s="240">
        <v>6</v>
      </c>
      <c r="AU149" s="240"/>
      <c r="AV149" s="240"/>
      <c r="AW149" s="355"/>
      <c r="AX149" s="66"/>
      <c r="AY149" s="289">
        <f t="shared" si="17"/>
        <v>12</v>
      </c>
      <c r="AZ149" s="244">
        <f t="shared" si="18"/>
        <v>9</v>
      </c>
      <c r="BA149" s="244">
        <f t="shared" si="19"/>
        <v>3</v>
      </c>
      <c r="BB149" s="290">
        <f>Table6[[#This Row],[Occupé]]/Table6[[#This Row],[Total port]]</f>
        <v>0.75</v>
      </c>
      <c r="BC149" s="250"/>
      <c r="BD149" s="250"/>
      <c r="BE149" s="143"/>
      <c r="BF149" s="143"/>
      <c r="BG149" s="143"/>
      <c r="BH149" s="143"/>
      <c r="BI149" s="143"/>
      <c r="BJ149" s="143"/>
      <c r="BK149" s="143"/>
      <c r="BL149" s="143"/>
      <c r="BM149" s="143"/>
    </row>
    <row r="150" spans="1:65" ht="12" customHeight="1" thickBot="1">
      <c r="A150" s="145"/>
      <c r="B150" s="297" t="str">
        <f t="shared" si="16"/>
        <v>INTRA</v>
      </c>
      <c r="C150" s="295" t="s">
        <v>227</v>
      </c>
      <c r="D150" s="275" t="s">
        <v>201</v>
      </c>
      <c r="E150" s="260" t="s">
        <v>276</v>
      </c>
      <c r="F150" s="351">
        <v>11</v>
      </c>
      <c r="G150" s="259">
        <v>12</v>
      </c>
      <c r="H150" s="259">
        <v>12</v>
      </c>
      <c r="I150" s="259" t="s">
        <v>289</v>
      </c>
      <c r="J150" s="255" t="s">
        <v>227</v>
      </c>
      <c r="K150" s="259" t="s">
        <v>106</v>
      </c>
      <c r="L150" s="259" t="s">
        <v>298</v>
      </c>
      <c r="M150" s="259">
        <f>COUNTIF(Q151:V152,"x")</f>
        <v>4</v>
      </c>
      <c r="N150" s="259">
        <f t="shared" si="20"/>
        <v>8</v>
      </c>
      <c r="O150" s="228"/>
      <c r="P150" s="228"/>
      <c r="Q150" s="228">
        <v>7</v>
      </c>
      <c r="R150" s="228">
        <v>8</v>
      </c>
      <c r="S150" s="228">
        <v>9</v>
      </c>
      <c r="T150" s="228">
        <v>10</v>
      </c>
      <c r="U150" s="228">
        <v>11</v>
      </c>
      <c r="V150" s="228">
        <v>12</v>
      </c>
      <c r="W150" s="228"/>
      <c r="X150" s="228"/>
      <c r="Y150" s="228">
        <v>7</v>
      </c>
      <c r="Z150" s="228">
        <v>8</v>
      </c>
      <c r="AA150" s="228">
        <v>9</v>
      </c>
      <c r="AB150" s="228">
        <v>10</v>
      </c>
      <c r="AC150" s="228">
        <v>11</v>
      </c>
      <c r="AD150" s="228">
        <v>12</v>
      </c>
      <c r="AE150" s="228"/>
      <c r="AF150" s="228"/>
      <c r="AG150" s="228">
        <v>7</v>
      </c>
      <c r="AH150" s="228">
        <v>8</v>
      </c>
      <c r="AI150" s="228">
        <v>9</v>
      </c>
      <c r="AJ150" s="228">
        <v>10</v>
      </c>
      <c r="AK150" s="228">
        <v>11</v>
      </c>
      <c r="AL150" s="228">
        <v>12</v>
      </c>
      <c r="AM150" s="228"/>
      <c r="AN150" s="228"/>
      <c r="AO150" s="228">
        <v>7</v>
      </c>
      <c r="AP150" s="228">
        <v>8</v>
      </c>
      <c r="AQ150" s="228">
        <v>9</v>
      </c>
      <c r="AR150" s="228">
        <v>10</v>
      </c>
      <c r="AS150" s="228">
        <v>11</v>
      </c>
      <c r="AT150" s="228">
        <v>12</v>
      </c>
      <c r="AU150" s="228"/>
      <c r="AV150" s="228"/>
      <c r="AW150" s="354">
        <f>F150</f>
        <v>11</v>
      </c>
      <c r="AX150" s="66"/>
      <c r="AY150" s="289">
        <f t="shared" si="17"/>
        <v>12</v>
      </c>
      <c r="AZ150" s="244">
        <f t="shared" si="18"/>
        <v>4</v>
      </c>
      <c r="BA150" s="244">
        <f t="shared" si="19"/>
        <v>8</v>
      </c>
      <c r="BB150" s="290">
        <f>Table6[[#This Row],[Occupé]]/Table6[[#This Row],[Total port]]</f>
        <v>0.33333333333333331</v>
      </c>
      <c r="BC150" s="250"/>
      <c r="BD150" s="250"/>
      <c r="BE150" s="143"/>
      <c r="BF150" s="143"/>
      <c r="BG150" s="143"/>
      <c r="BH150" s="143"/>
      <c r="BI150" s="143"/>
      <c r="BJ150" s="143"/>
      <c r="BK150" s="143"/>
      <c r="BL150" s="143"/>
      <c r="BM150" s="143"/>
    </row>
    <row r="151" spans="1:65" ht="12" customHeight="1">
      <c r="A151" s="145"/>
      <c r="B151" s="298" t="str">
        <f t="shared" si="16"/>
        <v>INTRA</v>
      </c>
      <c r="C151" s="289" t="s">
        <v>227</v>
      </c>
      <c r="D151" s="261" t="s">
        <v>201</v>
      </c>
      <c r="E151" s="245" t="s">
        <v>276</v>
      </c>
      <c r="F151" s="352"/>
      <c r="G151" s="261">
        <v>12</v>
      </c>
      <c r="H151" s="261">
        <v>12</v>
      </c>
      <c r="I151" s="261" t="s">
        <v>289</v>
      </c>
      <c r="J151" s="244" t="s">
        <v>227</v>
      </c>
      <c r="K151" s="261" t="s">
        <v>92</v>
      </c>
      <c r="L151" s="261" t="s">
        <v>300</v>
      </c>
      <c r="M151" s="261">
        <f>COUNTIF(Y151:AD152,"x")</f>
        <v>2</v>
      </c>
      <c r="N151" s="261">
        <f t="shared" si="20"/>
        <v>10</v>
      </c>
      <c r="O151" s="240"/>
      <c r="P151" s="267" t="str">
        <f>K150</f>
        <v>P65</v>
      </c>
      <c r="Q151" s="255"/>
      <c r="R151" s="255"/>
      <c r="S151" s="255"/>
      <c r="T151" s="255"/>
      <c r="U151" s="255"/>
      <c r="V151" s="263" t="s">
        <v>277</v>
      </c>
      <c r="W151" s="240"/>
      <c r="X151" s="262" t="str">
        <f>K151</f>
        <v>R65</v>
      </c>
      <c r="Y151" s="255"/>
      <c r="Z151" s="255"/>
      <c r="AA151" s="255"/>
      <c r="AB151" s="255"/>
      <c r="AC151" s="255"/>
      <c r="AD151" s="263"/>
      <c r="AE151" s="240"/>
      <c r="AF151" s="262">
        <f>K152</f>
        <v>0</v>
      </c>
      <c r="AG151" s="268"/>
      <c r="AH151" s="269"/>
      <c r="AI151" s="269"/>
      <c r="AJ151" s="269"/>
      <c r="AK151" s="269"/>
      <c r="AL151" s="270"/>
      <c r="AM151" s="240"/>
      <c r="AN151" s="262">
        <f>K153</f>
        <v>0</v>
      </c>
      <c r="AO151" s="268"/>
      <c r="AP151" s="269"/>
      <c r="AQ151" s="269"/>
      <c r="AR151" s="269"/>
      <c r="AS151" s="269"/>
      <c r="AT151" s="270"/>
      <c r="AU151" s="240"/>
      <c r="AV151" s="240"/>
      <c r="AW151" s="355"/>
      <c r="AX151" s="66"/>
      <c r="AY151" s="289">
        <f t="shared" si="17"/>
        <v>12</v>
      </c>
      <c r="AZ151" s="244">
        <f t="shared" si="18"/>
        <v>2</v>
      </c>
      <c r="BA151" s="244">
        <f t="shared" si="19"/>
        <v>10</v>
      </c>
      <c r="BB151" s="290">
        <f>Table6[[#This Row],[Occupé]]/Table6[[#This Row],[Total port]]</f>
        <v>0.16666666666666666</v>
      </c>
      <c r="BC151" s="250"/>
      <c r="BD151" s="250"/>
      <c r="BE151" s="143"/>
      <c r="BF151" s="143"/>
      <c r="BG151" s="143"/>
      <c r="BH151" s="143"/>
      <c r="BI151" s="143"/>
      <c r="BJ151" s="143"/>
      <c r="BK151" s="143"/>
      <c r="BL151" s="143"/>
      <c r="BM151" s="143"/>
    </row>
    <row r="152" spans="1:65" ht="12" customHeight="1" thickBot="1">
      <c r="A152" s="145"/>
      <c r="B152" s="298" t="str">
        <f t="shared" si="16"/>
        <v>INTRA</v>
      </c>
      <c r="C152" s="289" t="s">
        <v>227</v>
      </c>
      <c r="D152" s="261" t="s">
        <v>201</v>
      </c>
      <c r="E152" s="245" t="s">
        <v>276</v>
      </c>
      <c r="F152" s="352"/>
      <c r="G152" s="261">
        <v>0</v>
      </c>
      <c r="H152" s="261">
        <v>0</v>
      </c>
      <c r="I152" s="261" t="s">
        <v>289</v>
      </c>
      <c r="J152" s="244" t="s">
        <v>227</v>
      </c>
      <c r="K152" s="261"/>
      <c r="L152" s="261" t="s">
        <v>301</v>
      </c>
      <c r="M152" s="261">
        <f>COUNTIF(AG151:AL152,"x")</f>
        <v>0</v>
      </c>
      <c r="N152" s="261">
        <f t="shared" si="20"/>
        <v>0</v>
      </c>
      <c r="O152" s="240"/>
      <c r="P152" s="271" t="str">
        <f>L150</f>
        <v>C1</v>
      </c>
      <c r="Q152" s="231" t="s">
        <v>277</v>
      </c>
      <c r="R152" s="231" t="s">
        <v>277</v>
      </c>
      <c r="S152" s="231" t="s">
        <v>277</v>
      </c>
      <c r="T152" s="231"/>
      <c r="U152" s="231"/>
      <c r="V152" s="265"/>
      <c r="W152" s="240"/>
      <c r="X152" s="264" t="str">
        <f>L151</f>
        <v>C2</v>
      </c>
      <c r="Y152" s="231" t="s">
        <v>277</v>
      </c>
      <c r="Z152" s="231" t="s">
        <v>278</v>
      </c>
      <c r="AA152" s="231"/>
      <c r="AB152" s="231"/>
      <c r="AC152" s="231"/>
      <c r="AD152" s="265"/>
      <c r="AE152" s="240"/>
      <c r="AF152" s="264" t="str">
        <f>L152</f>
        <v>C3</v>
      </c>
      <c r="AG152" s="272"/>
      <c r="AH152" s="273"/>
      <c r="AI152" s="273"/>
      <c r="AJ152" s="273"/>
      <c r="AK152" s="273"/>
      <c r="AL152" s="274"/>
      <c r="AM152" s="240"/>
      <c r="AN152" s="264" t="str">
        <f>L153</f>
        <v>C4</v>
      </c>
      <c r="AO152" s="272"/>
      <c r="AP152" s="273"/>
      <c r="AQ152" s="273"/>
      <c r="AR152" s="273"/>
      <c r="AS152" s="273"/>
      <c r="AT152" s="274"/>
      <c r="AU152" s="240"/>
      <c r="AV152" s="240"/>
      <c r="AW152" s="355"/>
      <c r="AX152" s="66"/>
      <c r="AY152" s="289">
        <f t="shared" si="17"/>
        <v>0</v>
      </c>
      <c r="AZ152" s="244">
        <f t="shared" si="18"/>
        <v>0</v>
      </c>
      <c r="BA152" s="244">
        <f t="shared" si="19"/>
        <v>0</v>
      </c>
      <c r="BB152" s="290" t="e">
        <f>Table6[[#This Row],[Occupé]]/Table6[[#This Row],[Total port]]</f>
        <v>#DIV/0!</v>
      </c>
      <c r="BC152" s="250"/>
      <c r="BD152" s="250"/>
      <c r="BE152" s="143"/>
      <c r="BF152" s="143"/>
      <c r="BG152" s="143"/>
      <c r="BH152" s="143"/>
      <c r="BI152" s="143"/>
      <c r="BJ152" s="143"/>
      <c r="BK152" s="143"/>
      <c r="BL152" s="143"/>
      <c r="BM152" s="143"/>
    </row>
    <row r="153" spans="1:65" ht="12" customHeight="1" thickBot="1">
      <c r="A153" s="145"/>
      <c r="B153" s="299" t="str">
        <f t="shared" si="16"/>
        <v>INTRA</v>
      </c>
      <c r="C153" s="296" t="s">
        <v>227</v>
      </c>
      <c r="D153" s="257" t="s">
        <v>201</v>
      </c>
      <c r="E153" s="232" t="s">
        <v>276</v>
      </c>
      <c r="F153" s="353"/>
      <c r="G153" s="252">
        <v>0</v>
      </c>
      <c r="H153" s="252">
        <v>0</v>
      </c>
      <c r="I153" s="252" t="s">
        <v>289</v>
      </c>
      <c r="J153" s="231" t="s">
        <v>227</v>
      </c>
      <c r="K153" s="252"/>
      <c r="L153" s="252" t="s">
        <v>302</v>
      </c>
      <c r="M153" s="252">
        <f>COUNTIF(AO151:AT152,"x")</f>
        <v>0</v>
      </c>
      <c r="N153" s="252">
        <f t="shared" si="20"/>
        <v>0</v>
      </c>
      <c r="O153" s="233"/>
      <c r="P153" s="233"/>
      <c r="Q153" s="233">
        <v>1</v>
      </c>
      <c r="R153" s="233">
        <v>2</v>
      </c>
      <c r="S153" s="233">
        <v>3</v>
      </c>
      <c r="T153" s="233">
        <v>4</v>
      </c>
      <c r="U153" s="233">
        <v>5</v>
      </c>
      <c r="V153" s="233">
        <v>6</v>
      </c>
      <c r="W153" s="233"/>
      <c r="X153" s="233"/>
      <c r="Y153" s="233">
        <v>1</v>
      </c>
      <c r="Z153" s="233">
        <v>2</v>
      </c>
      <c r="AA153" s="233">
        <v>3</v>
      </c>
      <c r="AB153" s="233">
        <v>4</v>
      </c>
      <c r="AC153" s="233">
        <v>5</v>
      </c>
      <c r="AD153" s="233">
        <v>6</v>
      </c>
      <c r="AE153" s="233"/>
      <c r="AF153" s="233"/>
      <c r="AG153" s="233">
        <v>1</v>
      </c>
      <c r="AH153" s="233">
        <v>2</v>
      </c>
      <c r="AI153" s="233">
        <v>3</v>
      </c>
      <c r="AJ153" s="233">
        <v>4</v>
      </c>
      <c r="AK153" s="233">
        <v>5</v>
      </c>
      <c r="AL153" s="233">
        <v>6</v>
      </c>
      <c r="AM153" s="233"/>
      <c r="AN153" s="233"/>
      <c r="AO153" s="233">
        <v>1</v>
      </c>
      <c r="AP153" s="233">
        <v>2</v>
      </c>
      <c r="AQ153" s="233">
        <v>3</v>
      </c>
      <c r="AR153" s="233">
        <v>4</v>
      </c>
      <c r="AS153" s="233">
        <v>5</v>
      </c>
      <c r="AT153" s="233">
        <v>6</v>
      </c>
      <c r="AU153" s="233"/>
      <c r="AV153" s="233"/>
      <c r="AW153" s="356"/>
      <c r="AX153" s="66"/>
      <c r="AY153" s="289">
        <f t="shared" si="17"/>
        <v>0</v>
      </c>
      <c r="AZ153" s="244">
        <f t="shared" si="18"/>
        <v>0</v>
      </c>
      <c r="BA153" s="244">
        <f t="shared" si="19"/>
        <v>0</v>
      </c>
      <c r="BB153" s="290" t="e">
        <f>Table6[[#This Row],[Occupé]]/Table6[[#This Row],[Total port]]</f>
        <v>#DIV/0!</v>
      </c>
      <c r="BC153" s="250"/>
      <c r="BD153" s="250"/>
      <c r="BE153" s="143"/>
      <c r="BF153" s="143"/>
      <c r="BG153" s="143"/>
      <c r="BH153" s="143"/>
      <c r="BI153" s="143"/>
      <c r="BJ153" s="143"/>
      <c r="BK153" s="143"/>
      <c r="BL153" s="143"/>
      <c r="BM153" s="143"/>
    </row>
    <row r="154" spans="1:65" ht="12" customHeight="1" thickBot="1">
      <c r="A154" s="145"/>
      <c r="B154" s="297" t="str">
        <f t="shared" si="16"/>
        <v>INTRA</v>
      </c>
      <c r="C154" s="295" t="s">
        <v>227</v>
      </c>
      <c r="D154" s="275" t="s">
        <v>201</v>
      </c>
      <c r="E154" s="260" t="s">
        <v>276</v>
      </c>
      <c r="F154" s="351">
        <v>10</v>
      </c>
      <c r="G154" s="259">
        <v>12</v>
      </c>
      <c r="H154" s="259">
        <v>12</v>
      </c>
      <c r="I154" s="259" t="s">
        <v>289</v>
      </c>
      <c r="J154" s="255" t="s">
        <v>227</v>
      </c>
      <c r="K154" s="259" t="s">
        <v>93</v>
      </c>
      <c r="L154" s="259" t="s">
        <v>298</v>
      </c>
      <c r="M154" s="259">
        <f>COUNTIF(Q155:V156,"x")</f>
        <v>3</v>
      </c>
      <c r="N154" s="259">
        <f t="shared" si="20"/>
        <v>9</v>
      </c>
      <c r="O154" s="240"/>
      <c r="P154" s="228"/>
      <c r="Q154" s="240">
        <v>7</v>
      </c>
      <c r="R154" s="240">
        <v>8</v>
      </c>
      <c r="S154" s="240">
        <v>9</v>
      </c>
      <c r="T154" s="240">
        <v>10</v>
      </c>
      <c r="U154" s="240">
        <v>11</v>
      </c>
      <c r="V154" s="240">
        <v>12</v>
      </c>
      <c r="W154" s="240"/>
      <c r="X154" s="228"/>
      <c r="Y154" s="240">
        <v>7</v>
      </c>
      <c r="Z154" s="240">
        <v>8</v>
      </c>
      <c r="AA154" s="240">
        <v>9</v>
      </c>
      <c r="AB154" s="240">
        <v>10</v>
      </c>
      <c r="AC154" s="240">
        <v>11</v>
      </c>
      <c r="AD154" s="240">
        <v>12</v>
      </c>
      <c r="AE154" s="240"/>
      <c r="AF154" s="228"/>
      <c r="AG154" s="240">
        <v>7</v>
      </c>
      <c r="AH154" s="240">
        <v>8</v>
      </c>
      <c r="AI154" s="240">
        <v>9</v>
      </c>
      <c r="AJ154" s="240">
        <v>10</v>
      </c>
      <c r="AK154" s="240">
        <v>11</v>
      </c>
      <c r="AL154" s="240">
        <v>12</v>
      </c>
      <c r="AM154" s="240"/>
      <c r="AN154" s="228"/>
      <c r="AO154" s="240">
        <v>7</v>
      </c>
      <c r="AP154" s="240">
        <v>8</v>
      </c>
      <c r="AQ154" s="240">
        <v>9</v>
      </c>
      <c r="AR154" s="240">
        <v>10</v>
      </c>
      <c r="AS154" s="240">
        <v>11</v>
      </c>
      <c r="AT154" s="240">
        <v>12</v>
      </c>
      <c r="AU154" s="240"/>
      <c r="AV154" s="240"/>
      <c r="AW154" s="355">
        <f>F154</f>
        <v>10</v>
      </c>
      <c r="AX154" s="66"/>
      <c r="AY154" s="289">
        <f t="shared" si="17"/>
        <v>12</v>
      </c>
      <c r="AZ154" s="244">
        <f t="shared" si="18"/>
        <v>3</v>
      </c>
      <c r="BA154" s="244">
        <f t="shared" si="19"/>
        <v>9</v>
      </c>
      <c r="BB154" s="290">
        <f>Table6[[#This Row],[Occupé]]/Table6[[#This Row],[Total port]]</f>
        <v>0.25</v>
      </c>
      <c r="BC154" s="250"/>
      <c r="BD154" s="250"/>
      <c r="BE154" s="143"/>
      <c r="BF154" s="143"/>
      <c r="BG154" s="143"/>
      <c r="BH154" s="143"/>
      <c r="BI154" s="143"/>
      <c r="BJ154" s="143"/>
      <c r="BK154" s="143"/>
      <c r="BL154" s="143"/>
      <c r="BM154" s="143"/>
    </row>
    <row r="155" spans="1:65" ht="12" customHeight="1">
      <c r="A155" s="145"/>
      <c r="B155" s="298" t="str">
        <f t="shared" si="16"/>
        <v>INTRA</v>
      </c>
      <c r="C155" s="289" t="s">
        <v>227</v>
      </c>
      <c r="D155" s="261" t="s">
        <v>201</v>
      </c>
      <c r="E155" s="245" t="s">
        <v>276</v>
      </c>
      <c r="F155" s="352"/>
      <c r="G155" s="261">
        <v>12</v>
      </c>
      <c r="H155" s="261">
        <v>12</v>
      </c>
      <c r="I155" s="261" t="s">
        <v>289</v>
      </c>
      <c r="J155" s="244" t="s">
        <v>227</v>
      </c>
      <c r="K155" s="261" t="s">
        <v>94</v>
      </c>
      <c r="L155" s="261" t="s">
        <v>300</v>
      </c>
      <c r="M155" s="261">
        <f>COUNTIF(Y155:AD156,"x")</f>
        <v>5</v>
      </c>
      <c r="N155" s="261">
        <f t="shared" si="20"/>
        <v>7</v>
      </c>
      <c r="O155" s="240"/>
      <c r="P155" s="267" t="str">
        <f>K154</f>
        <v>E60</v>
      </c>
      <c r="Q155" s="255"/>
      <c r="R155" s="255"/>
      <c r="S155" s="255"/>
      <c r="T155" s="255"/>
      <c r="U155" s="255"/>
      <c r="V155" s="263"/>
      <c r="W155" s="240"/>
      <c r="X155" s="262" t="str">
        <f>K155</f>
        <v>H60</v>
      </c>
      <c r="Y155" s="255"/>
      <c r="Z155" s="255" t="s">
        <v>277</v>
      </c>
      <c r="AA155" s="255"/>
      <c r="AB155" s="255"/>
      <c r="AC155" s="255"/>
      <c r="AD155" s="263"/>
      <c r="AE155" s="240"/>
      <c r="AF155" s="262" t="str">
        <f>K156</f>
        <v>J60</v>
      </c>
      <c r="AG155" s="255" t="s">
        <v>277</v>
      </c>
      <c r="AH155" s="255" t="s">
        <v>277</v>
      </c>
      <c r="AI155" s="255" t="s">
        <v>277</v>
      </c>
      <c r="AJ155" s="255"/>
      <c r="AK155" s="255"/>
      <c r="AL155" s="263" t="s">
        <v>277</v>
      </c>
      <c r="AM155" s="240"/>
      <c r="AN155" s="262" t="str">
        <f>K157</f>
        <v>M60</v>
      </c>
      <c r="AO155" s="255"/>
      <c r="AP155" s="255"/>
      <c r="AQ155" s="255"/>
      <c r="AR155" s="255"/>
      <c r="AS155" s="255"/>
      <c r="AT155" s="263"/>
      <c r="AU155" s="240"/>
      <c r="AV155" s="240"/>
      <c r="AW155" s="355"/>
      <c r="AX155" s="66"/>
      <c r="AY155" s="289">
        <f t="shared" si="17"/>
        <v>12</v>
      </c>
      <c r="AZ155" s="244">
        <f t="shared" si="18"/>
        <v>5</v>
      </c>
      <c r="BA155" s="244">
        <f t="shared" si="19"/>
        <v>7</v>
      </c>
      <c r="BB155" s="290">
        <f>Table6[[#This Row],[Occupé]]/Table6[[#This Row],[Total port]]</f>
        <v>0.41666666666666669</v>
      </c>
      <c r="BC155" s="250"/>
      <c r="BD155" s="250"/>
      <c r="BE155" s="143"/>
      <c r="BF155" s="143"/>
      <c r="BG155" s="143"/>
      <c r="BH155" s="143"/>
      <c r="BI155" s="143"/>
      <c r="BJ155" s="143"/>
      <c r="BK155" s="143"/>
      <c r="BL155" s="143"/>
      <c r="BM155" s="143"/>
    </row>
    <row r="156" spans="1:65" ht="12" customHeight="1" thickBot="1">
      <c r="A156" s="145"/>
      <c r="B156" s="298" t="str">
        <f t="shared" si="16"/>
        <v>INTRA</v>
      </c>
      <c r="C156" s="289" t="s">
        <v>227</v>
      </c>
      <c r="D156" s="261" t="s">
        <v>201</v>
      </c>
      <c r="E156" s="245" t="s">
        <v>276</v>
      </c>
      <c r="F156" s="352"/>
      <c r="G156" s="261">
        <v>12</v>
      </c>
      <c r="H156" s="261">
        <v>12</v>
      </c>
      <c r="I156" s="261" t="s">
        <v>289</v>
      </c>
      <c r="J156" s="244" t="s">
        <v>227</v>
      </c>
      <c r="K156" s="261" t="s">
        <v>95</v>
      </c>
      <c r="L156" s="261" t="s">
        <v>301</v>
      </c>
      <c r="M156" s="261">
        <f>COUNTIF(AG155:AL156,"x")</f>
        <v>10</v>
      </c>
      <c r="N156" s="261">
        <f t="shared" si="20"/>
        <v>2</v>
      </c>
      <c r="O156" s="240"/>
      <c r="P156" s="271" t="str">
        <f>L154</f>
        <v>C1</v>
      </c>
      <c r="Q156" s="231" t="s">
        <v>277</v>
      </c>
      <c r="R156" s="231"/>
      <c r="S156" s="231" t="s">
        <v>277</v>
      </c>
      <c r="T156" s="231"/>
      <c r="U156" s="231"/>
      <c r="V156" s="265" t="s">
        <v>278</v>
      </c>
      <c r="W156" s="240"/>
      <c r="X156" s="264" t="str">
        <f>L155</f>
        <v>C2</v>
      </c>
      <c r="Y156" s="231" t="s">
        <v>277</v>
      </c>
      <c r="Z156" s="231" t="s">
        <v>277</v>
      </c>
      <c r="AA156" s="231" t="s">
        <v>277</v>
      </c>
      <c r="AB156" s="231" t="s">
        <v>278</v>
      </c>
      <c r="AC156" s="231"/>
      <c r="AD156" s="265"/>
      <c r="AE156" s="240"/>
      <c r="AF156" s="264" t="str">
        <f>L156</f>
        <v>C3</v>
      </c>
      <c r="AG156" s="231" t="s">
        <v>277</v>
      </c>
      <c r="AH156" s="231" t="s">
        <v>277</v>
      </c>
      <c r="AI156" s="231" t="s">
        <v>277</v>
      </c>
      <c r="AJ156" s="231" t="s">
        <v>277</v>
      </c>
      <c r="AK156" s="231" t="s">
        <v>277</v>
      </c>
      <c r="AL156" s="265" t="s">
        <v>277</v>
      </c>
      <c r="AM156" s="240"/>
      <c r="AN156" s="264" t="str">
        <f>L157</f>
        <v>C4</v>
      </c>
      <c r="AO156" s="231" t="s">
        <v>277</v>
      </c>
      <c r="AP156" s="231" t="s">
        <v>277</v>
      </c>
      <c r="AQ156" s="231"/>
      <c r="AR156" s="231"/>
      <c r="AS156" s="231"/>
      <c r="AT156" s="265" t="s">
        <v>277</v>
      </c>
      <c r="AU156" s="240"/>
      <c r="AV156" s="240"/>
      <c r="AW156" s="355"/>
      <c r="AX156" s="66"/>
      <c r="AY156" s="289">
        <f t="shared" si="17"/>
        <v>12</v>
      </c>
      <c r="AZ156" s="244">
        <f t="shared" si="18"/>
        <v>10</v>
      </c>
      <c r="BA156" s="244">
        <f t="shared" si="19"/>
        <v>2</v>
      </c>
      <c r="BB156" s="290">
        <f>Table6[[#This Row],[Occupé]]/Table6[[#This Row],[Total port]]</f>
        <v>0.83333333333333337</v>
      </c>
      <c r="BC156" s="250"/>
      <c r="BD156" s="250"/>
      <c r="BE156" s="143"/>
      <c r="BF156" s="143"/>
      <c r="BG156" s="143"/>
      <c r="BH156" s="143"/>
      <c r="BI156" s="143"/>
      <c r="BJ156" s="143"/>
      <c r="BK156" s="143"/>
      <c r="BL156" s="143"/>
      <c r="BM156" s="143"/>
    </row>
    <row r="157" spans="1:65" ht="12" customHeight="1" thickBot="1">
      <c r="A157" s="145"/>
      <c r="B157" s="299" t="str">
        <f t="shared" si="16"/>
        <v>INTRA</v>
      </c>
      <c r="C157" s="296" t="s">
        <v>227</v>
      </c>
      <c r="D157" s="257" t="s">
        <v>201</v>
      </c>
      <c r="E157" s="232" t="s">
        <v>276</v>
      </c>
      <c r="F157" s="353"/>
      <c r="G157" s="252">
        <v>12</v>
      </c>
      <c r="H157" s="252">
        <v>12</v>
      </c>
      <c r="I157" s="252" t="s">
        <v>289</v>
      </c>
      <c r="J157" s="231" t="s">
        <v>227</v>
      </c>
      <c r="K157" s="252" t="s">
        <v>96</v>
      </c>
      <c r="L157" s="252" t="s">
        <v>302</v>
      </c>
      <c r="M157" s="252">
        <f>COUNTIF(AO155:AT156,"x")</f>
        <v>3</v>
      </c>
      <c r="N157" s="252">
        <f t="shared" si="20"/>
        <v>9</v>
      </c>
      <c r="O157" s="240"/>
      <c r="P157" s="233"/>
      <c r="Q157" s="240">
        <v>1</v>
      </c>
      <c r="R157" s="240">
        <v>2</v>
      </c>
      <c r="S157" s="240">
        <v>3</v>
      </c>
      <c r="T157" s="240">
        <v>4</v>
      </c>
      <c r="U157" s="240">
        <v>5</v>
      </c>
      <c r="V157" s="240">
        <v>6</v>
      </c>
      <c r="W157" s="240"/>
      <c r="X157" s="233"/>
      <c r="Y157" s="240">
        <v>1</v>
      </c>
      <c r="Z157" s="240">
        <v>2</v>
      </c>
      <c r="AA157" s="240">
        <v>3</v>
      </c>
      <c r="AB157" s="240">
        <v>4</v>
      </c>
      <c r="AC157" s="240">
        <v>5</v>
      </c>
      <c r="AD157" s="240">
        <v>6</v>
      </c>
      <c r="AE157" s="240"/>
      <c r="AF157" s="233"/>
      <c r="AG157" s="240">
        <v>1</v>
      </c>
      <c r="AH157" s="240">
        <v>2</v>
      </c>
      <c r="AI157" s="240">
        <v>3</v>
      </c>
      <c r="AJ157" s="240">
        <v>4</v>
      </c>
      <c r="AK157" s="240">
        <v>5</v>
      </c>
      <c r="AL157" s="240">
        <v>6</v>
      </c>
      <c r="AM157" s="240"/>
      <c r="AN157" s="233"/>
      <c r="AO157" s="240">
        <v>1</v>
      </c>
      <c r="AP157" s="240">
        <v>2</v>
      </c>
      <c r="AQ157" s="240">
        <v>3</v>
      </c>
      <c r="AR157" s="240">
        <v>4</v>
      </c>
      <c r="AS157" s="240">
        <v>5</v>
      </c>
      <c r="AT157" s="240">
        <v>6</v>
      </c>
      <c r="AU157" s="240"/>
      <c r="AV157" s="240"/>
      <c r="AW157" s="355"/>
      <c r="AX157" s="66"/>
      <c r="AY157" s="289">
        <f t="shared" si="17"/>
        <v>12</v>
      </c>
      <c r="AZ157" s="244">
        <f t="shared" si="18"/>
        <v>3</v>
      </c>
      <c r="BA157" s="244">
        <f t="shared" si="19"/>
        <v>9</v>
      </c>
      <c r="BB157" s="290">
        <f>Table6[[#This Row],[Occupé]]/Table6[[#This Row],[Total port]]</f>
        <v>0.25</v>
      </c>
      <c r="BC157" s="250"/>
      <c r="BD157" s="250"/>
      <c r="BE157" s="143"/>
      <c r="BF157" s="143"/>
      <c r="BG157" s="143"/>
      <c r="BH157" s="143"/>
      <c r="BI157" s="143"/>
      <c r="BJ157" s="143"/>
      <c r="BK157" s="143"/>
      <c r="BL157" s="143"/>
      <c r="BM157" s="143"/>
    </row>
    <row r="158" spans="1:65" ht="12" customHeight="1" thickBot="1">
      <c r="A158" s="145"/>
      <c r="B158" s="297" t="str">
        <f t="shared" si="16"/>
        <v>INTRA</v>
      </c>
      <c r="C158" s="295" t="s">
        <v>227</v>
      </c>
      <c r="D158" s="275" t="s">
        <v>201</v>
      </c>
      <c r="E158" s="260" t="s">
        <v>276</v>
      </c>
      <c r="F158" s="351">
        <v>9</v>
      </c>
      <c r="G158" s="259">
        <v>12</v>
      </c>
      <c r="H158" s="259">
        <v>12</v>
      </c>
      <c r="I158" s="259" t="s">
        <v>289</v>
      </c>
      <c r="J158" s="255" t="s">
        <v>227</v>
      </c>
      <c r="K158" s="259" t="s">
        <v>107</v>
      </c>
      <c r="L158" s="259" t="s">
        <v>298</v>
      </c>
      <c r="M158" s="259">
        <f>COUNTIF(Q159:V160,"x")</f>
        <v>2</v>
      </c>
      <c r="N158" s="259">
        <f t="shared" si="20"/>
        <v>10</v>
      </c>
      <c r="O158" s="228"/>
      <c r="P158" s="228"/>
      <c r="Q158" s="228">
        <v>7</v>
      </c>
      <c r="R158" s="228">
        <v>8</v>
      </c>
      <c r="S158" s="228">
        <v>9</v>
      </c>
      <c r="T158" s="228">
        <v>10</v>
      </c>
      <c r="U158" s="228">
        <v>11</v>
      </c>
      <c r="V158" s="228">
        <v>12</v>
      </c>
      <c r="W158" s="228"/>
      <c r="X158" s="228"/>
      <c r="Y158" s="228">
        <v>7</v>
      </c>
      <c r="Z158" s="228">
        <v>8</v>
      </c>
      <c r="AA158" s="228">
        <v>9</v>
      </c>
      <c r="AB158" s="228">
        <v>10</v>
      </c>
      <c r="AC158" s="228">
        <v>11</v>
      </c>
      <c r="AD158" s="228">
        <v>12</v>
      </c>
      <c r="AE158" s="228"/>
      <c r="AF158" s="228"/>
      <c r="AG158" s="228">
        <v>7</v>
      </c>
      <c r="AH158" s="228">
        <v>8</v>
      </c>
      <c r="AI158" s="228">
        <v>9</v>
      </c>
      <c r="AJ158" s="228">
        <v>10</v>
      </c>
      <c r="AK158" s="228">
        <v>11</v>
      </c>
      <c r="AL158" s="228">
        <v>12</v>
      </c>
      <c r="AM158" s="228"/>
      <c r="AN158" s="228"/>
      <c r="AO158" s="228">
        <v>7</v>
      </c>
      <c r="AP158" s="228">
        <v>8</v>
      </c>
      <c r="AQ158" s="228">
        <v>9</v>
      </c>
      <c r="AR158" s="228">
        <v>10</v>
      </c>
      <c r="AS158" s="228">
        <v>11</v>
      </c>
      <c r="AT158" s="228">
        <v>12</v>
      </c>
      <c r="AU158" s="228"/>
      <c r="AV158" s="228"/>
      <c r="AW158" s="354">
        <f>F158</f>
        <v>9</v>
      </c>
      <c r="AX158" s="66"/>
      <c r="AY158" s="289">
        <f t="shared" si="17"/>
        <v>12</v>
      </c>
      <c r="AZ158" s="244">
        <f t="shared" si="18"/>
        <v>2</v>
      </c>
      <c r="BA158" s="244">
        <f t="shared" si="19"/>
        <v>10</v>
      </c>
      <c r="BB158" s="290">
        <f>Table6[[#This Row],[Occupé]]/Table6[[#This Row],[Total port]]</f>
        <v>0.16666666666666666</v>
      </c>
      <c r="BC158" s="250"/>
      <c r="BD158" s="250"/>
      <c r="BE158" s="143"/>
      <c r="BF158" s="143"/>
      <c r="BG158" s="143"/>
      <c r="BH158" s="143"/>
      <c r="BI158" s="143"/>
      <c r="BJ158" s="143"/>
      <c r="BK158" s="143"/>
      <c r="BL158" s="143"/>
      <c r="BM158" s="143"/>
    </row>
    <row r="159" spans="1:65" ht="12" customHeight="1">
      <c r="A159" s="145"/>
      <c r="B159" s="298" t="str">
        <f t="shared" si="16"/>
        <v>INTRA</v>
      </c>
      <c r="C159" s="289" t="s">
        <v>227</v>
      </c>
      <c r="D159" s="261" t="s">
        <v>201</v>
      </c>
      <c r="E159" s="245" t="s">
        <v>276</v>
      </c>
      <c r="F159" s="352"/>
      <c r="G159" s="261">
        <v>12</v>
      </c>
      <c r="H159" s="261">
        <v>12</v>
      </c>
      <c r="I159" s="261" t="s">
        <v>289</v>
      </c>
      <c r="J159" s="244" t="s">
        <v>227</v>
      </c>
      <c r="K159" s="261" t="s">
        <v>97</v>
      </c>
      <c r="L159" s="261" t="s">
        <v>300</v>
      </c>
      <c r="M159" s="261">
        <f>COUNTIF(Y159:AD160,"x")</f>
        <v>3</v>
      </c>
      <c r="N159" s="261">
        <f t="shared" si="20"/>
        <v>9</v>
      </c>
      <c r="O159" s="240"/>
      <c r="P159" s="267" t="str">
        <f>K158</f>
        <v>P60</v>
      </c>
      <c r="Q159" s="255"/>
      <c r="R159" s="255"/>
      <c r="S159" s="255"/>
      <c r="T159" s="255"/>
      <c r="U159" s="255"/>
      <c r="V159" s="263"/>
      <c r="W159" s="240"/>
      <c r="X159" s="262" t="str">
        <f>K159</f>
        <v>R60</v>
      </c>
      <c r="Y159" s="255"/>
      <c r="Z159" s="255"/>
      <c r="AA159" s="255"/>
      <c r="AB159" s="255"/>
      <c r="AC159" s="255"/>
      <c r="AD159" s="263"/>
      <c r="AE159" s="240"/>
      <c r="AF159" s="262">
        <f>K160</f>
        <v>0</v>
      </c>
      <c r="AG159" s="268"/>
      <c r="AH159" s="269"/>
      <c r="AI159" s="269"/>
      <c r="AJ159" s="269"/>
      <c r="AK159" s="269"/>
      <c r="AL159" s="270"/>
      <c r="AM159" s="240"/>
      <c r="AN159" s="262">
        <f>K161</f>
        <v>0</v>
      </c>
      <c r="AO159" s="268"/>
      <c r="AP159" s="269"/>
      <c r="AQ159" s="269"/>
      <c r="AR159" s="269"/>
      <c r="AS159" s="269"/>
      <c r="AT159" s="270"/>
      <c r="AU159" s="240"/>
      <c r="AV159" s="240"/>
      <c r="AW159" s="355"/>
      <c r="AX159" s="66"/>
      <c r="AY159" s="289">
        <f t="shared" si="17"/>
        <v>12</v>
      </c>
      <c r="AZ159" s="244">
        <f t="shared" si="18"/>
        <v>3</v>
      </c>
      <c r="BA159" s="244">
        <f t="shared" si="19"/>
        <v>9</v>
      </c>
      <c r="BB159" s="290">
        <f>Table6[[#This Row],[Occupé]]/Table6[[#This Row],[Total port]]</f>
        <v>0.25</v>
      </c>
      <c r="BC159" s="250"/>
      <c r="BD159" s="250"/>
      <c r="BE159" s="143"/>
      <c r="BF159" s="143"/>
      <c r="BG159" s="143"/>
      <c r="BH159" s="143"/>
      <c r="BI159" s="143"/>
      <c r="BJ159" s="143"/>
      <c r="BK159" s="143"/>
      <c r="BL159" s="143"/>
      <c r="BM159" s="143"/>
    </row>
    <row r="160" spans="1:65" ht="12" customHeight="1" thickBot="1">
      <c r="A160" s="145"/>
      <c r="B160" s="298" t="str">
        <f t="shared" si="16"/>
        <v>INTRA</v>
      </c>
      <c r="C160" s="289" t="s">
        <v>227</v>
      </c>
      <c r="D160" s="261" t="s">
        <v>201</v>
      </c>
      <c r="E160" s="245" t="s">
        <v>276</v>
      </c>
      <c r="F160" s="352"/>
      <c r="G160" s="261">
        <v>0</v>
      </c>
      <c r="H160" s="261">
        <v>0</v>
      </c>
      <c r="I160" s="261" t="s">
        <v>289</v>
      </c>
      <c r="J160" s="244" t="s">
        <v>227</v>
      </c>
      <c r="K160" s="261"/>
      <c r="L160" s="261" t="s">
        <v>301</v>
      </c>
      <c r="M160" s="261">
        <f>COUNTIF(AG159:AL160,"x")</f>
        <v>0</v>
      </c>
      <c r="N160" s="261">
        <f t="shared" si="20"/>
        <v>0</v>
      </c>
      <c r="O160" s="240"/>
      <c r="P160" s="271" t="str">
        <f>L158</f>
        <v>C1</v>
      </c>
      <c r="Q160" s="231" t="s">
        <v>277</v>
      </c>
      <c r="R160" s="231"/>
      <c r="S160" s="231"/>
      <c r="T160" s="231"/>
      <c r="U160" s="231"/>
      <c r="V160" s="265" t="s">
        <v>278</v>
      </c>
      <c r="W160" s="240"/>
      <c r="X160" s="264" t="str">
        <f>L159</f>
        <v>C2</v>
      </c>
      <c r="Y160" s="231" t="s">
        <v>277</v>
      </c>
      <c r="Z160" s="231" t="s">
        <v>277</v>
      </c>
      <c r="AA160" s="231" t="s">
        <v>277</v>
      </c>
      <c r="AB160" s="231"/>
      <c r="AC160" s="231"/>
      <c r="AD160" s="265"/>
      <c r="AE160" s="240"/>
      <c r="AF160" s="264" t="str">
        <f>L160</f>
        <v>C3</v>
      </c>
      <c r="AG160" s="272"/>
      <c r="AH160" s="273"/>
      <c r="AI160" s="273"/>
      <c r="AJ160" s="273"/>
      <c r="AK160" s="273"/>
      <c r="AL160" s="274"/>
      <c r="AM160" s="240"/>
      <c r="AN160" s="264" t="str">
        <f>L161</f>
        <v>C4</v>
      </c>
      <c r="AO160" s="272"/>
      <c r="AP160" s="273"/>
      <c r="AQ160" s="273"/>
      <c r="AR160" s="273"/>
      <c r="AS160" s="273"/>
      <c r="AT160" s="274"/>
      <c r="AU160" s="240"/>
      <c r="AV160" s="240"/>
      <c r="AW160" s="355"/>
      <c r="AX160" s="66"/>
      <c r="AY160" s="289">
        <f t="shared" si="17"/>
        <v>0</v>
      </c>
      <c r="AZ160" s="244">
        <f t="shared" si="18"/>
        <v>0</v>
      </c>
      <c r="BA160" s="244">
        <f t="shared" si="19"/>
        <v>0</v>
      </c>
      <c r="BB160" s="290" t="e">
        <f>Table6[[#This Row],[Occupé]]/Table6[[#This Row],[Total port]]</f>
        <v>#DIV/0!</v>
      </c>
      <c r="BC160" s="250"/>
      <c r="BD160" s="250"/>
      <c r="BE160" s="143"/>
      <c r="BF160" s="143"/>
      <c r="BG160" s="143"/>
      <c r="BH160" s="143"/>
      <c r="BI160" s="143"/>
      <c r="BJ160" s="143"/>
      <c r="BK160" s="143"/>
      <c r="BL160" s="143"/>
      <c r="BM160" s="143"/>
    </row>
    <row r="161" spans="1:65" ht="12" customHeight="1" thickBot="1">
      <c r="A161" s="145"/>
      <c r="B161" s="299" t="str">
        <f t="shared" si="16"/>
        <v>INTRA</v>
      </c>
      <c r="C161" s="296" t="s">
        <v>227</v>
      </c>
      <c r="D161" s="257" t="s">
        <v>201</v>
      </c>
      <c r="E161" s="232" t="s">
        <v>276</v>
      </c>
      <c r="F161" s="353"/>
      <c r="G161" s="252">
        <v>0</v>
      </c>
      <c r="H161" s="252">
        <v>0</v>
      </c>
      <c r="I161" s="252" t="s">
        <v>289</v>
      </c>
      <c r="J161" s="231" t="s">
        <v>227</v>
      </c>
      <c r="K161" s="252"/>
      <c r="L161" s="252" t="s">
        <v>302</v>
      </c>
      <c r="M161" s="252">
        <f>COUNTIF(AO159:AT160,"x")</f>
        <v>0</v>
      </c>
      <c r="N161" s="252">
        <f t="shared" si="20"/>
        <v>0</v>
      </c>
      <c r="O161" s="233"/>
      <c r="P161" s="233"/>
      <c r="Q161" s="233">
        <v>1</v>
      </c>
      <c r="R161" s="233">
        <v>2</v>
      </c>
      <c r="S161" s="233">
        <v>3</v>
      </c>
      <c r="T161" s="233">
        <v>4</v>
      </c>
      <c r="U161" s="233">
        <v>5</v>
      </c>
      <c r="V161" s="233">
        <v>6</v>
      </c>
      <c r="W161" s="233"/>
      <c r="X161" s="233"/>
      <c r="Y161" s="233">
        <v>1</v>
      </c>
      <c r="Z161" s="233">
        <v>2</v>
      </c>
      <c r="AA161" s="233">
        <v>3</v>
      </c>
      <c r="AB161" s="233">
        <v>4</v>
      </c>
      <c r="AC161" s="233">
        <v>5</v>
      </c>
      <c r="AD161" s="233">
        <v>6</v>
      </c>
      <c r="AE161" s="233"/>
      <c r="AF161" s="233"/>
      <c r="AG161" s="233">
        <v>1</v>
      </c>
      <c r="AH161" s="233">
        <v>2</v>
      </c>
      <c r="AI161" s="233">
        <v>3</v>
      </c>
      <c r="AJ161" s="233">
        <v>4</v>
      </c>
      <c r="AK161" s="233">
        <v>5</v>
      </c>
      <c r="AL161" s="233">
        <v>6</v>
      </c>
      <c r="AM161" s="233"/>
      <c r="AN161" s="233"/>
      <c r="AO161" s="233">
        <v>1</v>
      </c>
      <c r="AP161" s="233">
        <v>2</v>
      </c>
      <c r="AQ161" s="233">
        <v>3</v>
      </c>
      <c r="AR161" s="233">
        <v>4</v>
      </c>
      <c r="AS161" s="233">
        <v>5</v>
      </c>
      <c r="AT161" s="233">
        <v>6</v>
      </c>
      <c r="AU161" s="233"/>
      <c r="AV161" s="233"/>
      <c r="AW161" s="356"/>
      <c r="AX161" s="66"/>
      <c r="AY161" s="289">
        <f t="shared" si="17"/>
        <v>0</v>
      </c>
      <c r="AZ161" s="244">
        <f t="shared" si="18"/>
        <v>0</v>
      </c>
      <c r="BA161" s="244">
        <f t="shared" si="19"/>
        <v>0</v>
      </c>
      <c r="BB161" s="290" t="e">
        <f>Table6[[#This Row],[Occupé]]/Table6[[#This Row],[Total port]]</f>
        <v>#DIV/0!</v>
      </c>
      <c r="BC161" s="250"/>
      <c r="BD161" s="250"/>
      <c r="BE161" s="143"/>
      <c r="BF161" s="143"/>
      <c r="BG161" s="143"/>
      <c r="BH161" s="143"/>
      <c r="BI161" s="143"/>
      <c r="BJ161" s="143"/>
      <c r="BK161" s="143"/>
      <c r="BL161" s="143"/>
      <c r="BM161" s="143"/>
    </row>
    <row r="162" spans="1:65" ht="12" customHeight="1" thickBot="1">
      <c r="A162" s="145"/>
      <c r="B162" s="297" t="str">
        <f t="shared" si="16"/>
        <v>INTRA</v>
      </c>
      <c r="C162" s="295" t="s">
        <v>227</v>
      </c>
      <c r="D162" s="275" t="s">
        <v>201</v>
      </c>
      <c r="E162" s="260" t="s">
        <v>276</v>
      </c>
      <c r="F162" s="351">
        <v>8</v>
      </c>
      <c r="G162" s="259">
        <v>12</v>
      </c>
      <c r="H162" s="259">
        <v>12</v>
      </c>
      <c r="I162" s="259" t="s">
        <v>289</v>
      </c>
      <c r="J162" s="255" t="s">
        <v>227</v>
      </c>
      <c r="K162" s="259" t="s">
        <v>98</v>
      </c>
      <c r="L162" s="259" t="s">
        <v>298</v>
      </c>
      <c r="M162" s="259">
        <f>COUNTIF(Q163:V164,"x")</f>
        <v>1</v>
      </c>
      <c r="N162" s="259">
        <f t="shared" si="20"/>
        <v>11</v>
      </c>
      <c r="O162" s="240"/>
      <c r="P162" s="228"/>
      <c r="Q162" s="240">
        <v>7</v>
      </c>
      <c r="R162" s="240">
        <v>8</v>
      </c>
      <c r="S162" s="240">
        <v>9</v>
      </c>
      <c r="T162" s="240">
        <v>10</v>
      </c>
      <c r="U162" s="240">
        <v>11</v>
      </c>
      <c r="V162" s="240">
        <v>12</v>
      </c>
      <c r="W162" s="240"/>
      <c r="X162" s="228"/>
      <c r="Y162" s="240">
        <v>7</v>
      </c>
      <c r="Z162" s="240">
        <v>8</v>
      </c>
      <c r="AA162" s="240">
        <v>9</v>
      </c>
      <c r="AB162" s="240">
        <v>10</v>
      </c>
      <c r="AC162" s="240">
        <v>11</v>
      </c>
      <c r="AD162" s="240">
        <v>12</v>
      </c>
      <c r="AE162" s="240"/>
      <c r="AF162" s="228"/>
      <c r="AG162" s="240">
        <v>7</v>
      </c>
      <c r="AH162" s="240">
        <v>8</v>
      </c>
      <c r="AI162" s="240">
        <v>9</v>
      </c>
      <c r="AJ162" s="240">
        <v>10</v>
      </c>
      <c r="AK162" s="240">
        <v>11</v>
      </c>
      <c r="AL162" s="240">
        <v>12</v>
      </c>
      <c r="AM162" s="240"/>
      <c r="AN162" s="228"/>
      <c r="AO162" s="240">
        <v>7</v>
      </c>
      <c r="AP162" s="240">
        <v>8</v>
      </c>
      <c r="AQ162" s="240">
        <v>9</v>
      </c>
      <c r="AR162" s="240">
        <v>10</v>
      </c>
      <c r="AS162" s="240">
        <v>11</v>
      </c>
      <c r="AT162" s="240">
        <v>12</v>
      </c>
      <c r="AU162" s="240"/>
      <c r="AV162" s="240"/>
      <c r="AW162" s="355">
        <f>F162</f>
        <v>8</v>
      </c>
      <c r="AX162" s="66"/>
      <c r="AY162" s="289">
        <f t="shared" si="17"/>
        <v>12</v>
      </c>
      <c r="AZ162" s="244">
        <f t="shared" si="18"/>
        <v>1</v>
      </c>
      <c r="BA162" s="244">
        <f t="shared" si="19"/>
        <v>11</v>
      </c>
      <c r="BB162" s="290">
        <f>Table6[[#This Row],[Occupé]]/Table6[[#This Row],[Total port]]</f>
        <v>8.3333333333333329E-2</v>
      </c>
      <c r="BC162" s="250"/>
      <c r="BD162" s="250"/>
      <c r="BE162" s="143"/>
      <c r="BF162" s="143"/>
      <c r="BG162" s="143"/>
      <c r="BH162" s="143"/>
      <c r="BI162" s="143"/>
      <c r="BJ162" s="143"/>
      <c r="BK162" s="143"/>
      <c r="BL162" s="143"/>
      <c r="BM162" s="143"/>
    </row>
    <row r="163" spans="1:65" ht="12" customHeight="1">
      <c r="A163" s="145"/>
      <c r="B163" s="298" t="str">
        <f t="shared" si="16"/>
        <v>INTRA</v>
      </c>
      <c r="C163" s="289" t="s">
        <v>227</v>
      </c>
      <c r="D163" s="261" t="s">
        <v>201</v>
      </c>
      <c r="E163" s="245" t="s">
        <v>276</v>
      </c>
      <c r="F163" s="352"/>
      <c r="G163" s="261">
        <v>12</v>
      </c>
      <c r="H163" s="261">
        <v>12</v>
      </c>
      <c r="I163" s="261" t="s">
        <v>289</v>
      </c>
      <c r="J163" s="244" t="s">
        <v>227</v>
      </c>
      <c r="K163" s="261" t="s">
        <v>99</v>
      </c>
      <c r="L163" s="261" t="s">
        <v>300</v>
      </c>
      <c r="M163" s="261">
        <f>COUNTIF(Y163:AD164,"x")</f>
        <v>3</v>
      </c>
      <c r="N163" s="261">
        <f t="shared" si="20"/>
        <v>9</v>
      </c>
      <c r="O163" s="240"/>
      <c r="P163" s="267" t="str">
        <f>K162</f>
        <v>E57</v>
      </c>
      <c r="Q163" s="255"/>
      <c r="R163" s="255"/>
      <c r="S163" s="255"/>
      <c r="T163" s="255"/>
      <c r="U163" s="255"/>
      <c r="V163" s="263"/>
      <c r="W163" s="240"/>
      <c r="X163" s="262" t="str">
        <f>K163</f>
        <v>H57</v>
      </c>
      <c r="Y163" s="255"/>
      <c r="Z163" s="255"/>
      <c r="AA163" s="255"/>
      <c r="AB163" s="255"/>
      <c r="AC163" s="255"/>
      <c r="AD163" s="263"/>
      <c r="AE163" s="240"/>
      <c r="AF163" s="262" t="str">
        <f>K164</f>
        <v>J57</v>
      </c>
      <c r="AG163" s="255"/>
      <c r="AH163" s="255"/>
      <c r="AI163" s="255"/>
      <c r="AJ163" s="255"/>
      <c r="AK163" s="255"/>
      <c r="AL163" s="263" t="s">
        <v>277</v>
      </c>
      <c r="AM163" s="240"/>
      <c r="AN163" s="262" t="str">
        <f>K165</f>
        <v>M57</v>
      </c>
      <c r="AO163" s="255"/>
      <c r="AP163" s="255"/>
      <c r="AQ163" s="255"/>
      <c r="AR163" s="255"/>
      <c r="AS163" s="255"/>
      <c r="AT163" s="263"/>
      <c r="AU163" s="240"/>
      <c r="AV163" s="240"/>
      <c r="AW163" s="355"/>
      <c r="AX163" s="66"/>
      <c r="AY163" s="289">
        <f t="shared" si="17"/>
        <v>12</v>
      </c>
      <c r="AZ163" s="244">
        <f t="shared" si="18"/>
        <v>3</v>
      </c>
      <c r="BA163" s="244">
        <f t="shared" si="19"/>
        <v>9</v>
      </c>
      <c r="BB163" s="290">
        <f>Table6[[#This Row],[Occupé]]/Table6[[#This Row],[Total port]]</f>
        <v>0.25</v>
      </c>
      <c r="BC163" s="250"/>
      <c r="BD163" s="250"/>
      <c r="BE163" s="143"/>
      <c r="BF163" s="143"/>
      <c r="BG163" s="143"/>
      <c r="BH163" s="143"/>
      <c r="BI163" s="143"/>
      <c r="BJ163" s="143"/>
      <c r="BK163" s="143"/>
      <c r="BL163" s="143"/>
      <c r="BM163" s="143"/>
    </row>
    <row r="164" spans="1:65" ht="12" customHeight="1" thickBot="1">
      <c r="A164" s="145"/>
      <c r="B164" s="298" t="str">
        <f t="shared" si="16"/>
        <v>INTRA</v>
      </c>
      <c r="C164" s="289" t="s">
        <v>227</v>
      </c>
      <c r="D164" s="261" t="s">
        <v>201</v>
      </c>
      <c r="E164" s="245" t="s">
        <v>276</v>
      </c>
      <c r="F164" s="352"/>
      <c r="G164" s="261">
        <v>12</v>
      </c>
      <c r="H164" s="261">
        <v>12</v>
      </c>
      <c r="I164" s="261" t="s">
        <v>289</v>
      </c>
      <c r="J164" s="244" t="s">
        <v>227</v>
      </c>
      <c r="K164" s="261" t="s">
        <v>100</v>
      </c>
      <c r="L164" s="261" t="s">
        <v>301</v>
      </c>
      <c r="M164" s="261">
        <f>COUNTIF(AG163:AL164,"x")</f>
        <v>1</v>
      </c>
      <c r="N164" s="261">
        <f t="shared" si="20"/>
        <v>11</v>
      </c>
      <c r="O164" s="240"/>
      <c r="P164" s="271" t="str">
        <f>L162</f>
        <v>C1</v>
      </c>
      <c r="Q164" s="231" t="s">
        <v>277</v>
      </c>
      <c r="R164" s="231"/>
      <c r="S164" s="231"/>
      <c r="T164" s="231"/>
      <c r="U164" s="231"/>
      <c r="V164" s="265"/>
      <c r="W164" s="240"/>
      <c r="X164" s="264" t="str">
        <f>L163</f>
        <v>C2</v>
      </c>
      <c r="Y164" s="231" t="s">
        <v>277</v>
      </c>
      <c r="Z164" s="231" t="s">
        <v>277</v>
      </c>
      <c r="AA164" s="231" t="s">
        <v>277</v>
      </c>
      <c r="AB164" s="231"/>
      <c r="AC164" s="231"/>
      <c r="AD164" s="265"/>
      <c r="AE164" s="240"/>
      <c r="AF164" s="264" t="str">
        <f>L164</f>
        <v>C3</v>
      </c>
      <c r="AG164" s="231"/>
      <c r="AH164" s="231"/>
      <c r="AI164" s="231"/>
      <c r="AJ164" s="231"/>
      <c r="AK164" s="231"/>
      <c r="AL164" s="265"/>
      <c r="AM164" s="240"/>
      <c r="AN164" s="264" t="str">
        <f>L165</f>
        <v>C4</v>
      </c>
      <c r="AO164" s="231"/>
      <c r="AP164" s="231"/>
      <c r="AQ164" s="231"/>
      <c r="AR164" s="231"/>
      <c r="AS164" s="231"/>
      <c r="AT164" s="265"/>
      <c r="AU164" s="240"/>
      <c r="AV164" s="240"/>
      <c r="AW164" s="355"/>
      <c r="AX164" s="66"/>
      <c r="AY164" s="289">
        <f t="shared" si="17"/>
        <v>12</v>
      </c>
      <c r="AZ164" s="244">
        <f t="shared" si="18"/>
        <v>1</v>
      </c>
      <c r="BA164" s="244">
        <f t="shared" si="19"/>
        <v>11</v>
      </c>
      <c r="BB164" s="290">
        <f>Table6[[#This Row],[Occupé]]/Table6[[#This Row],[Total port]]</f>
        <v>8.3333333333333329E-2</v>
      </c>
      <c r="BC164" s="250"/>
      <c r="BD164" s="250"/>
      <c r="BE164" s="143"/>
      <c r="BF164" s="143"/>
      <c r="BG164" s="143"/>
      <c r="BH164" s="143"/>
      <c r="BI164" s="143"/>
      <c r="BJ164" s="143"/>
      <c r="BK164" s="143"/>
      <c r="BL164" s="143"/>
      <c r="BM164" s="143"/>
    </row>
    <row r="165" spans="1:65" ht="12" customHeight="1" thickBot="1">
      <c r="A165" s="145"/>
      <c r="B165" s="299" t="str">
        <f t="shared" si="16"/>
        <v>INTRA</v>
      </c>
      <c r="C165" s="296" t="s">
        <v>227</v>
      </c>
      <c r="D165" s="257" t="s">
        <v>201</v>
      </c>
      <c r="E165" s="232" t="s">
        <v>276</v>
      </c>
      <c r="F165" s="353"/>
      <c r="G165" s="252">
        <v>0</v>
      </c>
      <c r="H165" s="252">
        <v>12</v>
      </c>
      <c r="I165" s="252" t="s">
        <v>289</v>
      </c>
      <c r="J165" s="231" t="s">
        <v>227</v>
      </c>
      <c r="K165" s="252" t="s">
        <v>19</v>
      </c>
      <c r="L165" s="252" t="s">
        <v>302</v>
      </c>
      <c r="M165" s="252">
        <f>COUNTIF(AO163:AT164,"x")</f>
        <v>0</v>
      </c>
      <c r="N165" s="252">
        <f t="shared" si="20"/>
        <v>0</v>
      </c>
      <c r="O165" s="233"/>
      <c r="P165" s="233"/>
      <c r="Q165" s="233">
        <v>1</v>
      </c>
      <c r="R165" s="233">
        <v>2</v>
      </c>
      <c r="S165" s="233">
        <v>3</v>
      </c>
      <c r="T165" s="233">
        <v>4</v>
      </c>
      <c r="U165" s="233">
        <v>5</v>
      </c>
      <c r="V165" s="233">
        <v>6</v>
      </c>
      <c r="W165" s="233"/>
      <c r="X165" s="233"/>
      <c r="Y165" s="233">
        <v>1</v>
      </c>
      <c r="Z165" s="233">
        <v>2</v>
      </c>
      <c r="AA165" s="233">
        <v>3</v>
      </c>
      <c r="AB165" s="233">
        <v>4</v>
      </c>
      <c r="AC165" s="233">
        <v>5</v>
      </c>
      <c r="AD165" s="233">
        <v>6</v>
      </c>
      <c r="AE165" s="233"/>
      <c r="AF165" s="233"/>
      <c r="AG165" s="233">
        <v>1</v>
      </c>
      <c r="AH165" s="233">
        <v>2</v>
      </c>
      <c r="AI165" s="233">
        <v>3</v>
      </c>
      <c r="AJ165" s="233">
        <v>4</v>
      </c>
      <c r="AK165" s="233">
        <v>5</v>
      </c>
      <c r="AL165" s="233">
        <v>6</v>
      </c>
      <c r="AM165" s="233"/>
      <c r="AN165" s="233"/>
      <c r="AO165" s="233">
        <v>1</v>
      </c>
      <c r="AP165" s="233">
        <v>2</v>
      </c>
      <c r="AQ165" s="233">
        <v>3</v>
      </c>
      <c r="AR165" s="233">
        <v>4</v>
      </c>
      <c r="AS165" s="233">
        <v>5</v>
      </c>
      <c r="AT165" s="233">
        <v>6</v>
      </c>
      <c r="AU165" s="233"/>
      <c r="AV165" s="233"/>
      <c r="AW165" s="356"/>
      <c r="AX165" s="66"/>
      <c r="AY165" s="289">
        <f t="shared" si="17"/>
        <v>0</v>
      </c>
      <c r="AZ165" s="244">
        <f t="shared" si="18"/>
        <v>0</v>
      </c>
      <c r="BA165" s="244">
        <f t="shared" si="19"/>
        <v>0</v>
      </c>
      <c r="BB165" s="290" t="e">
        <f>Table6[[#This Row],[Occupé]]/Table6[[#This Row],[Total port]]</f>
        <v>#DIV/0!</v>
      </c>
      <c r="BC165" s="250"/>
      <c r="BD165" s="250"/>
      <c r="BE165" s="143"/>
      <c r="BF165" s="143"/>
      <c r="BG165" s="143"/>
      <c r="BH165" s="143"/>
      <c r="BI165" s="143"/>
      <c r="BJ165" s="143"/>
      <c r="BK165" s="143"/>
      <c r="BL165" s="143"/>
      <c r="BM165" s="143"/>
    </row>
    <row r="166" spans="1:65" ht="12" customHeight="1" thickBot="1">
      <c r="A166" s="145"/>
      <c r="B166" s="297" t="str">
        <f t="shared" si="16"/>
        <v>INTRA</v>
      </c>
      <c r="C166" s="295" t="s">
        <v>227</v>
      </c>
      <c r="D166" s="275" t="s">
        <v>201</v>
      </c>
      <c r="E166" s="260" t="s">
        <v>276</v>
      </c>
      <c r="F166" s="351">
        <v>7</v>
      </c>
      <c r="G166" s="259">
        <v>12</v>
      </c>
      <c r="H166" s="259">
        <v>12</v>
      </c>
      <c r="I166" s="259" t="s">
        <v>289</v>
      </c>
      <c r="J166" s="255" t="s">
        <v>227</v>
      </c>
      <c r="K166" s="259" t="s">
        <v>108</v>
      </c>
      <c r="L166" s="259" t="s">
        <v>298</v>
      </c>
      <c r="M166" s="259">
        <f>COUNTIF(Q167:V168,"x")</f>
        <v>8</v>
      </c>
      <c r="N166" s="259">
        <f t="shared" si="20"/>
        <v>4</v>
      </c>
      <c r="O166" s="228"/>
      <c r="P166" s="228"/>
      <c r="Q166" s="228">
        <v>7</v>
      </c>
      <c r="R166" s="228">
        <v>8</v>
      </c>
      <c r="S166" s="228">
        <v>9</v>
      </c>
      <c r="T166" s="228">
        <v>10</v>
      </c>
      <c r="U166" s="228">
        <v>11</v>
      </c>
      <c r="V166" s="228">
        <v>12</v>
      </c>
      <c r="W166" s="228"/>
      <c r="X166" s="228"/>
      <c r="Y166" s="228">
        <v>7</v>
      </c>
      <c r="Z166" s="228">
        <v>8</v>
      </c>
      <c r="AA166" s="228">
        <v>9</v>
      </c>
      <c r="AB166" s="228">
        <v>10</v>
      </c>
      <c r="AC166" s="228">
        <v>11</v>
      </c>
      <c r="AD166" s="228">
        <v>12</v>
      </c>
      <c r="AE166" s="228"/>
      <c r="AF166" s="228"/>
      <c r="AG166" s="228">
        <v>7</v>
      </c>
      <c r="AH166" s="228">
        <v>8</v>
      </c>
      <c r="AI166" s="228">
        <v>9</v>
      </c>
      <c r="AJ166" s="228">
        <v>10</v>
      </c>
      <c r="AK166" s="228">
        <v>11</v>
      </c>
      <c r="AL166" s="228">
        <v>12</v>
      </c>
      <c r="AM166" s="228"/>
      <c r="AN166" s="228"/>
      <c r="AO166" s="228">
        <v>7</v>
      </c>
      <c r="AP166" s="228">
        <v>8</v>
      </c>
      <c r="AQ166" s="228">
        <v>9</v>
      </c>
      <c r="AR166" s="228">
        <v>10</v>
      </c>
      <c r="AS166" s="228">
        <v>11</v>
      </c>
      <c r="AT166" s="228">
        <v>12</v>
      </c>
      <c r="AU166" s="228"/>
      <c r="AV166" s="228"/>
      <c r="AW166" s="354">
        <f>F166</f>
        <v>7</v>
      </c>
      <c r="AX166" s="66"/>
      <c r="AY166" s="289">
        <f t="shared" si="17"/>
        <v>12</v>
      </c>
      <c r="AZ166" s="244">
        <f t="shared" si="18"/>
        <v>8</v>
      </c>
      <c r="BA166" s="244">
        <f t="shared" si="19"/>
        <v>4</v>
      </c>
      <c r="BB166" s="290">
        <f>Table6[[#This Row],[Occupé]]/Table6[[#This Row],[Total port]]</f>
        <v>0.66666666666666663</v>
      </c>
      <c r="BC166" s="250"/>
      <c r="BD166" s="250"/>
      <c r="BE166" s="143"/>
      <c r="BF166" s="143"/>
      <c r="BG166" s="143"/>
      <c r="BH166" s="143"/>
      <c r="BI166" s="143"/>
      <c r="BJ166" s="143"/>
      <c r="BK166" s="143"/>
      <c r="BL166" s="143"/>
      <c r="BM166" s="143"/>
    </row>
    <row r="167" spans="1:65" ht="12" customHeight="1">
      <c r="A167" s="145"/>
      <c r="B167" s="298" t="str">
        <f t="shared" si="16"/>
        <v>INTRA</v>
      </c>
      <c r="C167" s="289" t="s">
        <v>227</v>
      </c>
      <c r="D167" s="261" t="s">
        <v>201</v>
      </c>
      <c r="E167" s="245" t="s">
        <v>276</v>
      </c>
      <c r="F167" s="352"/>
      <c r="G167" s="261">
        <v>12</v>
      </c>
      <c r="H167" s="261">
        <v>12</v>
      </c>
      <c r="I167" s="261" t="s">
        <v>289</v>
      </c>
      <c r="J167" s="244" t="s">
        <v>227</v>
      </c>
      <c r="K167" s="261" t="s">
        <v>101</v>
      </c>
      <c r="L167" s="261" t="s">
        <v>300</v>
      </c>
      <c r="M167" s="261">
        <f>COUNTIF(Y167:AD168,"x")</f>
        <v>6</v>
      </c>
      <c r="N167" s="261">
        <f t="shared" si="20"/>
        <v>6</v>
      </c>
      <c r="O167" s="240"/>
      <c r="P167" s="267" t="str">
        <f>K166</f>
        <v>P57</v>
      </c>
      <c r="Q167" s="255" t="s">
        <v>278</v>
      </c>
      <c r="R167" s="255"/>
      <c r="S167" s="255"/>
      <c r="T167" s="255"/>
      <c r="U167" s="255"/>
      <c r="V167" s="263" t="s">
        <v>278</v>
      </c>
      <c r="W167" s="240"/>
      <c r="X167" s="262" t="str">
        <f>K167</f>
        <v>R57</v>
      </c>
      <c r="Y167" s="255" t="s">
        <v>277</v>
      </c>
      <c r="Z167" s="255"/>
      <c r="AA167" s="255"/>
      <c r="AB167" s="255"/>
      <c r="AC167" s="255"/>
      <c r="AD167" s="263"/>
      <c r="AE167" s="240"/>
      <c r="AF167" s="262">
        <f>K168</f>
        <v>0</v>
      </c>
      <c r="AG167" s="268"/>
      <c r="AH167" s="269"/>
      <c r="AI167" s="269"/>
      <c r="AJ167" s="269"/>
      <c r="AK167" s="269"/>
      <c r="AL167" s="270"/>
      <c r="AM167" s="240"/>
      <c r="AN167" s="262">
        <f>K169</f>
        <v>0</v>
      </c>
      <c r="AO167" s="268"/>
      <c r="AP167" s="269"/>
      <c r="AQ167" s="269"/>
      <c r="AR167" s="269"/>
      <c r="AS167" s="269"/>
      <c r="AT167" s="270"/>
      <c r="AU167" s="240"/>
      <c r="AV167" s="240"/>
      <c r="AW167" s="355"/>
      <c r="AX167" s="66"/>
      <c r="AY167" s="289">
        <f t="shared" si="17"/>
        <v>12</v>
      </c>
      <c r="AZ167" s="244">
        <f t="shared" si="18"/>
        <v>6</v>
      </c>
      <c r="BA167" s="244">
        <f t="shared" si="19"/>
        <v>6</v>
      </c>
      <c r="BB167" s="290">
        <f>Table6[[#This Row],[Occupé]]/Table6[[#This Row],[Total port]]</f>
        <v>0.5</v>
      </c>
      <c r="BC167" s="250"/>
      <c r="BD167" s="250"/>
      <c r="BE167" s="143"/>
      <c r="BF167" s="143"/>
      <c r="BG167" s="143"/>
      <c r="BH167" s="143"/>
      <c r="BI167" s="143"/>
      <c r="BJ167" s="143"/>
      <c r="BK167" s="143"/>
      <c r="BL167" s="143"/>
      <c r="BM167" s="143"/>
    </row>
    <row r="168" spans="1:65" ht="12" customHeight="1" thickBot="1">
      <c r="A168" s="145"/>
      <c r="B168" s="298" t="str">
        <f t="shared" si="16"/>
        <v>INTRA</v>
      </c>
      <c r="C168" s="289" t="s">
        <v>227</v>
      </c>
      <c r="D168" s="261" t="s">
        <v>201</v>
      </c>
      <c r="E168" s="245" t="s">
        <v>276</v>
      </c>
      <c r="F168" s="352"/>
      <c r="G168" s="261">
        <v>0</v>
      </c>
      <c r="H168" s="261">
        <v>0</v>
      </c>
      <c r="I168" s="261" t="s">
        <v>289</v>
      </c>
      <c r="J168" s="244" t="s">
        <v>227</v>
      </c>
      <c r="K168" s="261"/>
      <c r="L168" s="261" t="s">
        <v>301</v>
      </c>
      <c r="M168" s="261">
        <f>COUNTIF(AG167:AL168,"x")</f>
        <v>0</v>
      </c>
      <c r="N168" s="261">
        <f t="shared" si="20"/>
        <v>0</v>
      </c>
      <c r="O168" s="240"/>
      <c r="P168" s="271" t="str">
        <f>L166</f>
        <v>C1</v>
      </c>
      <c r="Q168" s="231" t="s">
        <v>277</v>
      </c>
      <c r="R168" s="231" t="s">
        <v>277</v>
      </c>
      <c r="S168" s="231" t="s">
        <v>277</v>
      </c>
      <c r="T168" s="231" t="s">
        <v>278</v>
      </c>
      <c r="U168" s="231" t="s">
        <v>278</v>
      </c>
      <c r="V168" s="265" t="s">
        <v>277</v>
      </c>
      <c r="W168" s="240"/>
      <c r="X168" s="264" t="str">
        <f>L167</f>
        <v>C2</v>
      </c>
      <c r="Y168" s="231" t="s">
        <v>277</v>
      </c>
      <c r="Z168" s="231"/>
      <c r="AA168" s="231" t="s">
        <v>277</v>
      </c>
      <c r="AB168" s="231" t="s">
        <v>277</v>
      </c>
      <c r="AC168" s="231" t="s">
        <v>277</v>
      </c>
      <c r="AD168" s="265" t="s">
        <v>277</v>
      </c>
      <c r="AE168" s="240"/>
      <c r="AF168" s="264" t="str">
        <f>L168</f>
        <v>C3</v>
      </c>
      <c r="AG168" s="272"/>
      <c r="AH168" s="273"/>
      <c r="AI168" s="273"/>
      <c r="AJ168" s="273"/>
      <c r="AK168" s="273"/>
      <c r="AL168" s="274"/>
      <c r="AM168" s="240"/>
      <c r="AN168" s="264" t="str">
        <f>L169</f>
        <v>C4</v>
      </c>
      <c r="AO168" s="272"/>
      <c r="AP168" s="273"/>
      <c r="AQ168" s="273"/>
      <c r="AR168" s="273"/>
      <c r="AS168" s="273"/>
      <c r="AT168" s="274"/>
      <c r="AU168" s="240"/>
      <c r="AV168" s="240"/>
      <c r="AW168" s="355"/>
      <c r="AX168" s="66"/>
      <c r="AY168" s="289">
        <f t="shared" si="17"/>
        <v>0</v>
      </c>
      <c r="AZ168" s="244">
        <f t="shared" si="18"/>
        <v>0</v>
      </c>
      <c r="BA168" s="244">
        <f t="shared" si="19"/>
        <v>0</v>
      </c>
      <c r="BB168" s="290" t="e">
        <f>Table6[[#This Row],[Occupé]]/Table6[[#This Row],[Total port]]</f>
        <v>#DIV/0!</v>
      </c>
      <c r="BC168" s="250"/>
      <c r="BD168" s="250"/>
      <c r="BE168" s="143"/>
      <c r="BF168" s="143"/>
      <c r="BG168" s="143"/>
      <c r="BH168" s="143"/>
      <c r="BI168" s="143"/>
      <c r="BJ168" s="143"/>
      <c r="BK168" s="143"/>
      <c r="BL168" s="143"/>
      <c r="BM168" s="143"/>
    </row>
    <row r="169" spans="1:65" ht="12" customHeight="1" thickBot="1">
      <c r="A169" s="145"/>
      <c r="B169" s="299" t="str">
        <f t="shared" si="16"/>
        <v>INTRA</v>
      </c>
      <c r="C169" s="296" t="s">
        <v>227</v>
      </c>
      <c r="D169" s="257" t="s">
        <v>201</v>
      </c>
      <c r="E169" s="232" t="s">
        <v>276</v>
      </c>
      <c r="F169" s="353"/>
      <c r="G169" s="252">
        <v>0</v>
      </c>
      <c r="H169" s="252">
        <v>0</v>
      </c>
      <c r="I169" s="252" t="s">
        <v>289</v>
      </c>
      <c r="J169" s="231" t="s">
        <v>227</v>
      </c>
      <c r="K169" s="252"/>
      <c r="L169" s="252" t="s">
        <v>302</v>
      </c>
      <c r="M169" s="252">
        <f>COUNTIF(AO167:AT168,"x")</f>
        <v>0</v>
      </c>
      <c r="N169" s="252">
        <f t="shared" si="20"/>
        <v>0</v>
      </c>
      <c r="O169" s="233"/>
      <c r="P169" s="233"/>
      <c r="Q169" s="233">
        <v>1</v>
      </c>
      <c r="R169" s="233">
        <v>2</v>
      </c>
      <c r="S169" s="233">
        <v>3</v>
      </c>
      <c r="T169" s="233">
        <v>4</v>
      </c>
      <c r="U169" s="233">
        <v>5</v>
      </c>
      <c r="V169" s="233">
        <v>6</v>
      </c>
      <c r="W169" s="233"/>
      <c r="X169" s="233"/>
      <c r="Y169" s="233">
        <v>1</v>
      </c>
      <c r="Z169" s="233">
        <v>2</v>
      </c>
      <c r="AA169" s="233">
        <v>3</v>
      </c>
      <c r="AB169" s="233">
        <v>4</v>
      </c>
      <c r="AC169" s="233">
        <v>5</v>
      </c>
      <c r="AD169" s="233">
        <v>6</v>
      </c>
      <c r="AE169" s="233"/>
      <c r="AF169" s="233"/>
      <c r="AG169" s="233">
        <v>1</v>
      </c>
      <c r="AH169" s="233">
        <v>2</v>
      </c>
      <c r="AI169" s="233">
        <v>3</v>
      </c>
      <c r="AJ169" s="233">
        <v>4</v>
      </c>
      <c r="AK169" s="233">
        <v>5</v>
      </c>
      <c r="AL169" s="233">
        <v>6</v>
      </c>
      <c r="AM169" s="233"/>
      <c r="AN169" s="233"/>
      <c r="AO169" s="233">
        <v>1</v>
      </c>
      <c r="AP169" s="233">
        <v>2</v>
      </c>
      <c r="AQ169" s="233">
        <v>3</v>
      </c>
      <c r="AR169" s="233">
        <v>4</v>
      </c>
      <c r="AS169" s="233">
        <v>5</v>
      </c>
      <c r="AT169" s="233">
        <v>6</v>
      </c>
      <c r="AU169" s="233"/>
      <c r="AV169" s="233"/>
      <c r="AW169" s="356"/>
      <c r="AX169" s="66"/>
      <c r="AY169" s="289">
        <f t="shared" si="17"/>
        <v>0</v>
      </c>
      <c r="AZ169" s="244">
        <f t="shared" si="18"/>
        <v>0</v>
      </c>
      <c r="BA169" s="244">
        <f t="shared" si="19"/>
        <v>0</v>
      </c>
      <c r="BB169" s="290" t="e">
        <f>Table6[[#This Row],[Occupé]]/Table6[[#This Row],[Total port]]</f>
        <v>#DIV/0!</v>
      </c>
      <c r="BC169" s="250"/>
      <c r="BD169" s="250"/>
      <c r="BE169" s="143"/>
      <c r="BF169" s="143"/>
      <c r="BG169" s="143"/>
      <c r="BH169" s="143"/>
      <c r="BI169" s="143"/>
      <c r="BJ169" s="143"/>
      <c r="BK169" s="143"/>
      <c r="BL169" s="143"/>
      <c r="BM169" s="143"/>
    </row>
    <row r="170" spans="1:65" ht="12" customHeight="1" thickBot="1">
      <c r="A170" s="145"/>
      <c r="B170" s="297" t="str">
        <f t="shared" si="16"/>
        <v>INTRA</v>
      </c>
      <c r="C170" s="295" t="s">
        <v>227</v>
      </c>
      <c r="D170" s="275" t="s">
        <v>201</v>
      </c>
      <c r="E170" s="260" t="s">
        <v>276</v>
      </c>
      <c r="F170" s="351">
        <v>6</v>
      </c>
      <c r="G170" s="259">
        <v>12</v>
      </c>
      <c r="H170" s="259">
        <v>12</v>
      </c>
      <c r="I170" s="259" t="s">
        <v>289</v>
      </c>
      <c r="J170" s="255" t="s">
        <v>227</v>
      </c>
      <c r="K170" s="259" t="s">
        <v>34</v>
      </c>
      <c r="L170" s="259" t="s">
        <v>298</v>
      </c>
      <c r="M170" s="259">
        <f>COUNTIF(Q171:V172,"x")</f>
        <v>8</v>
      </c>
      <c r="N170" s="259">
        <f t="shared" si="20"/>
        <v>4</v>
      </c>
      <c r="O170" s="228"/>
      <c r="P170" s="228"/>
      <c r="Q170" s="228">
        <v>7</v>
      </c>
      <c r="R170" s="228">
        <v>8</v>
      </c>
      <c r="S170" s="228">
        <v>9</v>
      </c>
      <c r="T170" s="228">
        <v>10</v>
      </c>
      <c r="U170" s="228">
        <v>11</v>
      </c>
      <c r="V170" s="228">
        <v>12</v>
      </c>
      <c r="W170" s="228"/>
      <c r="X170" s="228"/>
      <c r="Y170" s="228">
        <v>7</v>
      </c>
      <c r="Z170" s="228">
        <v>8</v>
      </c>
      <c r="AA170" s="228">
        <v>9</v>
      </c>
      <c r="AB170" s="228">
        <v>10</v>
      </c>
      <c r="AC170" s="228">
        <v>11</v>
      </c>
      <c r="AD170" s="228">
        <v>12</v>
      </c>
      <c r="AE170" s="228"/>
      <c r="AF170" s="228"/>
      <c r="AG170" s="228">
        <v>7</v>
      </c>
      <c r="AH170" s="228">
        <v>8</v>
      </c>
      <c r="AI170" s="228">
        <v>9</v>
      </c>
      <c r="AJ170" s="228">
        <v>10</v>
      </c>
      <c r="AK170" s="228">
        <v>11</v>
      </c>
      <c r="AL170" s="228">
        <v>12</v>
      </c>
      <c r="AM170" s="228"/>
      <c r="AN170" s="228"/>
      <c r="AO170" s="228">
        <v>7</v>
      </c>
      <c r="AP170" s="228">
        <v>8</v>
      </c>
      <c r="AQ170" s="228">
        <v>9</v>
      </c>
      <c r="AR170" s="228">
        <v>10</v>
      </c>
      <c r="AS170" s="228">
        <v>11</v>
      </c>
      <c r="AT170" s="228">
        <v>12</v>
      </c>
      <c r="AU170" s="228"/>
      <c r="AV170" s="228"/>
      <c r="AW170" s="354">
        <f>F170</f>
        <v>6</v>
      </c>
      <c r="AX170" s="66"/>
      <c r="AY170" s="289">
        <f t="shared" si="17"/>
        <v>12</v>
      </c>
      <c r="AZ170" s="244">
        <f t="shared" si="18"/>
        <v>8</v>
      </c>
      <c r="BA170" s="244">
        <f t="shared" si="19"/>
        <v>4</v>
      </c>
      <c r="BB170" s="290">
        <f>Table6[[#This Row],[Occupé]]/Table6[[#This Row],[Total port]]</f>
        <v>0.66666666666666663</v>
      </c>
      <c r="BC170" s="250"/>
      <c r="BD170" s="250"/>
      <c r="BE170" s="143"/>
      <c r="BF170" s="143"/>
      <c r="BG170" s="143"/>
      <c r="BH170" s="143"/>
      <c r="BI170" s="143"/>
      <c r="BJ170" s="143"/>
      <c r="BK170" s="143"/>
      <c r="BL170" s="143"/>
      <c r="BM170" s="143"/>
    </row>
    <row r="171" spans="1:65" ht="12" customHeight="1" thickBot="1">
      <c r="A171" s="145"/>
      <c r="B171" s="298" t="str">
        <f t="shared" si="16"/>
        <v>INTRA</v>
      </c>
      <c r="C171" s="289" t="s">
        <v>227</v>
      </c>
      <c r="D171" s="261" t="s">
        <v>201</v>
      </c>
      <c r="E171" s="245" t="s">
        <v>276</v>
      </c>
      <c r="F171" s="352"/>
      <c r="G171" s="261">
        <v>12</v>
      </c>
      <c r="H171" s="261">
        <v>12</v>
      </c>
      <c r="I171" s="261" t="s">
        <v>289</v>
      </c>
      <c r="J171" s="244" t="s">
        <v>227</v>
      </c>
      <c r="K171" s="261" t="s">
        <v>195</v>
      </c>
      <c r="L171" s="261" t="s">
        <v>300</v>
      </c>
      <c r="M171" s="261">
        <f>COUNTIF(Y171:AD172,"x")</f>
        <v>4</v>
      </c>
      <c r="N171" s="261">
        <f t="shared" si="20"/>
        <v>8</v>
      </c>
      <c r="O171" s="240"/>
      <c r="P171" s="267" t="str">
        <f>K170</f>
        <v>H32</v>
      </c>
      <c r="Q171" s="231" t="s">
        <v>277</v>
      </c>
      <c r="R171" s="231" t="s">
        <v>277</v>
      </c>
      <c r="S171" s="231" t="s">
        <v>277</v>
      </c>
      <c r="T171" s="231" t="s">
        <v>277</v>
      </c>
      <c r="U171" s="255"/>
      <c r="V171" s="263"/>
      <c r="W171" s="240"/>
      <c r="X171" s="262" t="str">
        <f>K171</f>
        <v>J32</v>
      </c>
      <c r="Y171" s="255"/>
      <c r="Z171" s="255"/>
      <c r="AA171" s="255"/>
      <c r="AB171" s="255"/>
      <c r="AC171" s="255"/>
      <c r="AD171" s="263"/>
      <c r="AE171" s="240"/>
      <c r="AF171" s="262">
        <f>K172</f>
        <v>0</v>
      </c>
      <c r="AG171" s="268"/>
      <c r="AH171" s="269"/>
      <c r="AI171" s="269"/>
      <c r="AJ171" s="269"/>
      <c r="AK171" s="269"/>
      <c r="AL171" s="270"/>
      <c r="AM171" s="240"/>
      <c r="AN171" s="262">
        <f>K173</f>
        <v>0</v>
      </c>
      <c r="AO171" s="268"/>
      <c r="AP171" s="269"/>
      <c r="AQ171" s="269"/>
      <c r="AR171" s="269"/>
      <c r="AS171" s="269"/>
      <c r="AT171" s="270"/>
      <c r="AU171" s="240"/>
      <c r="AV171" s="240"/>
      <c r="AW171" s="355"/>
      <c r="AX171" s="66"/>
      <c r="AY171" s="289">
        <f t="shared" si="17"/>
        <v>12</v>
      </c>
      <c r="AZ171" s="244">
        <f t="shared" si="18"/>
        <v>4</v>
      </c>
      <c r="BA171" s="244">
        <f t="shared" si="19"/>
        <v>8</v>
      </c>
      <c r="BB171" s="290">
        <f>Table6[[#This Row],[Occupé]]/Table6[[#This Row],[Total port]]</f>
        <v>0.33333333333333331</v>
      </c>
      <c r="BC171" s="250"/>
      <c r="BD171" s="250"/>
      <c r="BE171" s="143"/>
      <c r="BF171" s="143"/>
      <c r="BG171" s="143"/>
      <c r="BH171" s="143"/>
      <c r="BI171" s="143"/>
      <c r="BJ171" s="143"/>
      <c r="BK171" s="143"/>
      <c r="BL171" s="143"/>
      <c r="BM171" s="143"/>
    </row>
    <row r="172" spans="1:65" ht="12" customHeight="1" thickBot="1">
      <c r="A172" s="145"/>
      <c r="B172" s="298" t="str">
        <f t="shared" si="16"/>
        <v>INTRA</v>
      </c>
      <c r="C172" s="289" t="s">
        <v>227</v>
      </c>
      <c r="D172" s="261" t="s">
        <v>201</v>
      </c>
      <c r="E172" s="245" t="s">
        <v>276</v>
      </c>
      <c r="F172" s="352"/>
      <c r="G172" s="261">
        <v>0</v>
      </c>
      <c r="H172" s="261">
        <v>0</v>
      </c>
      <c r="I172" s="261" t="s">
        <v>289</v>
      </c>
      <c r="J172" s="244" t="s">
        <v>227</v>
      </c>
      <c r="K172" s="261"/>
      <c r="L172" s="261" t="s">
        <v>301</v>
      </c>
      <c r="M172" s="261">
        <f>COUNTIF(AG171:AL172,"x")</f>
        <v>0</v>
      </c>
      <c r="N172" s="261">
        <f t="shared" si="20"/>
        <v>0</v>
      </c>
      <c r="O172" s="240"/>
      <c r="P172" s="271" t="str">
        <f>L170</f>
        <v>C1</v>
      </c>
      <c r="Q172" s="231" t="s">
        <v>277</v>
      </c>
      <c r="R172" s="231" t="s">
        <v>277</v>
      </c>
      <c r="S172" s="231" t="s">
        <v>277</v>
      </c>
      <c r="T172" s="231" t="s">
        <v>277</v>
      </c>
      <c r="U172" s="231"/>
      <c r="V172" s="265"/>
      <c r="W172" s="240"/>
      <c r="X172" s="264" t="str">
        <f>L171</f>
        <v>C2</v>
      </c>
      <c r="Y172" s="231" t="s">
        <v>277</v>
      </c>
      <c r="Z172" s="231" t="s">
        <v>277</v>
      </c>
      <c r="AA172" s="231" t="s">
        <v>277</v>
      </c>
      <c r="AB172" s="231" t="s">
        <v>277</v>
      </c>
      <c r="AC172" s="231"/>
      <c r="AD172" s="265"/>
      <c r="AE172" s="240"/>
      <c r="AF172" s="264" t="str">
        <f>L172</f>
        <v>C3</v>
      </c>
      <c r="AG172" s="272"/>
      <c r="AH172" s="273"/>
      <c r="AI172" s="273"/>
      <c r="AJ172" s="273"/>
      <c r="AK172" s="273"/>
      <c r="AL172" s="274"/>
      <c r="AM172" s="240"/>
      <c r="AN172" s="264" t="str">
        <f>L173</f>
        <v>C4</v>
      </c>
      <c r="AO172" s="272"/>
      <c r="AP172" s="273"/>
      <c r="AQ172" s="273"/>
      <c r="AR172" s="273"/>
      <c r="AS172" s="273"/>
      <c r="AT172" s="274"/>
      <c r="AU172" s="240"/>
      <c r="AV172" s="240"/>
      <c r="AW172" s="355"/>
      <c r="AX172" s="66"/>
      <c r="AY172" s="289">
        <f t="shared" si="17"/>
        <v>0</v>
      </c>
      <c r="AZ172" s="244">
        <f t="shared" si="18"/>
        <v>0</v>
      </c>
      <c r="BA172" s="244">
        <f t="shared" si="19"/>
        <v>0</v>
      </c>
      <c r="BB172" s="290" t="e">
        <f>Table6[[#This Row],[Occupé]]/Table6[[#This Row],[Total port]]</f>
        <v>#DIV/0!</v>
      </c>
      <c r="BC172" s="250"/>
      <c r="BD172" s="250"/>
      <c r="BE172" s="143"/>
      <c r="BF172" s="143"/>
      <c r="BG172" s="143"/>
      <c r="BH172" s="143"/>
      <c r="BI172" s="143"/>
      <c r="BJ172" s="143"/>
      <c r="BK172" s="143"/>
      <c r="BL172" s="143"/>
      <c r="BM172" s="143"/>
    </row>
    <row r="173" spans="1:65" ht="12" customHeight="1" thickBot="1">
      <c r="A173" s="145"/>
      <c r="B173" s="299" t="str">
        <f t="shared" si="16"/>
        <v>INTRA</v>
      </c>
      <c r="C173" s="296" t="s">
        <v>227</v>
      </c>
      <c r="D173" s="257" t="s">
        <v>201</v>
      </c>
      <c r="E173" s="232" t="s">
        <v>276</v>
      </c>
      <c r="F173" s="353"/>
      <c r="G173" s="252">
        <v>0</v>
      </c>
      <c r="H173" s="252">
        <v>0</v>
      </c>
      <c r="I173" s="252" t="s">
        <v>289</v>
      </c>
      <c r="J173" s="231" t="s">
        <v>227</v>
      </c>
      <c r="K173" s="252"/>
      <c r="L173" s="252" t="s">
        <v>302</v>
      </c>
      <c r="M173" s="252">
        <f>COUNTIF(AO171:AT172,"x")</f>
        <v>0</v>
      </c>
      <c r="N173" s="252">
        <f t="shared" si="20"/>
        <v>0</v>
      </c>
      <c r="O173" s="240"/>
      <c r="P173" s="233"/>
      <c r="Q173" s="240">
        <v>1</v>
      </c>
      <c r="R173" s="240">
        <v>2</v>
      </c>
      <c r="S173" s="240">
        <v>3</v>
      </c>
      <c r="T173" s="240">
        <v>4</v>
      </c>
      <c r="U173" s="240">
        <v>5</v>
      </c>
      <c r="V173" s="240">
        <v>6</v>
      </c>
      <c r="W173" s="240"/>
      <c r="X173" s="233"/>
      <c r="Y173" s="240">
        <v>1</v>
      </c>
      <c r="Z173" s="240">
        <v>2</v>
      </c>
      <c r="AA173" s="240">
        <v>3</v>
      </c>
      <c r="AB173" s="240">
        <v>4</v>
      </c>
      <c r="AC173" s="240">
        <v>5</v>
      </c>
      <c r="AD173" s="240">
        <v>6</v>
      </c>
      <c r="AE173" s="240"/>
      <c r="AF173" s="233"/>
      <c r="AG173" s="240">
        <v>1</v>
      </c>
      <c r="AH173" s="240">
        <v>2</v>
      </c>
      <c r="AI173" s="240">
        <v>3</v>
      </c>
      <c r="AJ173" s="240">
        <v>4</v>
      </c>
      <c r="AK173" s="240">
        <v>5</v>
      </c>
      <c r="AL173" s="240">
        <v>6</v>
      </c>
      <c r="AM173" s="240"/>
      <c r="AN173" s="233"/>
      <c r="AO173" s="240">
        <v>1</v>
      </c>
      <c r="AP173" s="240">
        <v>2</v>
      </c>
      <c r="AQ173" s="240">
        <v>3</v>
      </c>
      <c r="AR173" s="240">
        <v>4</v>
      </c>
      <c r="AS173" s="240">
        <v>5</v>
      </c>
      <c r="AT173" s="240">
        <v>6</v>
      </c>
      <c r="AU173" s="240"/>
      <c r="AV173" s="240"/>
      <c r="AW173" s="355"/>
      <c r="AX173" s="66"/>
      <c r="AY173" s="289">
        <f t="shared" si="17"/>
        <v>0</v>
      </c>
      <c r="AZ173" s="244">
        <f t="shared" si="18"/>
        <v>0</v>
      </c>
      <c r="BA173" s="244">
        <f t="shared" si="19"/>
        <v>0</v>
      </c>
      <c r="BB173" s="290" t="e">
        <f>Table6[[#This Row],[Occupé]]/Table6[[#This Row],[Total port]]</f>
        <v>#DIV/0!</v>
      </c>
      <c r="BC173" s="250"/>
      <c r="BD173" s="250"/>
      <c r="BE173" s="143"/>
      <c r="BF173" s="143"/>
      <c r="BG173" s="143"/>
      <c r="BH173" s="143"/>
      <c r="BI173" s="143"/>
      <c r="BJ173" s="143"/>
      <c r="BK173" s="143"/>
      <c r="BL173" s="143"/>
      <c r="BM173" s="143"/>
    </row>
    <row r="174" spans="1:65" ht="12" customHeight="1" thickBot="1">
      <c r="A174" s="145"/>
      <c r="B174" s="297" t="str">
        <f t="shared" si="16"/>
        <v>INTRA</v>
      </c>
      <c r="C174" s="295" t="s">
        <v>227</v>
      </c>
      <c r="D174" s="275" t="s">
        <v>201</v>
      </c>
      <c r="E174" s="260" t="s">
        <v>276</v>
      </c>
      <c r="F174" s="351">
        <v>5</v>
      </c>
      <c r="G174" s="259">
        <v>12</v>
      </c>
      <c r="H174" s="259">
        <v>12</v>
      </c>
      <c r="I174" s="259" t="s">
        <v>289</v>
      </c>
      <c r="J174" s="255" t="s">
        <v>227</v>
      </c>
      <c r="K174" s="259" t="s">
        <v>196</v>
      </c>
      <c r="L174" s="259" t="s">
        <v>298</v>
      </c>
      <c r="M174" s="259">
        <f>COUNTIF(Q175:V176,"x")</f>
        <v>6</v>
      </c>
      <c r="N174" s="259">
        <f t="shared" si="20"/>
        <v>6</v>
      </c>
      <c r="O174" s="228"/>
      <c r="P174" s="228"/>
      <c r="Q174" s="228">
        <v>7</v>
      </c>
      <c r="R174" s="228">
        <v>8</v>
      </c>
      <c r="S174" s="228">
        <v>9</v>
      </c>
      <c r="T174" s="228">
        <v>10</v>
      </c>
      <c r="U174" s="228">
        <v>11</v>
      </c>
      <c r="V174" s="228">
        <v>12</v>
      </c>
      <c r="W174" s="228"/>
      <c r="X174" s="228"/>
      <c r="Y174" s="228">
        <v>7</v>
      </c>
      <c r="Z174" s="228">
        <v>8</v>
      </c>
      <c r="AA174" s="228">
        <v>9</v>
      </c>
      <c r="AB174" s="228">
        <v>10</v>
      </c>
      <c r="AC174" s="228">
        <v>11</v>
      </c>
      <c r="AD174" s="228">
        <v>12</v>
      </c>
      <c r="AE174" s="228"/>
      <c r="AF174" s="228"/>
      <c r="AG174" s="228">
        <v>7</v>
      </c>
      <c r="AH174" s="228">
        <v>8</v>
      </c>
      <c r="AI174" s="228">
        <v>9</v>
      </c>
      <c r="AJ174" s="228">
        <v>10</v>
      </c>
      <c r="AK174" s="228">
        <v>11</v>
      </c>
      <c r="AL174" s="228">
        <v>12</v>
      </c>
      <c r="AM174" s="228"/>
      <c r="AN174" s="228"/>
      <c r="AO174" s="228">
        <v>7</v>
      </c>
      <c r="AP174" s="228">
        <v>8</v>
      </c>
      <c r="AQ174" s="228">
        <v>9</v>
      </c>
      <c r="AR174" s="228">
        <v>10</v>
      </c>
      <c r="AS174" s="228">
        <v>11</v>
      </c>
      <c r="AT174" s="228">
        <v>12</v>
      </c>
      <c r="AU174" s="228"/>
      <c r="AV174" s="228"/>
      <c r="AW174" s="354">
        <f>F174</f>
        <v>5</v>
      </c>
      <c r="AX174" s="66"/>
      <c r="AY174" s="289">
        <f t="shared" si="17"/>
        <v>12</v>
      </c>
      <c r="AZ174" s="244">
        <f t="shared" si="18"/>
        <v>6</v>
      </c>
      <c r="BA174" s="244">
        <f t="shared" si="19"/>
        <v>6</v>
      </c>
      <c r="BB174" s="290">
        <f>Table6[[#This Row],[Occupé]]/Table6[[#This Row],[Total port]]</f>
        <v>0.5</v>
      </c>
      <c r="BC174" s="250"/>
      <c r="BD174" s="250"/>
      <c r="BE174" s="143"/>
      <c r="BF174" s="143"/>
      <c r="BG174" s="143"/>
      <c r="BH174" s="143"/>
      <c r="BI174" s="143"/>
      <c r="BJ174" s="143"/>
      <c r="BK174" s="143"/>
      <c r="BL174" s="143"/>
      <c r="BM174" s="143"/>
    </row>
    <row r="175" spans="1:65" ht="12" customHeight="1">
      <c r="A175" s="145"/>
      <c r="B175" s="298" t="str">
        <f t="shared" si="16"/>
        <v>INTRA</v>
      </c>
      <c r="C175" s="289" t="s">
        <v>227</v>
      </c>
      <c r="D175" s="261" t="s">
        <v>201</v>
      </c>
      <c r="E175" s="245" t="s">
        <v>276</v>
      </c>
      <c r="F175" s="352"/>
      <c r="G175" s="261">
        <v>12</v>
      </c>
      <c r="H175" s="261">
        <v>12</v>
      </c>
      <c r="I175" s="261" t="s">
        <v>289</v>
      </c>
      <c r="J175" s="244" t="s">
        <v>227</v>
      </c>
      <c r="K175" s="261" t="s">
        <v>196</v>
      </c>
      <c r="L175" s="261" t="s">
        <v>300</v>
      </c>
      <c r="M175" s="261">
        <f>COUNTIF(Y175:AD176,"x")</f>
        <v>0</v>
      </c>
      <c r="N175" s="261">
        <f t="shared" si="20"/>
        <v>12</v>
      </c>
      <c r="O175" s="240"/>
      <c r="P175" s="267" t="str">
        <f>K174</f>
        <v>G40</v>
      </c>
      <c r="Q175" s="255"/>
      <c r="R175" s="255"/>
      <c r="S175" s="255"/>
      <c r="T175" s="255"/>
      <c r="U175" s="255"/>
      <c r="V175" s="263"/>
      <c r="W175" s="240"/>
      <c r="X175" s="262" t="str">
        <f>K175</f>
        <v>G40</v>
      </c>
      <c r="Y175" s="255"/>
      <c r="Z175" s="255"/>
      <c r="AA175" s="255"/>
      <c r="AB175" s="255"/>
      <c r="AC175" s="255"/>
      <c r="AD175" s="263"/>
      <c r="AE175" s="240"/>
      <c r="AF175" s="262" t="str">
        <f>K176</f>
        <v>G40</v>
      </c>
      <c r="AG175" s="255" t="s">
        <v>277</v>
      </c>
      <c r="AH175" s="255" t="s">
        <v>277</v>
      </c>
      <c r="AI175" s="255" t="s">
        <v>277</v>
      </c>
      <c r="AJ175" s="255" t="s">
        <v>277</v>
      </c>
      <c r="AK175" s="255" t="s">
        <v>277</v>
      </c>
      <c r="AL175" s="263" t="s">
        <v>277</v>
      </c>
      <c r="AM175" s="240"/>
      <c r="AN175" s="262" t="str">
        <f>K177</f>
        <v>G40</v>
      </c>
      <c r="AO175" s="255"/>
      <c r="AP175" s="255"/>
      <c r="AQ175" s="255"/>
      <c r="AR175" s="255"/>
      <c r="AS175" s="255"/>
      <c r="AT175" s="263"/>
      <c r="AU175" s="240"/>
      <c r="AV175" s="240"/>
      <c r="AW175" s="355"/>
      <c r="AX175" s="66"/>
      <c r="AY175" s="289">
        <f t="shared" si="17"/>
        <v>12</v>
      </c>
      <c r="AZ175" s="244">
        <f t="shared" si="18"/>
        <v>0</v>
      </c>
      <c r="BA175" s="244">
        <f t="shared" si="19"/>
        <v>12</v>
      </c>
      <c r="BB175" s="290">
        <f>Table6[[#This Row],[Occupé]]/Table6[[#This Row],[Total port]]</f>
        <v>0</v>
      </c>
      <c r="BC175" s="250"/>
      <c r="BD175" s="250"/>
      <c r="BE175" s="143"/>
      <c r="BF175" s="143"/>
      <c r="BG175" s="143"/>
      <c r="BH175" s="143"/>
      <c r="BI175" s="143"/>
      <c r="BJ175" s="143"/>
      <c r="BK175" s="143"/>
      <c r="BL175" s="143"/>
      <c r="BM175" s="143"/>
    </row>
    <row r="176" spans="1:65" ht="12" customHeight="1" thickBot="1">
      <c r="A176" s="145"/>
      <c r="B176" s="298" t="str">
        <f t="shared" si="16"/>
        <v>INTRA</v>
      </c>
      <c r="C176" s="289" t="s">
        <v>227</v>
      </c>
      <c r="D176" s="261" t="s">
        <v>201</v>
      </c>
      <c r="E176" s="245" t="s">
        <v>276</v>
      </c>
      <c r="F176" s="352"/>
      <c r="G176" s="261">
        <v>12</v>
      </c>
      <c r="H176" s="261">
        <v>12</v>
      </c>
      <c r="I176" s="261" t="s">
        <v>289</v>
      </c>
      <c r="J176" s="244" t="s">
        <v>227</v>
      </c>
      <c r="K176" s="261" t="s">
        <v>196</v>
      </c>
      <c r="L176" s="261" t="s">
        <v>301</v>
      </c>
      <c r="M176" s="261">
        <f>COUNTIF(AG175:AL176,"x")</f>
        <v>12</v>
      </c>
      <c r="N176" s="261">
        <f t="shared" si="20"/>
        <v>0</v>
      </c>
      <c r="O176" s="240"/>
      <c r="P176" s="271" t="str">
        <f>L174</f>
        <v>C1</v>
      </c>
      <c r="Q176" s="231" t="s">
        <v>277</v>
      </c>
      <c r="R176" s="231" t="s">
        <v>277</v>
      </c>
      <c r="S176" s="231" t="s">
        <v>277</v>
      </c>
      <c r="T176" s="231" t="s">
        <v>277</v>
      </c>
      <c r="U176" s="231" t="s">
        <v>277</v>
      </c>
      <c r="V176" s="265" t="s">
        <v>277</v>
      </c>
      <c r="W176" s="240"/>
      <c r="X176" s="264" t="str">
        <f>L175</f>
        <v>C2</v>
      </c>
      <c r="Y176" s="231"/>
      <c r="Z176" s="231"/>
      <c r="AA176" s="231"/>
      <c r="AB176" s="231"/>
      <c r="AC176" s="231"/>
      <c r="AD176" s="265"/>
      <c r="AE176" s="240"/>
      <c r="AF176" s="264" t="str">
        <f>L176</f>
        <v>C3</v>
      </c>
      <c r="AG176" s="231" t="s">
        <v>277</v>
      </c>
      <c r="AH176" s="231" t="s">
        <v>277</v>
      </c>
      <c r="AI176" s="231" t="s">
        <v>277</v>
      </c>
      <c r="AJ176" s="231" t="s">
        <v>277</v>
      </c>
      <c r="AK176" s="231" t="s">
        <v>277</v>
      </c>
      <c r="AL176" s="265" t="s">
        <v>277</v>
      </c>
      <c r="AM176" s="240"/>
      <c r="AN176" s="264" t="str">
        <f>L177</f>
        <v>C4</v>
      </c>
      <c r="AO176" s="231"/>
      <c r="AP176" s="231"/>
      <c r="AQ176" s="231"/>
      <c r="AR176" s="231"/>
      <c r="AS176" s="231"/>
      <c r="AT176" s="265"/>
      <c r="AU176" s="240"/>
      <c r="AV176" s="240"/>
      <c r="AW176" s="355"/>
      <c r="AX176" s="66"/>
      <c r="AY176" s="289">
        <f t="shared" si="17"/>
        <v>12</v>
      </c>
      <c r="AZ176" s="244">
        <f t="shared" si="18"/>
        <v>12</v>
      </c>
      <c r="BA176" s="244">
        <f t="shared" si="19"/>
        <v>0</v>
      </c>
      <c r="BB176" s="290">
        <f>Table6[[#This Row],[Occupé]]/Table6[[#This Row],[Total port]]</f>
        <v>1</v>
      </c>
      <c r="BC176" s="250"/>
      <c r="BD176" s="250"/>
      <c r="BE176" s="143"/>
      <c r="BF176" s="143"/>
      <c r="BG176" s="143"/>
      <c r="BH176" s="143"/>
      <c r="BI176" s="143"/>
      <c r="BJ176" s="143"/>
      <c r="BK176" s="143"/>
      <c r="BL176" s="143"/>
      <c r="BM176" s="143"/>
    </row>
    <row r="177" spans="1:65" ht="12" customHeight="1" thickBot="1">
      <c r="A177" s="145"/>
      <c r="B177" s="299" t="str">
        <f t="shared" si="16"/>
        <v>INTRA</v>
      </c>
      <c r="C177" s="296" t="s">
        <v>227</v>
      </c>
      <c r="D177" s="257" t="s">
        <v>201</v>
      </c>
      <c r="E177" s="232" t="s">
        <v>276</v>
      </c>
      <c r="F177" s="353"/>
      <c r="G177" s="252">
        <v>12</v>
      </c>
      <c r="H177" s="252">
        <v>12</v>
      </c>
      <c r="I177" s="252" t="s">
        <v>289</v>
      </c>
      <c r="J177" s="231" t="s">
        <v>227</v>
      </c>
      <c r="K177" s="252" t="s">
        <v>196</v>
      </c>
      <c r="L177" s="252" t="s">
        <v>302</v>
      </c>
      <c r="M177" s="252">
        <f>COUNTIF(AO175:AT176,"x")</f>
        <v>0</v>
      </c>
      <c r="N177" s="252">
        <f t="shared" si="20"/>
        <v>12</v>
      </c>
      <c r="O177" s="233"/>
      <c r="P177" s="233"/>
      <c r="Q177" s="233">
        <v>1</v>
      </c>
      <c r="R177" s="233">
        <v>2</v>
      </c>
      <c r="S177" s="233">
        <v>3</v>
      </c>
      <c r="T177" s="233">
        <v>4</v>
      </c>
      <c r="U177" s="233">
        <v>5</v>
      </c>
      <c r="V177" s="233">
        <v>6</v>
      </c>
      <c r="W177" s="233"/>
      <c r="X177" s="233"/>
      <c r="Y177" s="233">
        <v>1</v>
      </c>
      <c r="Z177" s="233">
        <v>2</v>
      </c>
      <c r="AA177" s="233">
        <v>3</v>
      </c>
      <c r="AB177" s="233">
        <v>4</v>
      </c>
      <c r="AC177" s="233">
        <v>5</v>
      </c>
      <c r="AD177" s="233">
        <v>6</v>
      </c>
      <c r="AE177" s="233"/>
      <c r="AF177" s="233"/>
      <c r="AG177" s="233">
        <v>1</v>
      </c>
      <c r="AH177" s="233">
        <v>2</v>
      </c>
      <c r="AI177" s="233">
        <v>3</v>
      </c>
      <c r="AJ177" s="233">
        <v>4</v>
      </c>
      <c r="AK177" s="233">
        <v>5</v>
      </c>
      <c r="AL177" s="233">
        <v>6</v>
      </c>
      <c r="AM177" s="233"/>
      <c r="AN177" s="233"/>
      <c r="AO177" s="233">
        <v>1</v>
      </c>
      <c r="AP177" s="233">
        <v>2</v>
      </c>
      <c r="AQ177" s="233">
        <v>3</v>
      </c>
      <c r="AR177" s="233">
        <v>4</v>
      </c>
      <c r="AS177" s="233">
        <v>5</v>
      </c>
      <c r="AT177" s="233">
        <v>6</v>
      </c>
      <c r="AU177" s="233"/>
      <c r="AV177" s="233"/>
      <c r="AW177" s="356"/>
      <c r="AX177" s="66"/>
      <c r="AY177" s="289">
        <f t="shared" si="17"/>
        <v>12</v>
      </c>
      <c r="AZ177" s="244">
        <f t="shared" si="18"/>
        <v>0</v>
      </c>
      <c r="BA177" s="244">
        <f t="shared" si="19"/>
        <v>12</v>
      </c>
      <c r="BB177" s="290">
        <f>Table6[[#This Row],[Occupé]]/Table6[[#This Row],[Total port]]</f>
        <v>0</v>
      </c>
      <c r="BC177" s="250"/>
      <c r="BD177" s="250"/>
      <c r="BE177" s="143"/>
      <c r="BF177" s="143"/>
      <c r="BG177" s="143"/>
      <c r="BH177" s="143"/>
      <c r="BI177" s="143"/>
      <c r="BJ177" s="143"/>
      <c r="BK177" s="143"/>
      <c r="BL177" s="143"/>
      <c r="BM177" s="143"/>
    </row>
    <row r="178" spans="1:65" ht="12" customHeight="1" thickBot="1">
      <c r="A178" s="145"/>
      <c r="B178" s="297" t="str">
        <f t="shared" si="16"/>
        <v>INTRA</v>
      </c>
      <c r="C178" s="295" t="s">
        <v>227</v>
      </c>
      <c r="D178" s="275" t="s">
        <v>201</v>
      </c>
      <c r="E178" s="260" t="s">
        <v>276</v>
      </c>
      <c r="F178" s="351">
        <v>4</v>
      </c>
      <c r="G178" s="259">
        <v>12</v>
      </c>
      <c r="H178" s="259">
        <v>12</v>
      </c>
      <c r="I178" s="259" t="s">
        <v>289</v>
      </c>
      <c r="J178" s="255" t="s">
        <v>227</v>
      </c>
      <c r="K178" s="259" t="s">
        <v>102</v>
      </c>
      <c r="L178" s="259" t="s">
        <v>298</v>
      </c>
      <c r="M178" s="259">
        <f>COUNTIF(Q179:V180,"x")</f>
        <v>11</v>
      </c>
      <c r="N178" s="259">
        <f t="shared" si="20"/>
        <v>1</v>
      </c>
      <c r="O178" s="240"/>
      <c r="P178" s="228"/>
      <c r="Q178" s="240">
        <v>7</v>
      </c>
      <c r="R178" s="240">
        <v>8</v>
      </c>
      <c r="S178" s="240">
        <v>9</v>
      </c>
      <c r="T178" s="240">
        <v>10</v>
      </c>
      <c r="U178" s="240">
        <v>11</v>
      </c>
      <c r="V178" s="240">
        <v>12</v>
      </c>
      <c r="W178" s="240"/>
      <c r="X178" s="228"/>
      <c r="Y178" s="240">
        <v>7</v>
      </c>
      <c r="Z178" s="240">
        <v>8</v>
      </c>
      <c r="AA178" s="240">
        <v>9</v>
      </c>
      <c r="AB178" s="240">
        <v>10</v>
      </c>
      <c r="AC178" s="240">
        <v>11</v>
      </c>
      <c r="AD178" s="240">
        <v>12</v>
      </c>
      <c r="AE178" s="240"/>
      <c r="AF178" s="228"/>
      <c r="AG178" s="240">
        <v>7</v>
      </c>
      <c r="AH178" s="240">
        <v>8</v>
      </c>
      <c r="AI178" s="240">
        <v>9</v>
      </c>
      <c r="AJ178" s="240">
        <v>10</v>
      </c>
      <c r="AK178" s="240">
        <v>11</v>
      </c>
      <c r="AL178" s="240">
        <v>12</v>
      </c>
      <c r="AM178" s="240"/>
      <c r="AN178" s="228"/>
      <c r="AO178" s="240">
        <v>7</v>
      </c>
      <c r="AP178" s="240">
        <v>8</v>
      </c>
      <c r="AQ178" s="240">
        <v>9</v>
      </c>
      <c r="AR178" s="240">
        <v>10</v>
      </c>
      <c r="AS178" s="240">
        <v>11</v>
      </c>
      <c r="AT178" s="240">
        <v>12</v>
      </c>
      <c r="AU178" s="240"/>
      <c r="AV178" s="240"/>
      <c r="AW178" s="355">
        <f>F178</f>
        <v>4</v>
      </c>
      <c r="AX178" s="66"/>
      <c r="AY178" s="289">
        <f t="shared" si="17"/>
        <v>12</v>
      </c>
      <c r="AZ178" s="244">
        <f t="shared" si="18"/>
        <v>11</v>
      </c>
      <c r="BA178" s="244">
        <f t="shared" si="19"/>
        <v>1</v>
      </c>
      <c r="BB178" s="290">
        <f>Table6[[#This Row],[Occupé]]/Table6[[#This Row],[Total port]]</f>
        <v>0.91666666666666663</v>
      </c>
      <c r="BC178" s="250"/>
      <c r="BD178" s="250"/>
      <c r="BE178" s="143"/>
      <c r="BF178" s="143"/>
      <c r="BG178" s="143"/>
      <c r="BH178" s="143"/>
      <c r="BI178" s="143"/>
      <c r="BJ178" s="143"/>
      <c r="BK178" s="143"/>
      <c r="BL178" s="143"/>
      <c r="BM178" s="143"/>
    </row>
    <row r="179" spans="1:65" ht="12" customHeight="1">
      <c r="A179" s="145"/>
      <c r="B179" s="298" t="str">
        <f t="shared" si="16"/>
        <v>INTRA</v>
      </c>
      <c r="C179" s="289" t="s">
        <v>227</v>
      </c>
      <c r="D179" s="261" t="s">
        <v>201</v>
      </c>
      <c r="E179" s="245" t="s">
        <v>276</v>
      </c>
      <c r="F179" s="352"/>
      <c r="G179" s="261">
        <v>12</v>
      </c>
      <c r="H179" s="261">
        <v>12</v>
      </c>
      <c r="I179" s="261" t="s">
        <v>289</v>
      </c>
      <c r="J179" s="244" t="s">
        <v>227</v>
      </c>
      <c r="K179" s="261" t="s">
        <v>102</v>
      </c>
      <c r="L179" s="261" t="s">
        <v>300</v>
      </c>
      <c r="M179" s="261">
        <f>COUNTIF(Y179:AD180,"x")</f>
        <v>3</v>
      </c>
      <c r="N179" s="261">
        <f t="shared" si="20"/>
        <v>9</v>
      </c>
      <c r="O179" s="240"/>
      <c r="P179" s="267" t="str">
        <f>K178</f>
        <v>P24</v>
      </c>
      <c r="Q179" s="255" t="s">
        <v>277</v>
      </c>
      <c r="R179" s="255" t="s">
        <v>277</v>
      </c>
      <c r="S179" s="255" t="s">
        <v>277</v>
      </c>
      <c r="T179" s="254" t="s">
        <v>277</v>
      </c>
      <c r="U179" s="254"/>
      <c r="V179" s="276" t="s">
        <v>277</v>
      </c>
      <c r="W179" s="240"/>
      <c r="X179" s="262" t="str">
        <f>K179</f>
        <v>P24</v>
      </c>
      <c r="Y179" s="255"/>
      <c r="Z179" s="255"/>
      <c r="AA179" s="255"/>
      <c r="AB179" s="255"/>
      <c r="AC179" s="255"/>
      <c r="AD179" s="263"/>
      <c r="AE179" s="240"/>
      <c r="AF179" s="262" t="str">
        <f>K180</f>
        <v>P24</v>
      </c>
      <c r="AG179" s="255" t="s">
        <v>277</v>
      </c>
      <c r="AH179" s="255" t="s">
        <v>277</v>
      </c>
      <c r="AI179" s="255" t="s">
        <v>277</v>
      </c>
      <c r="AJ179" s="255" t="s">
        <v>277</v>
      </c>
      <c r="AK179" s="255" t="s">
        <v>277</v>
      </c>
      <c r="AL179" s="263" t="s">
        <v>277</v>
      </c>
      <c r="AM179" s="240"/>
      <c r="AN179" s="262">
        <f>K181</f>
        <v>0</v>
      </c>
      <c r="AO179" s="268"/>
      <c r="AP179" s="269"/>
      <c r="AQ179" s="269"/>
      <c r="AR179" s="269"/>
      <c r="AS179" s="269"/>
      <c r="AT179" s="270"/>
      <c r="AU179" s="240"/>
      <c r="AV179" s="240"/>
      <c r="AW179" s="355"/>
      <c r="AX179" s="66"/>
      <c r="AY179" s="289">
        <f t="shared" si="17"/>
        <v>12</v>
      </c>
      <c r="AZ179" s="244">
        <f t="shared" si="18"/>
        <v>3</v>
      </c>
      <c r="BA179" s="244">
        <f t="shared" si="19"/>
        <v>9</v>
      </c>
      <c r="BB179" s="290">
        <f>Table6[[#This Row],[Occupé]]/Table6[[#This Row],[Total port]]</f>
        <v>0.25</v>
      </c>
      <c r="BC179" s="250"/>
      <c r="BD179" s="250"/>
      <c r="BE179" s="143"/>
      <c r="BF179" s="143"/>
      <c r="BG179" s="143"/>
      <c r="BH179" s="143"/>
      <c r="BI179" s="143"/>
      <c r="BJ179" s="143"/>
      <c r="BK179" s="143"/>
      <c r="BL179" s="143"/>
      <c r="BM179" s="143"/>
    </row>
    <row r="180" spans="1:65" ht="12" customHeight="1" thickBot="1">
      <c r="A180" s="145"/>
      <c r="B180" s="298" t="str">
        <f t="shared" si="16"/>
        <v>INTRA</v>
      </c>
      <c r="C180" s="289" t="s">
        <v>227</v>
      </c>
      <c r="D180" s="261" t="s">
        <v>201</v>
      </c>
      <c r="E180" s="245" t="s">
        <v>276</v>
      </c>
      <c r="F180" s="352"/>
      <c r="G180" s="261">
        <v>12</v>
      </c>
      <c r="H180" s="261">
        <v>12</v>
      </c>
      <c r="I180" s="261" t="s">
        <v>289</v>
      </c>
      <c r="J180" s="244" t="s">
        <v>227</v>
      </c>
      <c r="K180" s="261" t="s">
        <v>102</v>
      </c>
      <c r="L180" s="261" t="s">
        <v>301</v>
      </c>
      <c r="M180" s="261">
        <f>COUNTIF(AG179:AL180,"x")</f>
        <v>12</v>
      </c>
      <c r="N180" s="261">
        <f t="shared" si="20"/>
        <v>0</v>
      </c>
      <c r="O180" s="240"/>
      <c r="P180" s="271" t="str">
        <f>L178</f>
        <v>C1</v>
      </c>
      <c r="Q180" s="231" t="s">
        <v>277</v>
      </c>
      <c r="R180" s="231" t="s">
        <v>277</v>
      </c>
      <c r="S180" s="231" t="s">
        <v>277</v>
      </c>
      <c r="T180" s="231" t="s">
        <v>277</v>
      </c>
      <c r="U180" s="231" t="s">
        <v>277</v>
      </c>
      <c r="V180" s="265" t="s">
        <v>277</v>
      </c>
      <c r="W180" s="240"/>
      <c r="X180" s="264" t="str">
        <f>L179</f>
        <v>C2</v>
      </c>
      <c r="Y180" s="231" t="s">
        <v>277</v>
      </c>
      <c r="Z180" s="231" t="s">
        <v>277</v>
      </c>
      <c r="AA180" s="231" t="s">
        <v>278</v>
      </c>
      <c r="AB180" s="231"/>
      <c r="AC180" s="231"/>
      <c r="AD180" s="265"/>
      <c r="AE180" s="240"/>
      <c r="AF180" s="264" t="str">
        <f>L180</f>
        <v>C3</v>
      </c>
      <c r="AG180" s="231" t="s">
        <v>277</v>
      </c>
      <c r="AH180" s="231" t="s">
        <v>277</v>
      </c>
      <c r="AI180" s="231" t="s">
        <v>277</v>
      </c>
      <c r="AJ180" s="231" t="s">
        <v>277</v>
      </c>
      <c r="AK180" s="231" t="s">
        <v>277</v>
      </c>
      <c r="AL180" s="265" t="s">
        <v>277</v>
      </c>
      <c r="AM180" s="240"/>
      <c r="AN180" s="264" t="str">
        <f>L181</f>
        <v>C4</v>
      </c>
      <c r="AO180" s="272"/>
      <c r="AP180" s="273"/>
      <c r="AQ180" s="273"/>
      <c r="AR180" s="273"/>
      <c r="AS180" s="273"/>
      <c r="AT180" s="274"/>
      <c r="AU180" s="240"/>
      <c r="AV180" s="240"/>
      <c r="AW180" s="355"/>
      <c r="AX180" s="66"/>
      <c r="AY180" s="289">
        <f t="shared" si="17"/>
        <v>12</v>
      </c>
      <c r="AZ180" s="244">
        <f t="shared" si="18"/>
        <v>12</v>
      </c>
      <c r="BA180" s="244">
        <f t="shared" si="19"/>
        <v>0</v>
      </c>
      <c r="BB180" s="290">
        <f>Table6[[#This Row],[Occupé]]/Table6[[#This Row],[Total port]]</f>
        <v>1</v>
      </c>
      <c r="BC180" s="250"/>
      <c r="BD180" s="250"/>
      <c r="BE180" s="143"/>
      <c r="BF180" s="143"/>
      <c r="BG180" s="143"/>
      <c r="BH180" s="143"/>
      <c r="BI180" s="143"/>
      <c r="BJ180" s="143"/>
      <c r="BK180" s="143"/>
      <c r="BL180" s="143"/>
      <c r="BM180" s="143"/>
    </row>
    <row r="181" spans="1:65" ht="12" customHeight="1" thickBot="1">
      <c r="A181" s="145"/>
      <c r="B181" s="299" t="str">
        <f t="shared" si="16"/>
        <v>INTRA</v>
      </c>
      <c r="C181" s="296" t="s">
        <v>227</v>
      </c>
      <c r="D181" s="257" t="s">
        <v>201</v>
      </c>
      <c r="E181" s="232" t="s">
        <v>276</v>
      </c>
      <c r="F181" s="353"/>
      <c r="G181" s="252">
        <v>0</v>
      </c>
      <c r="H181" s="252">
        <v>0</v>
      </c>
      <c r="I181" s="252" t="s">
        <v>289</v>
      </c>
      <c r="J181" s="231" t="s">
        <v>227</v>
      </c>
      <c r="K181" s="252"/>
      <c r="L181" s="252" t="s">
        <v>302</v>
      </c>
      <c r="M181" s="252">
        <f>COUNTIF(AO179:AT180,"x")</f>
        <v>0</v>
      </c>
      <c r="N181" s="252">
        <f t="shared" si="20"/>
        <v>0</v>
      </c>
      <c r="O181" s="240"/>
      <c r="P181" s="233"/>
      <c r="Q181" s="240">
        <v>1</v>
      </c>
      <c r="R181" s="240">
        <v>2</v>
      </c>
      <c r="S181" s="240">
        <v>3</v>
      </c>
      <c r="T181" s="240">
        <v>4</v>
      </c>
      <c r="U181" s="240">
        <v>5</v>
      </c>
      <c r="V181" s="240">
        <v>6</v>
      </c>
      <c r="W181" s="240"/>
      <c r="X181" s="233"/>
      <c r="Y181" s="240">
        <v>1</v>
      </c>
      <c r="Z181" s="240">
        <v>2</v>
      </c>
      <c r="AA181" s="240">
        <v>3</v>
      </c>
      <c r="AB181" s="240">
        <v>4</v>
      </c>
      <c r="AC181" s="240">
        <v>5</v>
      </c>
      <c r="AD181" s="240">
        <v>6</v>
      </c>
      <c r="AE181" s="240"/>
      <c r="AF181" s="233"/>
      <c r="AG181" s="240">
        <v>1</v>
      </c>
      <c r="AH181" s="240">
        <v>2</v>
      </c>
      <c r="AI181" s="240">
        <v>3</v>
      </c>
      <c r="AJ181" s="240">
        <v>4</v>
      </c>
      <c r="AK181" s="240">
        <v>5</v>
      </c>
      <c r="AL181" s="240">
        <v>6</v>
      </c>
      <c r="AM181" s="240"/>
      <c r="AN181" s="233"/>
      <c r="AO181" s="240">
        <v>1</v>
      </c>
      <c r="AP181" s="240">
        <v>2</v>
      </c>
      <c r="AQ181" s="240">
        <v>3</v>
      </c>
      <c r="AR181" s="240">
        <v>4</v>
      </c>
      <c r="AS181" s="240">
        <v>5</v>
      </c>
      <c r="AT181" s="240">
        <v>6</v>
      </c>
      <c r="AU181" s="240"/>
      <c r="AV181" s="240"/>
      <c r="AW181" s="355"/>
      <c r="AX181" s="66"/>
      <c r="AY181" s="289">
        <f t="shared" si="17"/>
        <v>0</v>
      </c>
      <c r="AZ181" s="244">
        <f t="shared" si="18"/>
        <v>0</v>
      </c>
      <c r="BA181" s="244">
        <f t="shared" si="19"/>
        <v>0</v>
      </c>
      <c r="BB181" s="290" t="e">
        <f>Table6[[#This Row],[Occupé]]/Table6[[#This Row],[Total port]]</f>
        <v>#DIV/0!</v>
      </c>
      <c r="BC181" s="250"/>
      <c r="BD181" s="250"/>
      <c r="BE181" s="143"/>
      <c r="BF181" s="143"/>
      <c r="BG181" s="143"/>
      <c r="BH181" s="143"/>
      <c r="BI181" s="143"/>
      <c r="BJ181" s="143"/>
      <c r="BK181" s="143"/>
      <c r="BL181" s="143"/>
      <c r="BM181" s="143"/>
    </row>
    <row r="182" spans="1:65" ht="12" customHeight="1" thickBot="1">
      <c r="A182" s="145"/>
      <c r="B182" s="297" t="str">
        <f t="shared" si="16"/>
        <v>INTRA</v>
      </c>
      <c r="C182" s="295" t="s">
        <v>227</v>
      </c>
      <c r="D182" s="275" t="s">
        <v>201</v>
      </c>
      <c r="E182" s="260" t="s">
        <v>276</v>
      </c>
      <c r="F182" s="351">
        <v>3</v>
      </c>
      <c r="G182" s="259">
        <v>12</v>
      </c>
      <c r="H182" s="259">
        <v>12</v>
      </c>
      <c r="I182" s="259" t="s">
        <v>289</v>
      </c>
      <c r="J182" s="255" t="s">
        <v>227</v>
      </c>
      <c r="K182" s="259" t="s">
        <v>197</v>
      </c>
      <c r="L182" s="259" t="s">
        <v>298</v>
      </c>
      <c r="M182" s="259">
        <f>COUNTIF(Q183:V184,"x")</f>
        <v>4</v>
      </c>
      <c r="N182" s="259">
        <f t="shared" ref="N182:N193" si="21">G182-M182</f>
        <v>8</v>
      </c>
      <c r="O182" s="228"/>
      <c r="P182" s="228"/>
      <c r="Q182" s="228">
        <v>7</v>
      </c>
      <c r="R182" s="228">
        <v>8</v>
      </c>
      <c r="S182" s="228">
        <v>9</v>
      </c>
      <c r="T182" s="228">
        <v>10</v>
      </c>
      <c r="U182" s="228">
        <v>11</v>
      </c>
      <c r="V182" s="228">
        <v>12</v>
      </c>
      <c r="W182" s="228"/>
      <c r="X182" s="228"/>
      <c r="Y182" s="228">
        <v>7</v>
      </c>
      <c r="Z182" s="228">
        <v>8</v>
      </c>
      <c r="AA182" s="228">
        <v>9</v>
      </c>
      <c r="AB182" s="228">
        <v>10</v>
      </c>
      <c r="AC182" s="228">
        <v>11</v>
      </c>
      <c r="AD182" s="228">
        <v>12</v>
      </c>
      <c r="AE182" s="228"/>
      <c r="AF182" s="228"/>
      <c r="AG182" s="228">
        <v>7</v>
      </c>
      <c r="AH182" s="228">
        <v>8</v>
      </c>
      <c r="AI182" s="228">
        <v>9</v>
      </c>
      <c r="AJ182" s="228">
        <v>10</v>
      </c>
      <c r="AK182" s="228">
        <v>11</v>
      </c>
      <c r="AL182" s="228">
        <v>12</v>
      </c>
      <c r="AM182" s="228"/>
      <c r="AN182" s="228"/>
      <c r="AO182" s="228">
        <v>7</v>
      </c>
      <c r="AP182" s="228">
        <v>8</v>
      </c>
      <c r="AQ182" s="228">
        <v>9</v>
      </c>
      <c r="AR182" s="228">
        <v>10</v>
      </c>
      <c r="AS182" s="228">
        <v>11</v>
      </c>
      <c r="AT182" s="228">
        <v>12</v>
      </c>
      <c r="AU182" s="228"/>
      <c r="AV182" s="228"/>
      <c r="AW182" s="354">
        <f>F182</f>
        <v>3</v>
      </c>
      <c r="AX182" s="66"/>
      <c r="AY182" s="289">
        <f t="shared" si="17"/>
        <v>12</v>
      </c>
      <c r="AZ182" s="244">
        <f t="shared" si="18"/>
        <v>4</v>
      </c>
      <c r="BA182" s="244">
        <f t="shared" si="19"/>
        <v>8</v>
      </c>
      <c r="BB182" s="290">
        <f>Table6[[#This Row],[Occupé]]/Table6[[#This Row],[Total port]]</f>
        <v>0.33333333333333331</v>
      </c>
      <c r="BC182" s="250"/>
      <c r="BD182" s="250"/>
      <c r="BE182" s="143"/>
      <c r="BF182" s="143"/>
      <c r="BG182" s="143"/>
      <c r="BH182" s="143"/>
      <c r="BI182" s="143"/>
      <c r="BJ182" s="143"/>
      <c r="BK182" s="143"/>
      <c r="BL182" s="143"/>
      <c r="BM182" s="143"/>
    </row>
    <row r="183" spans="1:65" ht="12" customHeight="1">
      <c r="A183" s="145"/>
      <c r="B183" s="298" t="str">
        <f t="shared" si="16"/>
        <v>INTRA</v>
      </c>
      <c r="C183" s="289" t="s">
        <v>227</v>
      </c>
      <c r="D183" s="261" t="s">
        <v>201</v>
      </c>
      <c r="E183" s="245" t="s">
        <v>276</v>
      </c>
      <c r="F183" s="352"/>
      <c r="G183" s="261">
        <v>12</v>
      </c>
      <c r="H183" s="261">
        <v>12</v>
      </c>
      <c r="I183" s="261" t="s">
        <v>289</v>
      </c>
      <c r="J183" s="244" t="s">
        <v>227</v>
      </c>
      <c r="K183" s="261" t="s">
        <v>197</v>
      </c>
      <c r="L183" s="261" t="s">
        <v>300</v>
      </c>
      <c r="M183" s="261">
        <f>COUNTIF(Y183:AD184,"x")</f>
        <v>0</v>
      </c>
      <c r="N183" s="261">
        <f t="shared" si="21"/>
        <v>12</v>
      </c>
      <c r="O183" s="240"/>
      <c r="P183" s="267" t="str">
        <f>K182</f>
        <v>E52</v>
      </c>
      <c r="Q183" s="255"/>
      <c r="R183" s="255"/>
      <c r="S183" s="255"/>
      <c r="T183" s="255"/>
      <c r="U183" s="255"/>
      <c r="V183" s="263"/>
      <c r="W183" s="240"/>
      <c r="X183" s="262" t="str">
        <f>K183</f>
        <v>E52</v>
      </c>
      <c r="Y183" s="255"/>
      <c r="Z183" s="255"/>
      <c r="AA183" s="255"/>
      <c r="AB183" s="255"/>
      <c r="AC183" s="255"/>
      <c r="AD183" s="263"/>
      <c r="AE183" s="240"/>
      <c r="AF183" s="262" t="str">
        <f>K184</f>
        <v>H52</v>
      </c>
      <c r="AG183" s="255" t="s">
        <v>277</v>
      </c>
      <c r="AH183" s="255"/>
      <c r="AI183" s="255"/>
      <c r="AJ183" s="255"/>
      <c r="AK183" s="255"/>
      <c r="AL183" s="263"/>
      <c r="AM183" s="240"/>
      <c r="AN183" s="262" t="str">
        <f>K185</f>
        <v>H52</v>
      </c>
      <c r="AO183" s="255"/>
      <c r="AP183" s="255"/>
      <c r="AQ183" s="255"/>
      <c r="AR183" s="255"/>
      <c r="AS183" s="255"/>
      <c r="AT183" s="263"/>
      <c r="AU183" s="240"/>
      <c r="AV183" s="240"/>
      <c r="AW183" s="355"/>
      <c r="AX183" s="66"/>
      <c r="AY183" s="289">
        <f t="shared" si="17"/>
        <v>12</v>
      </c>
      <c r="AZ183" s="244">
        <f t="shared" si="18"/>
        <v>0</v>
      </c>
      <c r="BA183" s="244">
        <f t="shared" si="19"/>
        <v>12</v>
      </c>
      <c r="BB183" s="290">
        <f>Table6[[#This Row],[Occupé]]/Table6[[#This Row],[Total port]]</f>
        <v>0</v>
      </c>
      <c r="BC183" s="250"/>
      <c r="BD183" s="250"/>
      <c r="BE183" s="143"/>
      <c r="BF183" s="143"/>
      <c r="BG183" s="143"/>
      <c r="BH183" s="143"/>
      <c r="BI183" s="143"/>
      <c r="BJ183" s="143"/>
      <c r="BK183" s="143"/>
      <c r="BL183" s="143"/>
      <c r="BM183" s="143"/>
    </row>
    <row r="184" spans="1:65" ht="12" customHeight="1" thickBot="1">
      <c r="A184" s="145"/>
      <c r="B184" s="298" t="str">
        <f t="shared" si="16"/>
        <v>INTRA</v>
      </c>
      <c r="C184" s="289" t="s">
        <v>227</v>
      </c>
      <c r="D184" s="261" t="s">
        <v>201</v>
      </c>
      <c r="E184" s="245" t="s">
        <v>276</v>
      </c>
      <c r="F184" s="352"/>
      <c r="G184" s="261">
        <v>12</v>
      </c>
      <c r="H184" s="261">
        <v>12</v>
      </c>
      <c r="I184" s="261" t="s">
        <v>289</v>
      </c>
      <c r="J184" s="244" t="s">
        <v>227</v>
      </c>
      <c r="K184" s="261" t="s">
        <v>109</v>
      </c>
      <c r="L184" s="261" t="s">
        <v>301</v>
      </c>
      <c r="M184" s="261">
        <f>COUNTIF(AG183:AL184,"x")</f>
        <v>4</v>
      </c>
      <c r="N184" s="261">
        <f t="shared" si="21"/>
        <v>8</v>
      </c>
      <c r="O184" s="240"/>
      <c r="P184" s="271" t="str">
        <f>L182</f>
        <v>C1</v>
      </c>
      <c r="Q184" s="231" t="s">
        <v>277</v>
      </c>
      <c r="R184" s="231" t="s">
        <v>277</v>
      </c>
      <c r="S184" s="231" t="s">
        <v>277</v>
      </c>
      <c r="T184" s="231"/>
      <c r="U184" s="231" t="s">
        <v>277</v>
      </c>
      <c r="V184" s="265"/>
      <c r="W184" s="240"/>
      <c r="X184" s="264" t="str">
        <f>L183</f>
        <v>C2</v>
      </c>
      <c r="Y184" s="231"/>
      <c r="Z184" s="231"/>
      <c r="AA184" s="231"/>
      <c r="AB184" s="231"/>
      <c r="AC184" s="231"/>
      <c r="AD184" s="265"/>
      <c r="AE184" s="240"/>
      <c r="AF184" s="264" t="str">
        <f>L184</f>
        <v>C3</v>
      </c>
      <c r="AG184" s="231" t="s">
        <v>277</v>
      </c>
      <c r="AH184" s="231" t="s">
        <v>277</v>
      </c>
      <c r="AI184" s="231" t="s">
        <v>277</v>
      </c>
      <c r="AJ184" s="231"/>
      <c r="AK184" s="231"/>
      <c r="AL184" s="265"/>
      <c r="AM184" s="240"/>
      <c r="AN184" s="264" t="str">
        <f>L185</f>
        <v>C4</v>
      </c>
      <c r="AO184" s="231"/>
      <c r="AP184" s="231"/>
      <c r="AQ184" s="231"/>
      <c r="AR184" s="231"/>
      <c r="AS184" s="231"/>
      <c r="AT184" s="265"/>
      <c r="AU184" s="240"/>
      <c r="AV184" s="240"/>
      <c r="AW184" s="355"/>
      <c r="AX184" s="66"/>
      <c r="AY184" s="289">
        <f t="shared" si="17"/>
        <v>12</v>
      </c>
      <c r="AZ184" s="244">
        <f t="shared" si="18"/>
        <v>4</v>
      </c>
      <c r="BA184" s="244">
        <f t="shared" si="19"/>
        <v>8</v>
      </c>
      <c r="BB184" s="290">
        <f>Table6[[#This Row],[Occupé]]/Table6[[#This Row],[Total port]]</f>
        <v>0.33333333333333331</v>
      </c>
      <c r="BC184" s="250"/>
      <c r="BD184" s="250"/>
      <c r="BE184" s="143"/>
      <c r="BF184" s="143"/>
      <c r="BG184" s="143"/>
      <c r="BH184" s="143"/>
      <c r="BI184" s="143"/>
      <c r="BJ184" s="143"/>
      <c r="BK184" s="143"/>
      <c r="BL184" s="143"/>
      <c r="BM184" s="143"/>
    </row>
    <row r="185" spans="1:65" ht="12" customHeight="1" thickBot="1">
      <c r="A185" s="145"/>
      <c r="B185" s="299" t="str">
        <f t="shared" si="16"/>
        <v>INTRA</v>
      </c>
      <c r="C185" s="296" t="s">
        <v>227</v>
      </c>
      <c r="D185" s="257" t="s">
        <v>201</v>
      </c>
      <c r="E185" s="232" t="s">
        <v>276</v>
      </c>
      <c r="F185" s="353"/>
      <c r="G185" s="252">
        <v>12</v>
      </c>
      <c r="H185" s="252">
        <v>12</v>
      </c>
      <c r="I185" s="252" t="s">
        <v>289</v>
      </c>
      <c r="J185" s="231" t="s">
        <v>227</v>
      </c>
      <c r="K185" s="252" t="s">
        <v>109</v>
      </c>
      <c r="L185" s="252" t="s">
        <v>302</v>
      </c>
      <c r="M185" s="252">
        <f>COUNTIF(AO183:AT184,"x")</f>
        <v>0</v>
      </c>
      <c r="N185" s="252">
        <f t="shared" si="21"/>
        <v>12</v>
      </c>
      <c r="O185" s="233"/>
      <c r="P185" s="233"/>
      <c r="Q185" s="233">
        <v>1</v>
      </c>
      <c r="R185" s="233">
        <v>2</v>
      </c>
      <c r="S185" s="233">
        <v>3</v>
      </c>
      <c r="T185" s="233">
        <v>4</v>
      </c>
      <c r="U185" s="233">
        <v>5</v>
      </c>
      <c r="V185" s="233">
        <v>6</v>
      </c>
      <c r="W185" s="233"/>
      <c r="X185" s="233"/>
      <c r="Y185" s="233">
        <v>1</v>
      </c>
      <c r="Z185" s="233">
        <v>2</v>
      </c>
      <c r="AA185" s="233">
        <v>3</v>
      </c>
      <c r="AB185" s="233">
        <v>4</v>
      </c>
      <c r="AC185" s="233">
        <v>5</v>
      </c>
      <c r="AD185" s="233">
        <v>6</v>
      </c>
      <c r="AE185" s="233"/>
      <c r="AF185" s="233"/>
      <c r="AG185" s="233">
        <v>1</v>
      </c>
      <c r="AH185" s="233">
        <v>2</v>
      </c>
      <c r="AI185" s="233">
        <v>3</v>
      </c>
      <c r="AJ185" s="233">
        <v>4</v>
      </c>
      <c r="AK185" s="233">
        <v>5</v>
      </c>
      <c r="AL185" s="233">
        <v>6</v>
      </c>
      <c r="AM185" s="233"/>
      <c r="AN185" s="233"/>
      <c r="AO185" s="233">
        <v>1</v>
      </c>
      <c r="AP185" s="233">
        <v>2</v>
      </c>
      <c r="AQ185" s="233">
        <v>3</v>
      </c>
      <c r="AR185" s="233">
        <v>4</v>
      </c>
      <c r="AS185" s="233">
        <v>5</v>
      </c>
      <c r="AT185" s="233">
        <v>6</v>
      </c>
      <c r="AU185" s="233"/>
      <c r="AV185" s="233"/>
      <c r="AW185" s="356"/>
      <c r="AX185" s="66"/>
      <c r="AY185" s="289">
        <f t="shared" si="17"/>
        <v>12</v>
      </c>
      <c r="AZ185" s="244">
        <f t="shared" si="18"/>
        <v>0</v>
      </c>
      <c r="BA185" s="244">
        <f t="shared" si="19"/>
        <v>12</v>
      </c>
      <c r="BB185" s="290">
        <f>Table6[[#This Row],[Occupé]]/Table6[[#This Row],[Total port]]</f>
        <v>0</v>
      </c>
      <c r="BC185" s="250"/>
      <c r="BD185" s="250"/>
      <c r="BE185" s="143"/>
      <c r="BF185" s="143"/>
      <c r="BG185" s="143"/>
      <c r="BH185" s="143"/>
      <c r="BI185" s="143"/>
      <c r="BJ185" s="143"/>
      <c r="BK185" s="143"/>
      <c r="BL185" s="143"/>
      <c r="BM185" s="143"/>
    </row>
    <row r="186" spans="1:65" ht="12" customHeight="1" thickBot="1">
      <c r="A186" s="145"/>
      <c r="B186" s="297" t="str">
        <f t="shared" si="16"/>
        <v>INTRA</v>
      </c>
      <c r="C186" s="295" t="s">
        <v>227</v>
      </c>
      <c r="D186" s="275" t="s">
        <v>201</v>
      </c>
      <c r="E186" s="260" t="s">
        <v>276</v>
      </c>
      <c r="F186" s="351">
        <v>2</v>
      </c>
      <c r="G186" s="259">
        <v>12</v>
      </c>
      <c r="H186" s="259">
        <v>12</v>
      </c>
      <c r="I186" s="259" t="s">
        <v>289</v>
      </c>
      <c r="J186" s="255" t="s">
        <v>227</v>
      </c>
      <c r="K186" s="259" t="s">
        <v>198</v>
      </c>
      <c r="L186" s="259" t="s">
        <v>298</v>
      </c>
      <c r="M186" s="259">
        <f>COUNTIF(Q187:V188,"x")</f>
        <v>4</v>
      </c>
      <c r="N186" s="259">
        <f t="shared" si="21"/>
        <v>8</v>
      </c>
      <c r="O186" s="228"/>
      <c r="P186" s="228"/>
      <c r="Q186" s="228">
        <v>7</v>
      </c>
      <c r="R186" s="228">
        <v>8</v>
      </c>
      <c r="S186" s="228">
        <v>9</v>
      </c>
      <c r="T186" s="228">
        <v>10</v>
      </c>
      <c r="U186" s="228">
        <v>11</v>
      </c>
      <c r="V186" s="228">
        <v>12</v>
      </c>
      <c r="W186" s="228"/>
      <c r="X186" s="228"/>
      <c r="Y186" s="228">
        <v>7</v>
      </c>
      <c r="Z186" s="228">
        <v>8</v>
      </c>
      <c r="AA186" s="228">
        <v>9</v>
      </c>
      <c r="AB186" s="228">
        <v>10</v>
      </c>
      <c r="AC186" s="228">
        <v>11</v>
      </c>
      <c r="AD186" s="228">
        <v>12</v>
      </c>
      <c r="AE186" s="228"/>
      <c r="AF186" s="228"/>
      <c r="AG186" s="228">
        <v>7</v>
      </c>
      <c r="AH186" s="228">
        <v>8</v>
      </c>
      <c r="AI186" s="228">
        <v>9</v>
      </c>
      <c r="AJ186" s="228">
        <v>10</v>
      </c>
      <c r="AK186" s="228">
        <v>11</v>
      </c>
      <c r="AL186" s="228">
        <v>12</v>
      </c>
      <c r="AM186" s="228"/>
      <c r="AN186" s="228"/>
      <c r="AO186" s="228">
        <v>7</v>
      </c>
      <c r="AP186" s="228">
        <v>8</v>
      </c>
      <c r="AQ186" s="228">
        <v>9</v>
      </c>
      <c r="AR186" s="228">
        <v>10</v>
      </c>
      <c r="AS186" s="228">
        <v>11</v>
      </c>
      <c r="AT186" s="228">
        <v>12</v>
      </c>
      <c r="AU186" s="228"/>
      <c r="AV186" s="228"/>
      <c r="AW186" s="354">
        <f>F186</f>
        <v>2</v>
      </c>
      <c r="AX186" s="66"/>
      <c r="AY186" s="289">
        <f t="shared" si="17"/>
        <v>12</v>
      </c>
      <c r="AZ186" s="244">
        <f t="shared" si="18"/>
        <v>4</v>
      </c>
      <c r="BA186" s="244">
        <f t="shared" si="19"/>
        <v>8</v>
      </c>
      <c r="BB186" s="290">
        <f>Table6[[#This Row],[Occupé]]/Table6[[#This Row],[Total port]]</f>
        <v>0.33333333333333331</v>
      </c>
      <c r="BC186" s="250"/>
      <c r="BD186" s="250"/>
      <c r="BE186" s="143"/>
      <c r="BF186" s="143"/>
      <c r="BG186" s="143"/>
      <c r="BH186" s="143"/>
      <c r="BI186" s="143"/>
      <c r="BJ186" s="143"/>
      <c r="BK186" s="143"/>
      <c r="BL186" s="143"/>
      <c r="BM186" s="143"/>
    </row>
    <row r="187" spans="1:65" ht="12" customHeight="1">
      <c r="A187" s="145"/>
      <c r="B187" s="298" t="str">
        <f t="shared" si="16"/>
        <v>INTRA</v>
      </c>
      <c r="C187" s="289" t="s">
        <v>227</v>
      </c>
      <c r="D187" s="261" t="s">
        <v>201</v>
      </c>
      <c r="E187" s="245" t="s">
        <v>276</v>
      </c>
      <c r="F187" s="352"/>
      <c r="G187" s="261">
        <v>12</v>
      </c>
      <c r="H187" s="261">
        <v>12</v>
      </c>
      <c r="I187" s="261" t="s">
        <v>289</v>
      </c>
      <c r="J187" s="244" t="s">
        <v>227</v>
      </c>
      <c r="K187" s="261" t="s">
        <v>198</v>
      </c>
      <c r="L187" s="261" t="s">
        <v>300</v>
      </c>
      <c r="M187" s="261">
        <f>COUNTIF(Y187:AD188,"x")</f>
        <v>0</v>
      </c>
      <c r="N187" s="261">
        <f t="shared" si="21"/>
        <v>12</v>
      </c>
      <c r="O187" s="240"/>
      <c r="P187" s="267" t="str">
        <f>K186</f>
        <v>J52</v>
      </c>
      <c r="Q187" s="255" t="s">
        <v>277</v>
      </c>
      <c r="R187" s="255" t="s">
        <v>277</v>
      </c>
      <c r="S187" s="255"/>
      <c r="T187" s="255"/>
      <c r="U187" s="255"/>
      <c r="V187" s="263"/>
      <c r="W187" s="240"/>
      <c r="X187" s="262" t="str">
        <f>K187</f>
        <v>J52</v>
      </c>
      <c r="Y187" s="255"/>
      <c r="Z187" s="255"/>
      <c r="AA187" s="255"/>
      <c r="AB187" s="255"/>
      <c r="AC187" s="255"/>
      <c r="AD187" s="263"/>
      <c r="AE187" s="240"/>
      <c r="AF187" s="262" t="str">
        <f>K188</f>
        <v>M52</v>
      </c>
      <c r="AG187" s="255"/>
      <c r="AH187" s="255" t="s">
        <v>277</v>
      </c>
      <c r="AI187" s="255" t="s">
        <v>277</v>
      </c>
      <c r="AJ187" s="255" t="s">
        <v>277</v>
      </c>
      <c r="AK187" s="255" t="s">
        <v>277</v>
      </c>
      <c r="AL187" s="263" t="s">
        <v>277</v>
      </c>
      <c r="AM187" s="240"/>
      <c r="AN187" s="262" t="str">
        <f>K189</f>
        <v>M52</v>
      </c>
      <c r="AO187" s="255"/>
      <c r="AP187" s="255"/>
      <c r="AQ187" s="255"/>
      <c r="AR187" s="255"/>
      <c r="AS187" s="255"/>
      <c r="AT187" s="263"/>
      <c r="AU187" s="240"/>
      <c r="AV187" s="240"/>
      <c r="AW187" s="355"/>
      <c r="AX187" s="66"/>
      <c r="AY187" s="289">
        <f t="shared" si="17"/>
        <v>12</v>
      </c>
      <c r="AZ187" s="244">
        <f t="shared" si="18"/>
        <v>0</v>
      </c>
      <c r="BA187" s="244">
        <f t="shared" si="19"/>
        <v>12</v>
      </c>
      <c r="BB187" s="290">
        <f>Table6[[#This Row],[Occupé]]/Table6[[#This Row],[Total port]]</f>
        <v>0</v>
      </c>
      <c r="BC187" s="250"/>
      <c r="BD187" s="250"/>
      <c r="BE187" s="143"/>
      <c r="BF187" s="143"/>
      <c r="BG187" s="143"/>
      <c r="BH187" s="143"/>
      <c r="BI187" s="143"/>
      <c r="BJ187" s="143"/>
      <c r="BK187" s="143"/>
      <c r="BL187" s="143"/>
      <c r="BM187" s="143"/>
    </row>
    <row r="188" spans="1:65" ht="12" customHeight="1" thickBot="1">
      <c r="A188" s="145"/>
      <c r="B188" s="298" t="str">
        <f t="shared" si="16"/>
        <v>INTRA</v>
      </c>
      <c r="C188" s="289" t="s">
        <v>227</v>
      </c>
      <c r="D188" s="261" t="s">
        <v>201</v>
      </c>
      <c r="E188" s="245" t="s">
        <v>276</v>
      </c>
      <c r="F188" s="352"/>
      <c r="G188" s="261">
        <v>12</v>
      </c>
      <c r="H188" s="261">
        <v>12</v>
      </c>
      <c r="I188" s="261" t="s">
        <v>289</v>
      </c>
      <c r="J188" s="244" t="s">
        <v>227</v>
      </c>
      <c r="K188" s="261" t="s">
        <v>110</v>
      </c>
      <c r="L188" s="261" t="s">
        <v>301</v>
      </c>
      <c r="M188" s="261">
        <f>COUNTIF(AG187:AL188,"x")</f>
        <v>11</v>
      </c>
      <c r="N188" s="261">
        <f t="shared" si="21"/>
        <v>1</v>
      </c>
      <c r="O188" s="240"/>
      <c r="P188" s="271" t="str">
        <f>L186</f>
        <v>C1</v>
      </c>
      <c r="Q188" s="231" t="s">
        <v>277</v>
      </c>
      <c r="R188" s="231" t="s">
        <v>277</v>
      </c>
      <c r="S188" s="231"/>
      <c r="T188" s="231"/>
      <c r="U188" s="231"/>
      <c r="V188" s="265"/>
      <c r="W188" s="240"/>
      <c r="X188" s="264" t="str">
        <f>L187</f>
        <v>C2</v>
      </c>
      <c r="Y188" s="231"/>
      <c r="Z188" s="231"/>
      <c r="AA188" s="231"/>
      <c r="AB188" s="231"/>
      <c r="AC188" s="231"/>
      <c r="AD188" s="265"/>
      <c r="AE188" s="240"/>
      <c r="AF188" s="264" t="str">
        <f>L188</f>
        <v>C3</v>
      </c>
      <c r="AG188" s="231" t="s">
        <v>277</v>
      </c>
      <c r="AH188" s="231" t="s">
        <v>277</v>
      </c>
      <c r="AI188" s="231" t="s">
        <v>277</v>
      </c>
      <c r="AJ188" s="231" t="s">
        <v>277</v>
      </c>
      <c r="AK188" s="231" t="s">
        <v>277</v>
      </c>
      <c r="AL188" s="265" t="s">
        <v>277</v>
      </c>
      <c r="AM188" s="240"/>
      <c r="AN188" s="264" t="str">
        <f>L189</f>
        <v>C4</v>
      </c>
      <c r="AO188" s="231" t="s">
        <v>278</v>
      </c>
      <c r="AP188" s="231" t="s">
        <v>278</v>
      </c>
      <c r="AQ188" s="231" t="s">
        <v>278</v>
      </c>
      <c r="AR188" s="231"/>
      <c r="AS188" s="231" t="s">
        <v>278</v>
      </c>
      <c r="AT188" s="265" t="s">
        <v>278</v>
      </c>
      <c r="AU188" s="240"/>
      <c r="AV188" s="240"/>
      <c r="AW188" s="355"/>
      <c r="AX188" s="66"/>
      <c r="AY188" s="289">
        <f t="shared" si="17"/>
        <v>12</v>
      </c>
      <c r="AZ188" s="244">
        <f t="shared" si="18"/>
        <v>11</v>
      </c>
      <c r="BA188" s="244">
        <f t="shared" si="19"/>
        <v>1</v>
      </c>
      <c r="BB188" s="290">
        <f>Table6[[#This Row],[Occupé]]/Table6[[#This Row],[Total port]]</f>
        <v>0.91666666666666663</v>
      </c>
      <c r="BC188" s="250"/>
      <c r="BD188" s="250"/>
      <c r="BE188" s="143"/>
      <c r="BF188" s="143"/>
      <c r="BG188" s="143"/>
      <c r="BH188" s="143"/>
      <c r="BI188" s="143"/>
      <c r="BJ188" s="143"/>
      <c r="BK188" s="143"/>
      <c r="BL188" s="143"/>
      <c r="BM188" s="143"/>
    </row>
    <row r="189" spans="1:65" ht="12" customHeight="1" thickBot="1">
      <c r="A189" s="145"/>
      <c r="B189" s="299" t="str">
        <f t="shared" si="16"/>
        <v>INTRA</v>
      </c>
      <c r="C189" s="296" t="s">
        <v>227</v>
      </c>
      <c r="D189" s="257" t="s">
        <v>201</v>
      </c>
      <c r="E189" s="232" t="s">
        <v>276</v>
      </c>
      <c r="F189" s="353"/>
      <c r="G189" s="252">
        <v>12</v>
      </c>
      <c r="H189" s="252">
        <v>12</v>
      </c>
      <c r="I189" s="252" t="s">
        <v>289</v>
      </c>
      <c r="J189" s="231" t="s">
        <v>227</v>
      </c>
      <c r="K189" s="252" t="s">
        <v>110</v>
      </c>
      <c r="L189" s="252" t="s">
        <v>302</v>
      </c>
      <c r="M189" s="252">
        <f>COUNTIF(AO187:AT188,"x")</f>
        <v>5</v>
      </c>
      <c r="N189" s="252">
        <f t="shared" si="21"/>
        <v>7</v>
      </c>
      <c r="O189" s="233"/>
      <c r="P189" s="233"/>
      <c r="Q189" s="233">
        <v>1</v>
      </c>
      <c r="R189" s="233">
        <v>2</v>
      </c>
      <c r="S189" s="233">
        <v>3</v>
      </c>
      <c r="T189" s="233">
        <v>4</v>
      </c>
      <c r="U189" s="233">
        <v>5</v>
      </c>
      <c r="V189" s="233">
        <v>6</v>
      </c>
      <c r="W189" s="233"/>
      <c r="X189" s="233"/>
      <c r="Y189" s="233">
        <v>1</v>
      </c>
      <c r="Z189" s="233">
        <v>2</v>
      </c>
      <c r="AA189" s="233">
        <v>3</v>
      </c>
      <c r="AB189" s="233">
        <v>4</v>
      </c>
      <c r="AC189" s="233">
        <v>5</v>
      </c>
      <c r="AD189" s="233">
        <v>6</v>
      </c>
      <c r="AE189" s="233"/>
      <c r="AF189" s="233"/>
      <c r="AG189" s="233">
        <v>1</v>
      </c>
      <c r="AH189" s="233">
        <v>2</v>
      </c>
      <c r="AI189" s="233">
        <v>3</v>
      </c>
      <c r="AJ189" s="233">
        <v>4</v>
      </c>
      <c r="AK189" s="233">
        <v>5</v>
      </c>
      <c r="AL189" s="233">
        <v>6</v>
      </c>
      <c r="AM189" s="233"/>
      <c r="AN189" s="233"/>
      <c r="AO189" s="233">
        <v>1</v>
      </c>
      <c r="AP189" s="233">
        <v>2</v>
      </c>
      <c r="AQ189" s="233">
        <v>3</v>
      </c>
      <c r="AR189" s="233">
        <v>4</v>
      </c>
      <c r="AS189" s="233">
        <v>5</v>
      </c>
      <c r="AT189" s="233">
        <v>6</v>
      </c>
      <c r="AU189" s="233"/>
      <c r="AV189" s="233"/>
      <c r="AW189" s="356"/>
      <c r="AX189" s="66"/>
      <c r="AY189" s="289">
        <f t="shared" si="17"/>
        <v>12</v>
      </c>
      <c r="AZ189" s="244">
        <f t="shared" si="18"/>
        <v>5</v>
      </c>
      <c r="BA189" s="244">
        <f t="shared" si="19"/>
        <v>7</v>
      </c>
      <c r="BB189" s="290">
        <f>Table6[[#This Row],[Occupé]]/Table6[[#This Row],[Total port]]</f>
        <v>0.41666666666666669</v>
      </c>
      <c r="BC189" s="250"/>
      <c r="BD189" s="250"/>
      <c r="BE189" s="143"/>
      <c r="BF189" s="143"/>
      <c r="BG189" s="143"/>
      <c r="BH189" s="143"/>
      <c r="BI189" s="143"/>
      <c r="BJ189" s="143"/>
      <c r="BK189" s="143"/>
      <c r="BL189" s="143"/>
      <c r="BM189" s="143"/>
    </row>
    <row r="190" spans="1:65" ht="12" customHeight="1" thickBot="1">
      <c r="A190" s="145"/>
      <c r="B190" s="297" t="str">
        <f t="shared" si="16"/>
        <v>INTRA</v>
      </c>
      <c r="C190" s="295" t="s">
        <v>227</v>
      </c>
      <c r="D190" s="275" t="s">
        <v>201</v>
      </c>
      <c r="E190" s="260" t="s">
        <v>276</v>
      </c>
      <c r="F190" s="351">
        <v>1</v>
      </c>
      <c r="G190" s="259">
        <v>12</v>
      </c>
      <c r="H190" s="259">
        <v>12</v>
      </c>
      <c r="I190" s="259" t="s">
        <v>289</v>
      </c>
      <c r="J190" s="255" t="s">
        <v>227</v>
      </c>
      <c r="K190" s="259" t="s">
        <v>111</v>
      </c>
      <c r="L190" s="259" t="s">
        <v>298</v>
      </c>
      <c r="M190" s="259">
        <f>COUNTIF(Q191:V192,"x")</f>
        <v>6</v>
      </c>
      <c r="N190" s="259">
        <f t="shared" si="21"/>
        <v>6</v>
      </c>
      <c r="O190" s="228"/>
      <c r="P190" s="228"/>
      <c r="Q190" s="228">
        <v>7</v>
      </c>
      <c r="R190" s="228">
        <v>8</v>
      </c>
      <c r="S190" s="228">
        <v>9</v>
      </c>
      <c r="T190" s="228">
        <v>10</v>
      </c>
      <c r="U190" s="228">
        <v>11</v>
      </c>
      <c r="V190" s="228">
        <v>12</v>
      </c>
      <c r="W190" s="228"/>
      <c r="X190" s="228"/>
      <c r="Y190" s="228">
        <v>7</v>
      </c>
      <c r="Z190" s="228">
        <v>8</v>
      </c>
      <c r="AA190" s="228">
        <v>9</v>
      </c>
      <c r="AB190" s="228">
        <v>10</v>
      </c>
      <c r="AC190" s="228">
        <v>11</v>
      </c>
      <c r="AD190" s="228">
        <v>12</v>
      </c>
      <c r="AE190" s="228"/>
      <c r="AF190" s="228"/>
      <c r="AG190" s="228">
        <v>7</v>
      </c>
      <c r="AH190" s="228">
        <v>8</v>
      </c>
      <c r="AI190" s="228">
        <v>9</v>
      </c>
      <c r="AJ190" s="228">
        <v>10</v>
      </c>
      <c r="AK190" s="228">
        <v>11</v>
      </c>
      <c r="AL190" s="228">
        <v>12</v>
      </c>
      <c r="AM190" s="228"/>
      <c r="AN190" s="228"/>
      <c r="AO190" s="228">
        <v>7</v>
      </c>
      <c r="AP190" s="228">
        <v>8</v>
      </c>
      <c r="AQ190" s="228">
        <v>9</v>
      </c>
      <c r="AR190" s="228">
        <v>10</v>
      </c>
      <c r="AS190" s="228">
        <v>11</v>
      </c>
      <c r="AT190" s="228">
        <v>12</v>
      </c>
      <c r="AU190" s="228"/>
      <c r="AV190" s="228"/>
      <c r="AW190" s="354">
        <f>F190</f>
        <v>1</v>
      </c>
      <c r="AX190" s="66"/>
      <c r="AY190" s="289">
        <f t="shared" si="17"/>
        <v>12</v>
      </c>
      <c r="AZ190" s="244">
        <f t="shared" si="18"/>
        <v>6</v>
      </c>
      <c r="BA190" s="244">
        <f t="shared" si="19"/>
        <v>6</v>
      </c>
      <c r="BB190" s="290">
        <f>Table6[[#This Row],[Occupé]]/Table6[[#This Row],[Total port]]</f>
        <v>0.5</v>
      </c>
      <c r="BC190" s="250"/>
      <c r="BD190" s="250"/>
      <c r="BE190" s="143"/>
      <c r="BF190" s="143"/>
      <c r="BG190" s="143"/>
      <c r="BH190" s="143"/>
      <c r="BI190" s="143"/>
      <c r="BJ190" s="143"/>
      <c r="BK190" s="143"/>
      <c r="BL190" s="143"/>
      <c r="BM190" s="143"/>
    </row>
    <row r="191" spans="1:65" ht="12" customHeight="1">
      <c r="A191" s="145"/>
      <c r="B191" s="298" t="str">
        <f t="shared" si="16"/>
        <v>INTRA</v>
      </c>
      <c r="C191" s="289" t="s">
        <v>227</v>
      </c>
      <c r="D191" s="261" t="s">
        <v>201</v>
      </c>
      <c r="E191" s="245" t="s">
        <v>276</v>
      </c>
      <c r="F191" s="352"/>
      <c r="G191" s="261">
        <v>12</v>
      </c>
      <c r="H191" s="261">
        <v>12</v>
      </c>
      <c r="I191" s="261" t="s">
        <v>289</v>
      </c>
      <c r="J191" s="244" t="s">
        <v>227</v>
      </c>
      <c r="K191" s="261" t="s">
        <v>111</v>
      </c>
      <c r="L191" s="261" t="s">
        <v>300</v>
      </c>
      <c r="M191" s="261">
        <f>COUNTIF(Y191:AD192,"x")</f>
        <v>1</v>
      </c>
      <c r="N191" s="261">
        <f t="shared" si="21"/>
        <v>11</v>
      </c>
      <c r="O191" s="240"/>
      <c r="P191" s="267" t="str">
        <f>K190</f>
        <v>P52</v>
      </c>
      <c r="Q191" s="255"/>
      <c r="R191" s="255"/>
      <c r="S191" s="255"/>
      <c r="T191" s="254"/>
      <c r="U191" s="254"/>
      <c r="V191" s="276"/>
      <c r="W191" s="240"/>
      <c r="X191" s="262" t="str">
        <f>K191</f>
        <v>P52</v>
      </c>
      <c r="Y191" s="255"/>
      <c r="Z191" s="255"/>
      <c r="AA191" s="255"/>
      <c r="AB191" s="255"/>
      <c r="AC191" s="255"/>
      <c r="AD191" s="263" t="s">
        <v>278</v>
      </c>
      <c r="AE191" s="240"/>
      <c r="AF191" s="262" t="str">
        <f>K192</f>
        <v>R52</v>
      </c>
      <c r="AG191" s="255" t="s">
        <v>278</v>
      </c>
      <c r="AH191" s="255"/>
      <c r="AI191" s="255"/>
      <c r="AJ191" s="255"/>
      <c r="AK191" s="255"/>
      <c r="AL191" s="263" t="s">
        <v>278</v>
      </c>
      <c r="AM191" s="240"/>
      <c r="AN191" s="262" t="str">
        <f>K193</f>
        <v>R52</v>
      </c>
      <c r="AO191" s="255"/>
      <c r="AP191" s="255"/>
      <c r="AQ191" s="255"/>
      <c r="AR191" s="255"/>
      <c r="AS191" s="255"/>
      <c r="AT191" s="263"/>
      <c r="AU191" s="240"/>
      <c r="AV191" s="240"/>
      <c r="AW191" s="355"/>
      <c r="AX191" s="66"/>
      <c r="AY191" s="289">
        <f t="shared" si="17"/>
        <v>12</v>
      </c>
      <c r="AZ191" s="244">
        <f t="shared" si="18"/>
        <v>1</v>
      </c>
      <c r="BA191" s="244">
        <f t="shared" si="19"/>
        <v>11</v>
      </c>
      <c r="BB191" s="290">
        <f>Table6[[#This Row],[Occupé]]/Table6[[#This Row],[Total port]]</f>
        <v>8.3333333333333329E-2</v>
      </c>
      <c r="BC191" s="250"/>
      <c r="BD191" s="250"/>
      <c r="BE191" s="143"/>
      <c r="BF191" s="143"/>
      <c r="BG191" s="143"/>
      <c r="BH191" s="143"/>
      <c r="BI191" s="143"/>
      <c r="BJ191" s="143"/>
      <c r="BK191" s="143"/>
      <c r="BL191" s="143"/>
      <c r="BM191" s="143"/>
    </row>
    <row r="192" spans="1:65" ht="12" customHeight="1" thickBot="1">
      <c r="A192" s="145"/>
      <c r="B192" s="298" t="str">
        <f t="shared" si="16"/>
        <v>INTRA</v>
      </c>
      <c r="C192" s="289" t="s">
        <v>227</v>
      </c>
      <c r="D192" s="261" t="s">
        <v>201</v>
      </c>
      <c r="E192" s="245" t="s">
        <v>276</v>
      </c>
      <c r="F192" s="352"/>
      <c r="G192" s="261">
        <v>12</v>
      </c>
      <c r="H192" s="261">
        <v>12</v>
      </c>
      <c r="I192" s="261" t="s">
        <v>289</v>
      </c>
      <c r="J192" s="244" t="s">
        <v>227</v>
      </c>
      <c r="K192" s="261" t="s">
        <v>199</v>
      </c>
      <c r="L192" s="261" t="s">
        <v>301</v>
      </c>
      <c r="M192" s="261">
        <f>COUNTIF(AG191:AL192,"x")</f>
        <v>8</v>
      </c>
      <c r="N192" s="261">
        <f t="shared" si="21"/>
        <v>4</v>
      </c>
      <c r="O192" s="240"/>
      <c r="P192" s="271" t="str">
        <f>L190</f>
        <v>C1</v>
      </c>
      <c r="Q192" s="231" t="s">
        <v>277</v>
      </c>
      <c r="R192" s="231" t="s">
        <v>277</v>
      </c>
      <c r="S192" s="231" t="s">
        <v>277</v>
      </c>
      <c r="T192" s="231" t="s">
        <v>277</v>
      </c>
      <c r="U192" s="231" t="s">
        <v>277</v>
      </c>
      <c r="V192" s="265" t="s">
        <v>277</v>
      </c>
      <c r="W192" s="240"/>
      <c r="X192" s="264" t="str">
        <f>L191</f>
        <v>C2</v>
      </c>
      <c r="Y192" s="231"/>
      <c r="Z192" s="231"/>
      <c r="AA192" s="231"/>
      <c r="AB192" s="231"/>
      <c r="AC192" s="231"/>
      <c r="AD192" s="265"/>
      <c r="AE192" s="240"/>
      <c r="AF192" s="264" t="str">
        <f>L192</f>
        <v>C3</v>
      </c>
      <c r="AG192" s="231" t="s">
        <v>277</v>
      </c>
      <c r="AH192" s="231" t="s">
        <v>277</v>
      </c>
      <c r="AI192" s="231" t="s">
        <v>277</v>
      </c>
      <c r="AJ192" s="231" t="s">
        <v>277</v>
      </c>
      <c r="AK192" s="231" t="s">
        <v>278</v>
      </c>
      <c r="AL192" s="265" t="s">
        <v>278</v>
      </c>
      <c r="AM192" s="240"/>
      <c r="AN192" s="264" t="str">
        <f>L193</f>
        <v>C4</v>
      </c>
      <c r="AO192" s="231"/>
      <c r="AP192" s="231"/>
      <c r="AQ192" s="231"/>
      <c r="AR192" s="231"/>
      <c r="AS192" s="231"/>
      <c r="AT192" s="265"/>
      <c r="AU192" s="240"/>
      <c r="AV192" s="240"/>
      <c r="AW192" s="355"/>
      <c r="AX192" s="66"/>
      <c r="AY192" s="289">
        <f t="shared" si="17"/>
        <v>12</v>
      </c>
      <c r="AZ192" s="244">
        <f t="shared" si="18"/>
        <v>8</v>
      </c>
      <c r="BA192" s="244">
        <f t="shared" si="19"/>
        <v>4</v>
      </c>
      <c r="BB192" s="290">
        <f>Table6[[#This Row],[Occupé]]/Table6[[#This Row],[Total port]]</f>
        <v>0.66666666666666663</v>
      </c>
      <c r="BC192" s="250"/>
      <c r="BD192" s="250"/>
      <c r="BE192" s="143"/>
      <c r="BF192" s="143"/>
      <c r="BG192" s="143"/>
      <c r="BH192" s="143"/>
      <c r="BI192" s="143"/>
      <c r="BJ192" s="143"/>
      <c r="BK192" s="143"/>
      <c r="BL192" s="143"/>
      <c r="BM192" s="143"/>
    </row>
    <row r="193" spans="1:65" ht="12" customHeight="1" thickBot="1">
      <c r="A193" s="145"/>
      <c r="B193" s="299" t="str">
        <f t="shared" si="16"/>
        <v>INTRA</v>
      </c>
      <c r="C193" s="296" t="s">
        <v>227</v>
      </c>
      <c r="D193" s="257" t="s">
        <v>201</v>
      </c>
      <c r="E193" s="232" t="s">
        <v>276</v>
      </c>
      <c r="F193" s="353"/>
      <c r="G193" s="252">
        <v>12</v>
      </c>
      <c r="H193" s="252">
        <v>12</v>
      </c>
      <c r="I193" s="252" t="s">
        <v>289</v>
      </c>
      <c r="J193" s="231" t="s">
        <v>227</v>
      </c>
      <c r="K193" s="252" t="s">
        <v>199</v>
      </c>
      <c r="L193" s="252" t="s">
        <v>302</v>
      </c>
      <c r="M193" s="252">
        <f>COUNTIF(AO191:AT192,"x")</f>
        <v>0</v>
      </c>
      <c r="N193" s="252">
        <f t="shared" si="21"/>
        <v>12</v>
      </c>
      <c r="O193" s="233"/>
      <c r="P193" s="233"/>
      <c r="Q193" s="233">
        <v>1</v>
      </c>
      <c r="R193" s="233">
        <v>2</v>
      </c>
      <c r="S193" s="233">
        <v>3</v>
      </c>
      <c r="T193" s="233">
        <v>4</v>
      </c>
      <c r="U193" s="233">
        <v>5</v>
      </c>
      <c r="V193" s="233">
        <v>6</v>
      </c>
      <c r="W193" s="233"/>
      <c r="X193" s="233"/>
      <c r="Y193" s="233">
        <v>1</v>
      </c>
      <c r="Z193" s="233">
        <v>2</v>
      </c>
      <c r="AA193" s="233">
        <v>3</v>
      </c>
      <c r="AB193" s="233">
        <v>4</v>
      </c>
      <c r="AC193" s="233">
        <v>5</v>
      </c>
      <c r="AD193" s="233">
        <v>6</v>
      </c>
      <c r="AE193" s="233"/>
      <c r="AF193" s="233"/>
      <c r="AG193" s="233">
        <v>1</v>
      </c>
      <c r="AH193" s="233">
        <v>2</v>
      </c>
      <c r="AI193" s="233">
        <v>3</v>
      </c>
      <c r="AJ193" s="233">
        <v>4</v>
      </c>
      <c r="AK193" s="233">
        <v>5</v>
      </c>
      <c r="AL193" s="233">
        <v>6</v>
      </c>
      <c r="AM193" s="233"/>
      <c r="AN193" s="233"/>
      <c r="AO193" s="233">
        <v>1</v>
      </c>
      <c r="AP193" s="233">
        <v>2</v>
      </c>
      <c r="AQ193" s="233">
        <v>3</v>
      </c>
      <c r="AR193" s="233">
        <v>4</v>
      </c>
      <c r="AS193" s="233">
        <v>5</v>
      </c>
      <c r="AT193" s="233">
        <v>6</v>
      </c>
      <c r="AU193" s="233"/>
      <c r="AV193" s="233"/>
      <c r="AW193" s="356"/>
      <c r="AX193" s="66"/>
      <c r="AY193" s="289">
        <f t="shared" si="17"/>
        <v>12</v>
      </c>
      <c r="AZ193" s="244">
        <f t="shared" si="18"/>
        <v>0</v>
      </c>
      <c r="BA193" s="244">
        <f t="shared" si="19"/>
        <v>12</v>
      </c>
      <c r="BB193" s="290">
        <f>Table6[[#This Row],[Occupé]]/Table6[[#This Row],[Total port]]</f>
        <v>0</v>
      </c>
      <c r="BC193" s="250"/>
      <c r="BD193" s="250"/>
      <c r="BE193" s="143"/>
      <c r="BF193" s="143"/>
      <c r="BG193" s="143"/>
      <c r="BH193" s="143"/>
      <c r="BI193" s="143"/>
      <c r="BJ193" s="143"/>
      <c r="BK193" s="143"/>
      <c r="BL193" s="143"/>
      <c r="BM193" s="143"/>
    </row>
    <row r="194" spans="1:65" ht="12" customHeight="1" thickBot="1">
      <c r="A194" s="145"/>
      <c r="B194" s="297" t="s">
        <v>251</v>
      </c>
      <c r="C194" s="295" t="s">
        <v>227</v>
      </c>
      <c r="D194" s="275" t="s">
        <v>201</v>
      </c>
      <c r="E194" s="260" t="s">
        <v>280</v>
      </c>
      <c r="F194" s="351">
        <v>46</v>
      </c>
      <c r="G194" s="259">
        <v>12</v>
      </c>
      <c r="H194" s="259">
        <v>12</v>
      </c>
      <c r="I194" s="259" t="s">
        <v>289</v>
      </c>
      <c r="J194" s="255" t="s">
        <v>227</v>
      </c>
      <c r="K194" s="259" t="s">
        <v>113</v>
      </c>
      <c r="L194" s="259" t="s">
        <v>298</v>
      </c>
      <c r="M194" s="259">
        <f>COUNTIF(Q195:V196,"x")</f>
        <v>12</v>
      </c>
      <c r="N194" s="259">
        <f>G194-M194</f>
        <v>0</v>
      </c>
      <c r="O194" s="228"/>
      <c r="P194" s="228"/>
      <c r="Q194" s="228">
        <v>7</v>
      </c>
      <c r="R194" s="228">
        <v>8</v>
      </c>
      <c r="S194" s="228">
        <v>9</v>
      </c>
      <c r="T194" s="228">
        <v>10</v>
      </c>
      <c r="U194" s="228">
        <v>11</v>
      </c>
      <c r="V194" s="228">
        <v>12</v>
      </c>
      <c r="W194" s="228"/>
      <c r="X194" s="228"/>
      <c r="Y194" s="228">
        <v>7</v>
      </c>
      <c r="Z194" s="228">
        <v>8</v>
      </c>
      <c r="AA194" s="228">
        <v>9</v>
      </c>
      <c r="AB194" s="228">
        <v>10</v>
      </c>
      <c r="AC194" s="228">
        <v>11</v>
      </c>
      <c r="AD194" s="228">
        <v>12</v>
      </c>
      <c r="AE194" s="228"/>
      <c r="AF194" s="228"/>
      <c r="AG194" s="228">
        <v>7</v>
      </c>
      <c r="AH194" s="228">
        <v>8</v>
      </c>
      <c r="AI194" s="228">
        <v>9</v>
      </c>
      <c r="AJ194" s="228">
        <v>10</v>
      </c>
      <c r="AK194" s="228">
        <v>11</v>
      </c>
      <c r="AL194" s="228">
        <v>12</v>
      </c>
      <c r="AM194" s="228"/>
      <c r="AN194" s="228"/>
      <c r="AO194" s="228">
        <v>7</v>
      </c>
      <c r="AP194" s="228">
        <v>8</v>
      </c>
      <c r="AQ194" s="228">
        <v>9</v>
      </c>
      <c r="AR194" s="228">
        <v>10</v>
      </c>
      <c r="AS194" s="228">
        <v>11</v>
      </c>
      <c r="AT194" s="228">
        <v>12</v>
      </c>
      <c r="AU194" s="228"/>
      <c r="AV194" s="228"/>
      <c r="AW194" s="354"/>
      <c r="AX194" s="66"/>
      <c r="AY194" s="289">
        <f t="shared" si="17"/>
        <v>12</v>
      </c>
      <c r="AZ194" s="244">
        <f t="shared" si="18"/>
        <v>12</v>
      </c>
      <c r="BA194" s="244">
        <f t="shared" si="19"/>
        <v>0</v>
      </c>
      <c r="BB194" s="290">
        <f>Table6[[#This Row],[Occupé]]/Table6[[#This Row],[Total port]]</f>
        <v>1</v>
      </c>
      <c r="BC194" s="250"/>
      <c r="BD194" s="250"/>
      <c r="BE194" s="143"/>
      <c r="BF194" s="143"/>
      <c r="BG194" s="143"/>
      <c r="BH194" s="143"/>
      <c r="BI194" s="143"/>
      <c r="BJ194" s="143"/>
      <c r="BK194" s="143"/>
      <c r="BL194" s="143"/>
      <c r="BM194" s="143"/>
    </row>
    <row r="195" spans="1:65" ht="12" customHeight="1">
      <c r="A195" s="145"/>
      <c r="B195" s="298" t="s">
        <v>251</v>
      </c>
      <c r="C195" s="289" t="s">
        <v>227</v>
      </c>
      <c r="D195" s="261" t="s">
        <v>201</v>
      </c>
      <c r="E195" s="245" t="s">
        <v>280</v>
      </c>
      <c r="F195" s="352"/>
      <c r="G195" s="261">
        <v>12</v>
      </c>
      <c r="H195" s="261">
        <v>12</v>
      </c>
      <c r="I195" s="261" t="s">
        <v>289</v>
      </c>
      <c r="J195" s="244" t="s">
        <v>227</v>
      </c>
      <c r="K195" s="261" t="s">
        <v>113</v>
      </c>
      <c r="L195" s="261" t="s">
        <v>300</v>
      </c>
      <c r="M195" s="261">
        <f>COUNTIF(Y195:AD196,"x")</f>
        <v>12</v>
      </c>
      <c r="N195" s="261">
        <f>G195-M195</f>
        <v>0</v>
      </c>
      <c r="O195" s="240"/>
      <c r="P195" s="262" t="str">
        <f>K194</f>
        <v>I84</v>
      </c>
      <c r="Q195" s="255" t="s">
        <v>277</v>
      </c>
      <c r="R195" s="255" t="s">
        <v>277</v>
      </c>
      <c r="S195" s="255" t="s">
        <v>277</v>
      </c>
      <c r="T195" s="255" t="s">
        <v>277</v>
      </c>
      <c r="U195" s="255" t="s">
        <v>277</v>
      </c>
      <c r="V195" s="263" t="s">
        <v>277</v>
      </c>
      <c r="W195" s="240"/>
      <c r="X195" s="262" t="str">
        <f>K195</f>
        <v>I84</v>
      </c>
      <c r="Y195" s="255" t="s">
        <v>277</v>
      </c>
      <c r="Z195" s="255" t="s">
        <v>277</v>
      </c>
      <c r="AA195" s="255" t="s">
        <v>277</v>
      </c>
      <c r="AB195" s="255" t="s">
        <v>277</v>
      </c>
      <c r="AC195" s="255" t="s">
        <v>277</v>
      </c>
      <c r="AD195" s="263" t="s">
        <v>277</v>
      </c>
      <c r="AE195" s="240"/>
      <c r="AF195" s="262" t="str">
        <f>K196</f>
        <v>I84</v>
      </c>
      <c r="AG195" s="255" t="s">
        <v>277</v>
      </c>
      <c r="AH195" s="255" t="s">
        <v>277</v>
      </c>
      <c r="AI195" s="255" t="s">
        <v>277</v>
      </c>
      <c r="AJ195" s="255" t="s">
        <v>277</v>
      </c>
      <c r="AK195" s="255" t="s">
        <v>277</v>
      </c>
      <c r="AL195" s="263" t="s">
        <v>277</v>
      </c>
      <c r="AM195" s="240"/>
      <c r="AN195" s="262" t="str">
        <f>K197</f>
        <v>I84</v>
      </c>
      <c r="AO195" s="255" t="s">
        <v>277</v>
      </c>
      <c r="AP195" s="255" t="s">
        <v>277</v>
      </c>
      <c r="AQ195" s="255" t="s">
        <v>277</v>
      </c>
      <c r="AR195" s="255" t="s">
        <v>277</v>
      </c>
      <c r="AS195" s="255" t="s">
        <v>277</v>
      </c>
      <c r="AT195" s="263" t="s">
        <v>277</v>
      </c>
      <c r="AU195" s="240"/>
      <c r="AV195" s="240"/>
      <c r="AW195" s="355"/>
      <c r="AX195" s="66"/>
      <c r="AY195" s="289">
        <f t="shared" si="17"/>
        <v>12</v>
      </c>
      <c r="AZ195" s="244">
        <f t="shared" si="18"/>
        <v>12</v>
      </c>
      <c r="BA195" s="244">
        <f t="shared" si="19"/>
        <v>0</v>
      </c>
      <c r="BB195" s="290">
        <f>Table6[[#This Row],[Occupé]]/Table6[[#This Row],[Total port]]</f>
        <v>1</v>
      </c>
      <c r="BC195" s="250"/>
      <c r="BD195" s="250"/>
      <c r="BE195" s="143"/>
      <c r="BF195" s="143"/>
      <c r="BG195" s="143"/>
      <c r="BH195" s="143"/>
      <c r="BI195" s="143"/>
      <c r="BJ195" s="143"/>
      <c r="BK195" s="143"/>
      <c r="BL195" s="143"/>
      <c r="BM195" s="143"/>
    </row>
    <row r="196" spans="1:65" ht="12" customHeight="1" thickBot="1">
      <c r="A196" s="145"/>
      <c r="B196" s="298" t="s">
        <v>251</v>
      </c>
      <c r="C196" s="289" t="s">
        <v>227</v>
      </c>
      <c r="D196" s="261" t="s">
        <v>201</v>
      </c>
      <c r="E196" s="245" t="s">
        <v>280</v>
      </c>
      <c r="F196" s="352"/>
      <c r="G196" s="261">
        <v>12</v>
      </c>
      <c r="H196" s="261">
        <v>12</v>
      </c>
      <c r="I196" s="261" t="s">
        <v>289</v>
      </c>
      <c r="J196" s="244" t="s">
        <v>227</v>
      </c>
      <c r="K196" s="261" t="s">
        <v>113</v>
      </c>
      <c r="L196" s="261" t="s">
        <v>301</v>
      </c>
      <c r="M196" s="261">
        <f>COUNTIF(AG195:AL196,"x")</f>
        <v>12</v>
      </c>
      <c r="N196" s="261">
        <f>G196-M196</f>
        <v>0</v>
      </c>
      <c r="O196" s="240"/>
      <c r="P196" s="264" t="str">
        <f>L194</f>
        <v>C1</v>
      </c>
      <c r="Q196" s="231" t="s">
        <v>277</v>
      </c>
      <c r="R196" s="231" t="s">
        <v>277</v>
      </c>
      <c r="S196" s="231" t="s">
        <v>277</v>
      </c>
      <c r="T196" s="231" t="s">
        <v>277</v>
      </c>
      <c r="U196" s="231" t="s">
        <v>277</v>
      </c>
      <c r="V196" s="265" t="s">
        <v>277</v>
      </c>
      <c r="W196" s="240"/>
      <c r="X196" s="264" t="str">
        <f>L195</f>
        <v>C2</v>
      </c>
      <c r="Y196" s="231" t="s">
        <v>277</v>
      </c>
      <c r="Z196" s="231" t="s">
        <v>277</v>
      </c>
      <c r="AA196" s="231" t="s">
        <v>277</v>
      </c>
      <c r="AB196" s="231" t="s">
        <v>277</v>
      </c>
      <c r="AC196" s="231" t="s">
        <v>277</v>
      </c>
      <c r="AD196" s="265" t="s">
        <v>277</v>
      </c>
      <c r="AE196" s="240"/>
      <c r="AF196" s="264" t="str">
        <f>L196</f>
        <v>C3</v>
      </c>
      <c r="AG196" s="231" t="s">
        <v>277</v>
      </c>
      <c r="AH196" s="231" t="s">
        <v>277</v>
      </c>
      <c r="AI196" s="231" t="s">
        <v>277</v>
      </c>
      <c r="AJ196" s="231" t="s">
        <v>277</v>
      </c>
      <c r="AK196" s="231" t="s">
        <v>277</v>
      </c>
      <c r="AL196" s="265" t="s">
        <v>277</v>
      </c>
      <c r="AM196" s="240"/>
      <c r="AN196" s="264" t="str">
        <f>L197</f>
        <v>C4</v>
      </c>
      <c r="AO196" s="231" t="s">
        <v>277</v>
      </c>
      <c r="AP196" s="231" t="s">
        <v>277</v>
      </c>
      <c r="AQ196" s="231" t="s">
        <v>277</v>
      </c>
      <c r="AR196" s="231" t="s">
        <v>277</v>
      </c>
      <c r="AS196" s="231" t="s">
        <v>277</v>
      </c>
      <c r="AT196" s="265" t="s">
        <v>277</v>
      </c>
      <c r="AU196" s="240"/>
      <c r="AV196" s="240"/>
      <c r="AW196" s="355"/>
      <c r="AX196" s="66"/>
      <c r="AY196" s="289">
        <f t="shared" si="17"/>
        <v>12</v>
      </c>
      <c r="AZ196" s="244">
        <f t="shared" si="18"/>
        <v>12</v>
      </c>
      <c r="BA196" s="244">
        <f t="shared" si="19"/>
        <v>0</v>
      </c>
      <c r="BB196" s="290">
        <f>Table6[[#This Row],[Occupé]]/Table6[[#This Row],[Total port]]</f>
        <v>1</v>
      </c>
      <c r="BC196" s="250"/>
      <c r="BD196" s="250"/>
      <c r="BE196" s="143"/>
      <c r="BF196" s="143"/>
      <c r="BG196" s="143"/>
      <c r="BH196" s="143"/>
      <c r="BI196" s="143"/>
      <c r="BJ196" s="143"/>
      <c r="BK196" s="143"/>
      <c r="BL196" s="143"/>
      <c r="BM196" s="143"/>
    </row>
    <row r="197" spans="1:65" ht="12" customHeight="1" thickBot="1">
      <c r="A197" s="145"/>
      <c r="B197" s="299" t="s">
        <v>251</v>
      </c>
      <c r="C197" s="296" t="s">
        <v>227</v>
      </c>
      <c r="D197" s="257" t="s">
        <v>201</v>
      </c>
      <c r="E197" s="232" t="s">
        <v>280</v>
      </c>
      <c r="F197" s="353"/>
      <c r="G197" s="252">
        <v>12</v>
      </c>
      <c r="H197" s="252">
        <v>12</v>
      </c>
      <c r="I197" s="252" t="s">
        <v>289</v>
      </c>
      <c r="J197" s="231" t="s">
        <v>227</v>
      </c>
      <c r="K197" s="252" t="s">
        <v>113</v>
      </c>
      <c r="L197" s="252" t="s">
        <v>302</v>
      </c>
      <c r="M197" s="252">
        <f>COUNTIF(AO195:AT196,"x")</f>
        <v>12</v>
      </c>
      <c r="N197" s="252">
        <f>G197-M197</f>
        <v>0</v>
      </c>
      <c r="O197" s="233"/>
      <c r="P197" s="233"/>
      <c r="Q197" s="233">
        <v>1</v>
      </c>
      <c r="R197" s="233">
        <v>2</v>
      </c>
      <c r="S197" s="233">
        <v>3</v>
      </c>
      <c r="T197" s="233">
        <v>4</v>
      </c>
      <c r="U197" s="233">
        <v>5</v>
      </c>
      <c r="V197" s="233">
        <v>6</v>
      </c>
      <c r="W197" s="233"/>
      <c r="X197" s="233"/>
      <c r="Y197" s="233">
        <v>1</v>
      </c>
      <c r="Z197" s="233">
        <v>2</v>
      </c>
      <c r="AA197" s="233">
        <v>3</v>
      </c>
      <c r="AB197" s="233">
        <v>4</v>
      </c>
      <c r="AC197" s="233">
        <v>5</v>
      </c>
      <c r="AD197" s="233">
        <v>6</v>
      </c>
      <c r="AE197" s="233"/>
      <c r="AF197" s="233"/>
      <c r="AG197" s="233">
        <v>1</v>
      </c>
      <c r="AH197" s="233">
        <v>2</v>
      </c>
      <c r="AI197" s="233">
        <v>3</v>
      </c>
      <c r="AJ197" s="233">
        <v>4</v>
      </c>
      <c r="AK197" s="233">
        <v>5</v>
      </c>
      <c r="AL197" s="233">
        <v>6</v>
      </c>
      <c r="AM197" s="233"/>
      <c r="AN197" s="233"/>
      <c r="AO197" s="233">
        <v>1</v>
      </c>
      <c r="AP197" s="233">
        <v>2</v>
      </c>
      <c r="AQ197" s="233">
        <v>3</v>
      </c>
      <c r="AR197" s="233">
        <v>4</v>
      </c>
      <c r="AS197" s="233">
        <v>5</v>
      </c>
      <c r="AT197" s="233">
        <v>6</v>
      </c>
      <c r="AU197" s="233"/>
      <c r="AV197" s="233"/>
      <c r="AW197" s="356"/>
      <c r="AX197" s="66"/>
      <c r="AY197" s="289">
        <f t="shared" si="17"/>
        <v>12</v>
      </c>
      <c r="AZ197" s="244">
        <f t="shared" si="18"/>
        <v>12</v>
      </c>
      <c r="BA197" s="244">
        <f t="shared" si="19"/>
        <v>0</v>
      </c>
      <c r="BB197" s="290">
        <f>Table6[[#This Row],[Occupé]]/Table6[[#This Row],[Total port]]</f>
        <v>1</v>
      </c>
      <c r="BC197" s="250"/>
      <c r="BD197" s="250"/>
      <c r="BE197" s="143"/>
      <c r="BF197" s="143"/>
      <c r="BG197" s="143"/>
      <c r="BH197" s="143"/>
      <c r="BI197" s="143"/>
      <c r="BJ197" s="143"/>
      <c r="BK197" s="143"/>
      <c r="BL197" s="143"/>
      <c r="BM197" s="143"/>
    </row>
    <row r="198" spans="1:65" ht="12" customHeight="1" thickBot="1">
      <c r="A198" s="145"/>
      <c r="B198" s="297" t="s">
        <v>251</v>
      </c>
      <c r="C198" s="295" t="s">
        <v>227</v>
      </c>
      <c r="D198" s="275" t="s">
        <v>201</v>
      </c>
      <c r="E198" s="260" t="s">
        <v>280</v>
      </c>
      <c r="F198" s="351">
        <v>45</v>
      </c>
      <c r="G198" s="259">
        <v>12</v>
      </c>
      <c r="H198" s="259">
        <v>12</v>
      </c>
      <c r="I198" s="259" t="s">
        <v>289</v>
      </c>
      <c r="J198" s="255" t="s">
        <v>227</v>
      </c>
      <c r="K198" s="259" t="s">
        <v>113</v>
      </c>
      <c r="L198" s="259" t="s">
        <v>298</v>
      </c>
      <c r="M198" s="259">
        <f>COUNTIF(Q199:V200,"x")</f>
        <v>12</v>
      </c>
      <c r="N198" s="259">
        <f t="shared" ref="N198:N209" si="22">G198-M198</f>
        <v>0</v>
      </c>
      <c r="O198" s="228"/>
      <c r="P198" s="228"/>
      <c r="Q198" s="228">
        <v>7</v>
      </c>
      <c r="R198" s="228">
        <v>8</v>
      </c>
      <c r="S198" s="228">
        <v>9</v>
      </c>
      <c r="T198" s="228">
        <v>10</v>
      </c>
      <c r="U198" s="228">
        <v>11</v>
      </c>
      <c r="V198" s="228">
        <v>12</v>
      </c>
      <c r="W198" s="228"/>
      <c r="X198" s="228"/>
      <c r="Y198" s="228">
        <v>7</v>
      </c>
      <c r="Z198" s="228">
        <v>8</v>
      </c>
      <c r="AA198" s="228">
        <v>9</v>
      </c>
      <c r="AB198" s="228">
        <v>10</v>
      </c>
      <c r="AC198" s="228">
        <v>11</v>
      </c>
      <c r="AD198" s="228">
        <v>12</v>
      </c>
      <c r="AE198" s="228"/>
      <c r="AF198" s="228"/>
      <c r="AG198" s="228">
        <v>7</v>
      </c>
      <c r="AH198" s="228">
        <v>8</v>
      </c>
      <c r="AI198" s="228">
        <v>9</v>
      </c>
      <c r="AJ198" s="228">
        <v>10</v>
      </c>
      <c r="AK198" s="228">
        <v>11</v>
      </c>
      <c r="AL198" s="228">
        <v>12</v>
      </c>
      <c r="AM198" s="228"/>
      <c r="AN198" s="228"/>
      <c r="AO198" s="228">
        <v>7</v>
      </c>
      <c r="AP198" s="228">
        <v>8</v>
      </c>
      <c r="AQ198" s="228">
        <v>9</v>
      </c>
      <c r="AR198" s="228">
        <v>10</v>
      </c>
      <c r="AS198" s="228">
        <v>11</v>
      </c>
      <c r="AT198" s="228">
        <v>12</v>
      </c>
      <c r="AU198" s="228"/>
      <c r="AV198" s="228"/>
      <c r="AW198" s="354"/>
      <c r="AX198" s="66"/>
      <c r="AY198" s="289">
        <f t="shared" si="17"/>
        <v>12</v>
      </c>
      <c r="AZ198" s="244">
        <f t="shared" si="18"/>
        <v>12</v>
      </c>
      <c r="BA198" s="244">
        <f t="shared" si="19"/>
        <v>0</v>
      </c>
      <c r="BB198" s="290">
        <f>Table6[[#This Row],[Occupé]]/Table6[[#This Row],[Total port]]</f>
        <v>1</v>
      </c>
      <c r="BC198" s="250"/>
      <c r="BD198" s="250"/>
      <c r="BE198" s="143"/>
      <c r="BF198" s="143"/>
      <c r="BG198" s="143"/>
      <c r="BH198" s="143"/>
      <c r="BI198" s="143"/>
      <c r="BJ198" s="143"/>
      <c r="BK198" s="143"/>
      <c r="BL198" s="143"/>
      <c r="BM198" s="143"/>
    </row>
    <row r="199" spans="1:65" ht="12" customHeight="1">
      <c r="A199" s="145"/>
      <c r="B199" s="298" t="s">
        <v>251</v>
      </c>
      <c r="C199" s="289" t="s">
        <v>227</v>
      </c>
      <c r="D199" s="261" t="s">
        <v>201</v>
      </c>
      <c r="E199" s="245" t="s">
        <v>280</v>
      </c>
      <c r="F199" s="352"/>
      <c r="G199" s="261">
        <v>12</v>
      </c>
      <c r="H199" s="261">
        <v>12</v>
      </c>
      <c r="I199" s="261" t="s">
        <v>289</v>
      </c>
      <c r="J199" s="244" t="s">
        <v>227</v>
      </c>
      <c r="K199" s="261" t="s">
        <v>113</v>
      </c>
      <c r="L199" s="261" t="s">
        <v>300</v>
      </c>
      <c r="M199" s="261">
        <f>COUNTIF(Y199:AD200,"x")</f>
        <v>12</v>
      </c>
      <c r="N199" s="261">
        <f t="shared" si="22"/>
        <v>0</v>
      </c>
      <c r="O199" s="240"/>
      <c r="P199" s="262" t="str">
        <f>K198</f>
        <v>I84</v>
      </c>
      <c r="Q199" s="255" t="s">
        <v>277</v>
      </c>
      <c r="R199" s="255" t="s">
        <v>277</v>
      </c>
      <c r="S199" s="255" t="s">
        <v>277</v>
      </c>
      <c r="T199" s="255" t="s">
        <v>277</v>
      </c>
      <c r="U199" s="255" t="s">
        <v>277</v>
      </c>
      <c r="V199" s="263" t="s">
        <v>277</v>
      </c>
      <c r="W199" s="240"/>
      <c r="X199" s="262" t="str">
        <f>K199</f>
        <v>I84</v>
      </c>
      <c r="Y199" s="255" t="s">
        <v>277</v>
      </c>
      <c r="Z199" s="255" t="s">
        <v>277</v>
      </c>
      <c r="AA199" s="255" t="s">
        <v>277</v>
      </c>
      <c r="AB199" s="255" t="s">
        <v>277</v>
      </c>
      <c r="AC199" s="255" t="s">
        <v>277</v>
      </c>
      <c r="AD199" s="263" t="s">
        <v>277</v>
      </c>
      <c r="AE199" s="240"/>
      <c r="AF199" s="262" t="str">
        <f>K200</f>
        <v>I84</v>
      </c>
      <c r="AG199" s="255" t="s">
        <v>277</v>
      </c>
      <c r="AH199" s="255" t="s">
        <v>277</v>
      </c>
      <c r="AI199" s="255" t="s">
        <v>277</v>
      </c>
      <c r="AJ199" s="255" t="s">
        <v>277</v>
      </c>
      <c r="AK199" s="255" t="s">
        <v>277</v>
      </c>
      <c r="AL199" s="263" t="s">
        <v>277</v>
      </c>
      <c r="AM199" s="240"/>
      <c r="AN199" s="262" t="str">
        <f>K201</f>
        <v>I84</v>
      </c>
      <c r="AO199" s="255" t="s">
        <v>277</v>
      </c>
      <c r="AP199" s="255" t="s">
        <v>277</v>
      </c>
      <c r="AQ199" s="255" t="s">
        <v>277</v>
      </c>
      <c r="AR199" s="255" t="s">
        <v>277</v>
      </c>
      <c r="AS199" s="255" t="s">
        <v>277</v>
      </c>
      <c r="AT199" s="263" t="s">
        <v>277</v>
      </c>
      <c r="AU199" s="240"/>
      <c r="AV199" s="240"/>
      <c r="AW199" s="355"/>
      <c r="AX199" s="66"/>
      <c r="AY199" s="289">
        <f t="shared" si="17"/>
        <v>12</v>
      </c>
      <c r="AZ199" s="244">
        <f t="shared" si="18"/>
        <v>12</v>
      </c>
      <c r="BA199" s="244">
        <f t="shared" si="19"/>
        <v>0</v>
      </c>
      <c r="BB199" s="290">
        <f>Table6[[#This Row],[Occupé]]/Table6[[#This Row],[Total port]]</f>
        <v>1</v>
      </c>
      <c r="BC199" s="250"/>
      <c r="BD199" s="250"/>
      <c r="BE199" s="143"/>
      <c r="BF199" s="143"/>
      <c r="BG199" s="143"/>
      <c r="BH199" s="143"/>
      <c r="BI199" s="143"/>
      <c r="BJ199" s="143"/>
      <c r="BK199" s="143"/>
      <c r="BL199" s="143"/>
      <c r="BM199" s="143"/>
    </row>
    <row r="200" spans="1:65" ht="12" customHeight="1" thickBot="1">
      <c r="A200" s="145"/>
      <c r="B200" s="298" t="s">
        <v>251</v>
      </c>
      <c r="C200" s="289" t="s">
        <v>227</v>
      </c>
      <c r="D200" s="261" t="s">
        <v>201</v>
      </c>
      <c r="E200" s="245" t="s">
        <v>280</v>
      </c>
      <c r="F200" s="352"/>
      <c r="G200" s="261">
        <v>12</v>
      </c>
      <c r="H200" s="261">
        <v>12</v>
      </c>
      <c r="I200" s="261" t="s">
        <v>289</v>
      </c>
      <c r="J200" s="244" t="s">
        <v>227</v>
      </c>
      <c r="K200" s="261" t="s">
        <v>113</v>
      </c>
      <c r="L200" s="261" t="s">
        <v>301</v>
      </c>
      <c r="M200" s="261">
        <f>COUNTIF(AG199:AL200,"x")</f>
        <v>12</v>
      </c>
      <c r="N200" s="261">
        <f t="shared" si="22"/>
        <v>0</v>
      </c>
      <c r="O200" s="240"/>
      <c r="P200" s="264" t="str">
        <f>L198</f>
        <v>C1</v>
      </c>
      <c r="Q200" s="231" t="s">
        <v>277</v>
      </c>
      <c r="R200" s="231" t="s">
        <v>277</v>
      </c>
      <c r="S200" s="231" t="s">
        <v>277</v>
      </c>
      <c r="T200" s="231" t="s">
        <v>277</v>
      </c>
      <c r="U200" s="231" t="s">
        <v>277</v>
      </c>
      <c r="V200" s="265" t="s">
        <v>277</v>
      </c>
      <c r="W200" s="240"/>
      <c r="X200" s="264" t="str">
        <f>L199</f>
        <v>C2</v>
      </c>
      <c r="Y200" s="231" t="s">
        <v>277</v>
      </c>
      <c r="Z200" s="231" t="s">
        <v>277</v>
      </c>
      <c r="AA200" s="231" t="s">
        <v>277</v>
      </c>
      <c r="AB200" s="231" t="s">
        <v>277</v>
      </c>
      <c r="AC200" s="231" t="s">
        <v>277</v>
      </c>
      <c r="AD200" s="265" t="s">
        <v>277</v>
      </c>
      <c r="AE200" s="240"/>
      <c r="AF200" s="264" t="str">
        <f>L200</f>
        <v>C3</v>
      </c>
      <c r="AG200" s="231" t="s">
        <v>277</v>
      </c>
      <c r="AH200" s="231" t="s">
        <v>277</v>
      </c>
      <c r="AI200" s="231" t="s">
        <v>277</v>
      </c>
      <c r="AJ200" s="231" t="s">
        <v>277</v>
      </c>
      <c r="AK200" s="231" t="s">
        <v>277</v>
      </c>
      <c r="AL200" s="265" t="s">
        <v>277</v>
      </c>
      <c r="AM200" s="240"/>
      <c r="AN200" s="264" t="str">
        <f>L201</f>
        <v>C4</v>
      </c>
      <c r="AO200" s="231" t="s">
        <v>277</v>
      </c>
      <c r="AP200" s="231" t="s">
        <v>277</v>
      </c>
      <c r="AQ200" s="231" t="s">
        <v>277</v>
      </c>
      <c r="AR200" s="231" t="s">
        <v>277</v>
      </c>
      <c r="AS200" s="231" t="s">
        <v>277</v>
      </c>
      <c r="AT200" s="265" t="s">
        <v>277</v>
      </c>
      <c r="AU200" s="240"/>
      <c r="AV200" s="240"/>
      <c r="AW200" s="355"/>
      <c r="AX200" s="66"/>
      <c r="AY200" s="289">
        <f t="shared" si="17"/>
        <v>12</v>
      </c>
      <c r="AZ200" s="244">
        <f t="shared" si="18"/>
        <v>12</v>
      </c>
      <c r="BA200" s="244">
        <f t="shared" si="19"/>
        <v>0</v>
      </c>
      <c r="BB200" s="290">
        <f>Table6[[#This Row],[Occupé]]/Table6[[#This Row],[Total port]]</f>
        <v>1</v>
      </c>
      <c r="BC200" s="250"/>
      <c r="BD200" s="250"/>
      <c r="BE200" s="143"/>
      <c r="BF200" s="143"/>
      <c r="BG200" s="143"/>
      <c r="BH200" s="143"/>
      <c r="BI200" s="143"/>
      <c r="BJ200" s="143"/>
      <c r="BK200" s="143"/>
      <c r="BL200" s="143"/>
      <c r="BM200" s="143"/>
    </row>
    <row r="201" spans="1:65" ht="12" customHeight="1" thickBot="1">
      <c r="A201" s="145"/>
      <c r="B201" s="299" t="s">
        <v>251</v>
      </c>
      <c r="C201" s="296" t="s">
        <v>227</v>
      </c>
      <c r="D201" s="257" t="s">
        <v>201</v>
      </c>
      <c r="E201" s="232" t="s">
        <v>280</v>
      </c>
      <c r="F201" s="353"/>
      <c r="G201" s="252">
        <v>12</v>
      </c>
      <c r="H201" s="252">
        <v>12</v>
      </c>
      <c r="I201" s="252" t="s">
        <v>289</v>
      </c>
      <c r="J201" s="231" t="s">
        <v>227</v>
      </c>
      <c r="K201" s="252" t="s">
        <v>113</v>
      </c>
      <c r="L201" s="252" t="s">
        <v>302</v>
      </c>
      <c r="M201" s="252">
        <f>COUNTIF(AO199:AT200,"x")</f>
        <v>12</v>
      </c>
      <c r="N201" s="252">
        <f t="shared" si="22"/>
        <v>0</v>
      </c>
      <c r="O201" s="233"/>
      <c r="P201" s="233"/>
      <c r="Q201" s="233">
        <v>1</v>
      </c>
      <c r="R201" s="233">
        <v>2</v>
      </c>
      <c r="S201" s="233">
        <v>3</v>
      </c>
      <c r="T201" s="233">
        <v>4</v>
      </c>
      <c r="U201" s="233">
        <v>5</v>
      </c>
      <c r="V201" s="233">
        <v>6</v>
      </c>
      <c r="W201" s="233"/>
      <c r="X201" s="233"/>
      <c r="Y201" s="233">
        <v>1</v>
      </c>
      <c r="Z201" s="233">
        <v>2</v>
      </c>
      <c r="AA201" s="233">
        <v>3</v>
      </c>
      <c r="AB201" s="233">
        <v>4</v>
      </c>
      <c r="AC201" s="233">
        <v>5</v>
      </c>
      <c r="AD201" s="233">
        <v>6</v>
      </c>
      <c r="AE201" s="233"/>
      <c r="AF201" s="233"/>
      <c r="AG201" s="233">
        <v>1</v>
      </c>
      <c r="AH201" s="233">
        <v>2</v>
      </c>
      <c r="AI201" s="233">
        <v>3</v>
      </c>
      <c r="AJ201" s="233">
        <v>4</v>
      </c>
      <c r="AK201" s="233">
        <v>5</v>
      </c>
      <c r="AL201" s="233">
        <v>6</v>
      </c>
      <c r="AM201" s="233"/>
      <c r="AN201" s="233"/>
      <c r="AO201" s="233">
        <v>1</v>
      </c>
      <c r="AP201" s="233">
        <v>2</v>
      </c>
      <c r="AQ201" s="233">
        <v>3</v>
      </c>
      <c r="AR201" s="233">
        <v>4</v>
      </c>
      <c r="AS201" s="233">
        <v>5</v>
      </c>
      <c r="AT201" s="233">
        <v>6</v>
      </c>
      <c r="AU201" s="233"/>
      <c r="AV201" s="233"/>
      <c r="AW201" s="356"/>
      <c r="AX201" s="66"/>
      <c r="AY201" s="289">
        <f t="shared" si="17"/>
        <v>12</v>
      </c>
      <c r="AZ201" s="244">
        <f t="shared" si="18"/>
        <v>12</v>
      </c>
      <c r="BA201" s="244">
        <f t="shared" si="19"/>
        <v>0</v>
      </c>
      <c r="BB201" s="290">
        <f>Table6[[#This Row],[Occupé]]/Table6[[#This Row],[Total port]]</f>
        <v>1</v>
      </c>
      <c r="BC201" s="250"/>
      <c r="BD201" s="250"/>
      <c r="BE201" s="143"/>
      <c r="BF201" s="143"/>
      <c r="BG201" s="143"/>
      <c r="BH201" s="143"/>
      <c r="BI201" s="143"/>
      <c r="BJ201" s="143"/>
      <c r="BK201" s="143"/>
      <c r="BL201" s="143"/>
      <c r="BM201" s="143"/>
    </row>
    <row r="202" spans="1:65" ht="12" customHeight="1" thickBot="1">
      <c r="A202" s="145"/>
      <c r="B202" s="297" t="str">
        <f t="shared" ref="B202:B262" si="23">IF(C202=J202,"INTRA","INTER")</f>
        <v>INTRA</v>
      </c>
      <c r="C202" s="295" t="s">
        <v>227</v>
      </c>
      <c r="D202" s="275" t="s">
        <v>201</v>
      </c>
      <c r="E202" s="260" t="s">
        <v>280</v>
      </c>
      <c r="F202" s="351">
        <v>44</v>
      </c>
      <c r="G202" s="259">
        <v>0</v>
      </c>
      <c r="H202" s="259">
        <v>0</v>
      </c>
      <c r="I202" s="259" t="s">
        <v>289</v>
      </c>
      <c r="J202" s="255" t="s">
        <v>227</v>
      </c>
      <c r="K202" s="259"/>
      <c r="L202" s="259" t="s">
        <v>298</v>
      </c>
      <c r="M202" s="259">
        <f>COUNTIF(Q203:V204,"x")</f>
        <v>12</v>
      </c>
      <c r="N202" s="259">
        <f t="shared" si="22"/>
        <v>-12</v>
      </c>
      <c r="O202" s="228"/>
      <c r="P202" s="228"/>
      <c r="Q202" s="228">
        <v>7</v>
      </c>
      <c r="R202" s="228">
        <v>8</v>
      </c>
      <c r="S202" s="228">
        <v>9</v>
      </c>
      <c r="T202" s="228">
        <v>10</v>
      </c>
      <c r="U202" s="228">
        <v>11</v>
      </c>
      <c r="V202" s="228">
        <v>12</v>
      </c>
      <c r="W202" s="228"/>
      <c r="X202" s="228"/>
      <c r="Y202" s="228">
        <v>7</v>
      </c>
      <c r="Z202" s="228">
        <v>8</v>
      </c>
      <c r="AA202" s="228">
        <v>9</v>
      </c>
      <c r="AB202" s="228">
        <v>10</v>
      </c>
      <c r="AC202" s="228">
        <v>11</v>
      </c>
      <c r="AD202" s="228">
        <v>12</v>
      </c>
      <c r="AE202" s="228"/>
      <c r="AF202" s="228"/>
      <c r="AG202" s="228">
        <v>7</v>
      </c>
      <c r="AH202" s="228">
        <v>8</v>
      </c>
      <c r="AI202" s="228">
        <v>9</v>
      </c>
      <c r="AJ202" s="228">
        <v>10</v>
      </c>
      <c r="AK202" s="228">
        <v>11</v>
      </c>
      <c r="AL202" s="228">
        <v>12</v>
      </c>
      <c r="AM202" s="228"/>
      <c r="AN202" s="228"/>
      <c r="AO202" s="228">
        <v>7</v>
      </c>
      <c r="AP202" s="228">
        <v>8</v>
      </c>
      <c r="AQ202" s="228">
        <v>9</v>
      </c>
      <c r="AR202" s="228">
        <v>10</v>
      </c>
      <c r="AS202" s="228">
        <v>11</v>
      </c>
      <c r="AT202" s="228">
        <v>12</v>
      </c>
      <c r="AU202" s="228"/>
      <c r="AV202" s="228"/>
      <c r="AW202" s="354"/>
      <c r="AX202" s="66"/>
      <c r="AY202" s="289">
        <f t="shared" si="17"/>
        <v>0</v>
      </c>
      <c r="AZ202" s="244">
        <f t="shared" si="18"/>
        <v>12</v>
      </c>
      <c r="BA202" s="244">
        <f t="shared" si="19"/>
        <v>-12</v>
      </c>
      <c r="BB202" s="290" t="e">
        <f>Table6[[#This Row],[Occupé]]/Table6[[#This Row],[Total port]]</f>
        <v>#DIV/0!</v>
      </c>
      <c r="BC202" s="250"/>
      <c r="BD202" s="250"/>
      <c r="BE202" s="143"/>
      <c r="BF202" s="143"/>
      <c r="BG202" s="143"/>
      <c r="BH202" s="143"/>
      <c r="BI202" s="143"/>
      <c r="BJ202" s="143"/>
      <c r="BK202" s="143"/>
      <c r="BL202" s="143"/>
      <c r="BM202" s="143"/>
    </row>
    <row r="203" spans="1:65" ht="12" customHeight="1">
      <c r="A203" s="145"/>
      <c r="B203" s="298" t="str">
        <f t="shared" si="23"/>
        <v>INTRA</v>
      </c>
      <c r="C203" s="289" t="s">
        <v>227</v>
      </c>
      <c r="D203" s="261" t="s">
        <v>201</v>
      </c>
      <c r="E203" s="245" t="s">
        <v>280</v>
      </c>
      <c r="F203" s="352"/>
      <c r="G203" s="261">
        <v>0</v>
      </c>
      <c r="H203" s="261">
        <v>0</v>
      </c>
      <c r="I203" s="261" t="s">
        <v>289</v>
      </c>
      <c r="J203" s="244" t="s">
        <v>227</v>
      </c>
      <c r="K203" s="261"/>
      <c r="L203" s="261" t="s">
        <v>300</v>
      </c>
      <c r="M203" s="261">
        <f>COUNTIF(Y203:AD204,"x")</f>
        <v>12</v>
      </c>
      <c r="N203" s="261">
        <f t="shared" si="22"/>
        <v>-12</v>
      </c>
      <c r="O203" s="240"/>
      <c r="P203" s="262">
        <f>K202</f>
        <v>0</v>
      </c>
      <c r="Q203" s="255" t="s">
        <v>277</v>
      </c>
      <c r="R203" s="255" t="s">
        <v>277</v>
      </c>
      <c r="S203" s="255" t="s">
        <v>277</v>
      </c>
      <c r="T203" s="255" t="s">
        <v>277</v>
      </c>
      <c r="U203" s="255" t="s">
        <v>277</v>
      </c>
      <c r="V203" s="263" t="s">
        <v>277</v>
      </c>
      <c r="W203" s="240"/>
      <c r="X203" s="262">
        <f>K203</f>
        <v>0</v>
      </c>
      <c r="Y203" s="255" t="s">
        <v>277</v>
      </c>
      <c r="Z203" s="255" t="s">
        <v>277</v>
      </c>
      <c r="AA203" s="255" t="s">
        <v>277</v>
      </c>
      <c r="AB203" s="255" t="s">
        <v>277</v>
      </c>
      <c r="AC203" s="255" t="s">
        <v>277</v>
      </c>
      <c r="AD203" s="263" t="s">
        <v>277</v>
      </c>
      <c r="AE203" s="240"/>
      <c r="AF203" s="262">
        <f>K204</f>
        <v>0</v>
      </c>
      <c r="AG203" s="255" t="s">
        <v>277</v>
      </c>
      <c r="AH203" s="255" t="s">
        <v>277</v>
      </c>
      <c r="AI203" s="255" t="s">
        <v>277</v>
      </c>
      <c r="AJ203" s="255" t="s">
        <v>277</v>
      </c>
      <c r="AK203" s="255" t="s">
        <v>277</v>
      </c>
      <c r="AL203" s="263" t="s">
        <v>277</v>
      </c>
      <c r="AM203" s="240"/>
      <c r="AN203" s="262">
        <f>K205</f>
        <v>0</v>
      </c>
      <c r="AO203" s="255" t="s">
        <v>277</v>
      </c>
      <c r="AP203" s="255" t="s">
        <v>277</v>
      </c>
      <c r="AQ203" s="255" t="s">
        <v>277</v>
      </c>
      <c r="AR203" s="255" t="s">
        <v>277</v>
      </c>
      <c r="AS203" s="255" t="s">
        <v>277</v>
      </c>
      <c r="AT203" s="263" t="s">
        <v>277</v>
      </c>
      <c r="AU203" s="240"/>
      <c r="AV203" s="240"/>
      <c r="AW203" s="355"/>
      <c r="AX203" s="66"/>
      <c r="AY203" s="289">
        <f t="shared" si="17"/>
        <v>0</v>
      </c>
      <c r="AZ203" s="244">
        <f t="shared" si="18"/>
        <v>12</v>
      </c>
      <c r="BA203" s="244">
        <f t="shared" si="19"/>
        <v>-12</v>
      </c>
      <c r="BB203" s="290" t="e">
        <f>Table6[[#This Row],[Occupé]]/Table6[[#This Row],[Total port]]</f>
        <v>#DIV/0!</v>
      </c>
      <c r="BC203" s="250"/>
      <c r="BD203" s="250"/>
      <c r="BE203" s="143"/>
      <c r="BF203" s="143"/>
      <c r="BG203" s="143"/>
      <c r="BH203" s="143"/>
      <c r="BI203" s="143"/>
      <c r="BJ203" s="143"/>
      <c r="BK203" s="143"/>
      <c r="BL203" s="143"/>
      <c r="BM203" s="143"/>
    </row>
    <row r="204" spans="1:65" ht="12" customHeight="1" thickBot="1">
      <c r="A204" s="145"/>
      <c r="B204" s="298" t="str">
        <f t="shared" si="23"/>
        <v>INTRA</v>
      </c>
      <c r="C204" s="289" t="s">
        <v>227</v>
      </c>
      <c r="D204" s="261" t="s">
        <v>201</v>
      </c>
      <c r="E204" s="245" t="s">
        <v>280</v>
      </c>
      <c r="F204" s="352"/>
      <c r="G204" s="261">
        <v>0</v>
      </c>
      <c r="H204" s="261">
        <v>0</v>
      </c>
      <c r="I204" s="261" t="s">
        <v>289</v>
      </c>
      <c r="J204" s="244" t="s">
        <v>227</v>
      </c>
      <c r="K204" s="261"/>
      <c r="L204" s="261" t="s">
        <v>301</v>
      </c>
      <c r="M204" s="261">
        <f>COUNTIF(AG203:AL204,"x")</f>
        <v>12</v>
      </c>
      <c r="N204" s="261">
        <f t="shared" si="22"/>
        <v>-12</v>
      </c>
      <c r="O204" s="240"/>
      <c r="P204" s="264" t="str">
        <f>L202</f>
        <v>C1</v>
      </c>
      <c r="Q204" s="231" t="s">
        <v>277</v>
      </c>
      <c r="R204" s="231" t="s">
        <v>277</v>
      </c>
      <c r="S204" s="231" t="s">
        <v>277</v>
      </c>
      <c r="T204" s="231" t="s">
        <v>277</v>
      </c>
      <c r="U204" s="231" t="s">
        <v>277</v>
      </c>
      <c r="V204" s="265" t="s">
        <v>277</v>
      </c>
      <c r="W204" s="240"/>
      <c r="X204" s="264" t="str">
        <f>L203</f>
        <v>C2</v>
      </c>
      <c r="Y204" s="231" t="s">
        <v>277</v>
      </c>
      <c r="Z204" s="231" t="s">
        <v>277</v>
      </c>
      <c r="AA204" s="231" t="s">
        <v>277</v>
      </c>
      <c r="AB204" s="231" t="s">
        <v>277</v>
      </c>
      <c r="AC204" s="231" t="s">
        <v>277</v>
      </c>
      <c r="AD204" s="265" t="s">
        <v>277</v>
      </c>
      <c r="AE204" s="240"/>
      <c r="AF204" s="264" t="str">
        <f>L204</f>
        <v>C3</v>
      </c>
      <c r="AG204" s="231" t="s">
        <v>277</v>
      </c>
      <c r="AH204" s="231" t="s">
        <v>277</v>
      </c>
      <c r="AI204" s="231" t="s">
        <v>277</v>
      </c>
      <c r="AJ204" s="231" t="s">
        <v>277</v>
      </c>
      <c r="AK204" s="231" t="s">
        <v>277</v>
      </c>
      <c r="AL204" s="265" t="s">
        <v>277</v>
      </c>
      <c r="AM204" s="240"/>
      <c r="AN204" s="264" t="str">
        <f>L205</f>
        <v>C4</v>
      </c>
      <c r="AO204" s="231" t="s">
        <v>277</v>
      </c>
      <c r="AP204" s="231" t="s">
        <v>277</v>
      </c>
      <c r="AQ204" s="231" t="s">
        <v>277</v>
      </c>
      <c r="AR204" s="231" t="s">
        <v>277</v>
      </c>
      <c r="AS204" s="231" t="s">
        <v>277</v>
      </c>
      <c r="AT204" s="265" t="s">
        <v>277</v>
      </c>
      <c r="AU204" s="240"/>
      <c r="AV204" s="240"/>
      <c r="AW204" s="355"/>
      <c r="AX204" s="66"/>
      <c r="AY204" s="289">
        <f t="shared" si="17"/>
        <v>0</v>
      </c>
      <c r="AZ204" s="244">
        <f t="shared" si="18"/>
        <v>12</v>
      </c>
      <c r="BA204" s="244">
        <f t="shared" si="19"/>
        <v>-12</v>
      </c>
      <c r="BB204" s="290" t="e">
        <f>Table6[[#This Row],[Occupé]]/Table6[[#This Row],[Total port]]</f>
        <v>#DIV/0!</v>
      </c>
      <c r="BC204" s="250"/>
      <c r="BD204" s="250"/>
      <c r="BE204" s="143"/>
      <c r="BF204" s="143"/>
      <c r="BG204" s="143"/>
      <c r="BH204" s="143"/>
      <c r="BI204" s="143"/>
      <c r="BJ204" s="143"/>
      <c r="BK204" s="143"/>
      <c r="BL204" s="143"/>
      <c r="BM204" s="143"/>
    </row>
    <row r="205" spans="1:65" ht="12" customHeight="1" thickBot="1">
      <c r="A205" s="145"/>
      <c r="B205" s="299" t="str">
        <f t="shared" si="23"/>
        <v>INTRA</v>
      </c>
      <c r="C205" s="296" t="s">
        <v>227</v>
      </c>
      <c r="D205" s="257" t="s">
        <v>201</v>
      </c>
      <c r="E205" s="232" t="s">
        <v>280</v>
      </c>
      <c r="F205" s="353"/>
      <c r="G205" s="252">
        <v>0</v>
      </c>
      <c r="H205" s="252">
        <v>0</v>
      </c>
      <c r="I205" s="252" t="s">
        <v>289</v>
      </c>
      <c r="J205" s="231" t="s">
        <v>227</v>
      </c>
      <c r="K205" s="252"/>
      <c r="L205" s="252" t="s">
        <v>302</v>
      </c>
      <c r="M205" s="252">
        <f>COUNTIF(AO203:AT204,"x")</f>
        <v>12</v>
      </c>
      <c r="N205" s="252">
        <f t="shared" si="22"/>
        <v>-12</v>
      </c>
      <c r="O205" s="233"/>
      <c r="P205" s="233"/>
      <c r="Q205" s="233">
        <v>1</v>
      </c>
      <c r="R205" s="233">
        <v>2</v>
      </c>
      <c r="S205" s="233">
        <v>3</v>
      </c>
      <c r="T205" s="233">
        <v>4</v>
      </c>
      <c r="U205" s="233">
        <v>5</v>
      </c>
      <c r="V205" s="233">
        <v>6</v>
      </c>
      <c r="W205" s="233"/>
      <c r="X205" s="233"/>
      <c r="Y205" s="233">
        <v>1</v>
      </c>
      <c r="Z205" s="233">
        <v>2</v>
      </c>
      <c r="AA205" s="233">
        <v>3</v>
      </c>
      <c r="AB205" s="233">
        <v>4</v>
      </c>
      <c r="AC205" s="233">
        <v>5</v>
      </c>
      <c r="AD205" s="233">
        <v>6</v>
      </c>
      <c r="AE205" s="233"/>
      <c r="AF205" s="233"/>
      <c r="AG205" s="233">
        <v>1</v>
      </c>
      <c r="AH205" s="233">
        <v>2</v>
      </c>
      <c r="AI205" s="233">
        <v>3</v>
      </c>
      <c r="AJ205" s="233">
        <v>4</v>
      </c>
      <c r="AK205" s="233">
        <v>5</v>
      </c>
      <c r="AL205" s="233">
        <v>6</v>
      </c>
      <c r="AM205" s="233"/>
      <c r="AN205" s="233"/>
      <c r="AO205" s="233">
        <v>1</v>
      </c>
      <c r="AP205" s="233">
        <v>2</v>
      </c>
      <c r="AQ205" s="233">
        <v>3</v>
      </c>
      <c r="AR205" s="233">
        <v>4</v>
      </c>
      <c r="AS205" s="233">
        <v>5</v>
      </c>
      <c r="AT205" s="233">
        <v>6</v>
      </c>
      <c r="AU205" s="233"/>
      <c r="AV205" s="233"/>
      <c r="AW205" s="356"/>
      <c r="AX205" s="66"/>
      <c r="AY205" s="289">
        <f t="shared" si="17"/>
        <v>0</v>
      </c>
      <c r="AZ205" s="244">
        <f t="shared" si="18"/>
        <v>12</v>
      </c>
      <c r="BA205" s="244">
        <f t="shared" si="19"/>
        <v>-12</v>
      </c>
      <c r="BB205" s="290" t="e">
        <f>Table6[[#This Row],[Occupé]]/Table6[[#This Row],[Total port]]</f>
        <v>#DIV/0!</v>
      </c>
      <c r="BC205" s="250"/>
      <c r="BD205" s="250"/>
      <c r="BE205" s="143"/>
      <c r="BF205" s="143"/>
      <c r="BG205" s="143"/>
      <c r="BH205" s="143"/>
      <c r="BI205" s="143"/>
      <c r="BJ205" s="143"/>
      <c r="BK205" s="143"/>
      <c r="BL205" s="143"/>
      <c r="BM205" s="143"/>
    </row>
    <row r="206" spans="1:65" ht="12" customHeight="1" thickBot="1">
      <c r="A206" s="145"/>
      <c r="B206" s="297" t="s">
        <v>251</v>
      </c>
      <c r="C206" s="295" t="s">
        <v>227</v>
      </c>
      <c r="D206" s="275" t="s">
        <v>201</v>
      </c>
      <c r="E206" s="260" t="s">
        <v>280</v>
      </c>
      <c r="F206" s="351">
        <v>43</v>
      </c>
      <c r="G206" s="259">
        <v>12</v>
      </c>
      <c r="H206" s="259">
        <v>12</v>
      </c>
      <c r="I206" s="259" t="s">
        <v>289</v>
      </c>
      <c r="J206" s="255" t="s">
        <v>227</v>
      </c>
      <c r="K206" s="259" t="s">
        <v>113</v>
      </c>
      <c r="L206" s="259" t="s">
        <v>298</v>
      </c>
      <c r="M206" s="259">
        <f>COUNTIF(Q207:V208,"x")</f>
        <v>12</v>
      </c>
      <c r="N206" s="259">
        <f t="shared" si="22"/>
        <v>0</v>
      </c>
      <c r="O206" s="228"/>
      <c r="P206" s="228"/>
      <c r="Q206" s="228">
        <v>7</v>
      </c>
      <c r="R206" s="228">
        <v>8</v>
      </c>
      <c r="S206" s="228">
        <v>9</v>
      </c>
      <c r="T206" s="228">
        <v>10</v>
      </c>
      <c r="U206" s="228">
        <v>11</v>
      </c>
      <c r="V206" s="228">
        <v>12</v>
      </c>
      <c r="W206" s="228"/>
      <c r="X206" s="228"/>
      <c r="Y206" s="228">
        <v>7</v>
      </c>
      <c r="Z206" s="228">
        <v>8</v>
      </c>
      <c r="AA206" s="228">
        <v>9</v>
      </c>
      <c r="AB206" s="228">
        <v>10</v>
      </c>
      <c r="AC206" s="228">
        <v>11</v>
      </c>
      <c r="AD206" s="228">
        <v>12</v>
      </c>
      <c r="AE206" s="228"/>
      <c r="AF206" s="228"/>
      <c r="AG206" s="228">
        <v>7</v>
      </c>
      <c r="AH206" s="228">
        <v>8</v>
      </c>
      <c r="AI206" s="228">
        <v>9</v>
      </c>
      <c r="AJ206" s="228">
        <v>10</v>
      </c>
      <c r="AK206" s="228">
        <v>11</v>
      </c>
      <c r="AL206" s="228">
        <v>12</v>
      </c>
      <c r="AM206" s="228"/>
      <c r="AN206" s="228"/>
      <c r="AO206" s="228">
        <v>7</v>
      </c>
      <c r="AP206" s="228">
        <v>8</v>
      </c>
      <c r="AQ206" s="228">
        <v>9</v>
      </c>
      <c r="AR206" s="228">
        <v>10</v>
      </c>
      <c r="AS206" s="228">
        <v>11</v>
      </c>
      <c r="AT206" s="228">
        <v>12</v>
      </c>
      <c r="AU206" s="228"/>
      <c r="AV206" s="228"/>
      <c r="AW206" s="354"/>
      <c r="AX206" s="66"/>
      <c r="AY206" s="289">
        <f t="shared" si="17"/>
        <v>12</v>
      </c>
      <c r="AZ206" s="244">
        <f t="shared" si="18"/>
        <v>12</v>
      </c>
      <c r="BA206" s="244">
        <f t="shared" si="19"/>
        <v>0</v>
      </c>
      <c r="BB206" s="290">
        <f>Table6[[#This Row],[Occupé]]/Table6[[#This Row],[Total port]]</f>
        <v>1</v>
      </c>
      <c r="BC206" s="250"/>
      <c r="BD206" s="250"/>
      <c r="BE206" s="143"/>
      <c r="BF206" s="143"/>
      <c r="BG206" s="143"/>
      <c r="BH206" s="143"/>
      <c r="BI206" s="143"/>
      <c r="BJ206" s="143"/>
      <c r="BK206" s="143"/>
      <c r="BL206" s="143"/>
      <c r="BM206" s="143"/>
    </row>
    <row r="207" spans="1:65" ht="12" customHeight="1">
      <c r="A207" s="145"/>
      <c r="B207" s="298" t="s">
        <v>251</v>
      </c>
      <c r="C207" s="289" t="s">
        <v>227</v>
      </c>
      <c r="D207" s="261" t="s">
        <v>201</v>
      </c>
      <c r="E207" s="245" t="s">
        <v>280</v>
      </c>
      <c r="F207" s="352"/>
      <c r="G207" s="261">
        <v>12</v>
      </c>
      <c r="H207" s="261">
        <v>12</v>
      </c>
      <c r="I207" s="261" t="s">
        <v>289</v>
      </c>
      <c r="J207" s="244" t="s">
        <v>227</v>
      </c>
      <c r="K207" s="261" t="s">
        <v>113</v>
      </c>
      <c r="L207" s="261" t="s">
        <v>300</v>
      </c>
      <c r="M207" s="261">
        <f>COUNTIF(Y207:AD208,"x")</f>
        <v>12</v>
      </c>
      <c r="N207" s="261">
        <f t="shared" si="22"/>
        <v>0</v>
      </c>
      <c r="O207" s="240"/>
      <c r="P207" s="262" t="str">
        <f>K206</f>
        <v>I84</v>
      </c>
      <c r="Q207" s="255" t="s">
        <v>277</v>
      </c>
      <c r="R207" s="255" t="s">
        <v>277</v>
      </c>
      <c r="S207" s="255" t="s">
        <v>277</v>
      </c>
      <c r="T207" s="255" t="s">
        <v>277</v>
      </c>
      <c r="U207" s="255" t="s">
        <v>277</v>
      </c>
      <c r="V207" s="263" t="s">
        <v>277</v>
      </c>
      <c r="W207" s="240"/>
      <c r="X207" s="262" t="str">
        <f>K207</f>
        <v>I84</v>
      </c>
      <c r="Y207" s="255" t="s">
        <v>277</v>
      </c>
      <c r="Z207" s="255" t="s">
        <v>277</v>
      </c>
      <c r="AA207" s="255" t="s">
        <v>277</v>
      </c>
      <c r="AB207" s="255" t="s">
        <v>277</v>
      </c>
      <c r="AC207" s="255" t="s">
        <v>277</v>
      </c>
      <c r="AD207" s="263" t="s">
        <v>277</v>
      </c>
      <c r="AE207" s="240"/>
      <c r="AF207" s="262" t="str">
        <f>K208</f>
        <v>I84</v>
      </c>
      <c r="AG207" s="255" t="s">
        <v>277</v>
      </c>
      <c r="AH207" s="255" t="s">
        <v>277</v>
      </c>
      <c r="AI207" s="255" t="s">
        <v>277</v>
      </c>
      <c r="AJ207" s="255" t="s">
        <v>277</v>
      </c>
      <c r="AK207" s="255" t="s">
        <v>277</v>
      </c>
      <c r="AL207" s="263" t="s">
        <v>277</v>
      </c>
      <c r="AM207" s="240"/>
      <c r="AN207" s="262" t="str">
        <f>K209</f>
        <v>I84</v>
      </c>
      <c r="AO207" s="255" t="s">
        <v>277</v>
      </c>
      <c r="AP207" s="255" t="s">
        <v>277</v>
      </c>
      <c r="AQ207" s="255" t="s">
        <v>277</v>
      </c>
      <c r="AR207" s="255" t="s">
        <v>277</v>
      </c>
      <c r="AS207" s="255" t="s">
        <v>277</v>
      </c>
      <c r="AT207" s="263" t="s">
        <v>277</v>
      </c>
      <c r="AU207" s="240"/>
      <c r="AV207" s="240"/>
      <c r="AW207" s="355"/>
      <c r="AX207" s="66"/>
      <c r="AY207" s="289">
        <f t="shared" ref="AY207:AY270" si="24">G207</f>
        <v>12</v>
      </c>
      <c r="AZ207" s="244">
        <f t="shared" ref="AZ207:AZ270" si="25">M207</f>
        <v>12</v>
      </c>
      <c r="BA207" s="244">
        <f t="shared" ref="BA207:BA270" si="26">N207</f>
        <v>0</v>
      </c>
      <c r="BB207" s="290">
        <f>Table6[[#This Row],[Occupé]]/Table6[[#This Row],[Total port]]</f>
        <v>1</v>
      </c>
      <c r="BC207" s="250"/>
      <c r="BD207" s="250"/>
      <c r="BE207" s="143"/>
      <c r="BF207" s="143"/>
      <c r="BG207" s="143"/>
      <c r="BH207" s="143"/>
      <c r="BI207" s="143"/>
      <c r="BJ207" s="143"/>
      <c r="BK207" s="143"/>
      <c r="BL207" s="143"/>
      <c r="BM207" s="143"/>
    </row>
    <row r="208" spans="1:65" ht="12" customHeight="1" thickBot="1">
      <c r="A208" s="145"/>
      <c r="B208" s="298" t="s">
        <v>251</v>
      </c>
      <c r="C208" s="289" t="s">
        <v>227</v>
      </c>
      <c r="D208" s="261" t="s">
        <v>201</v>
      </c>
      <c r="E208" s="245" t="s">
        <v>280</v>
      </c>
      <c r="F208" s="352"/>
      <c r="G208" s="261">
        <v>12</v>
      </c>
      <c r="H208" s="261">
        <v>12</v>
      </c>
      <c r="I208" s="261" t="s">
        <v>289</v>
      </c>
      <c r="J208" s="244" t="s">
        <v>227</v>
      </c>
      <c r="K208" s="261" t="s">
        <v>113</v>
      </c>
      <c r="L208" s="261" t="s">
        <v>301</v>
      </c>
      <c r="M208" s="261">
        <f>COUNTIF(AG207:AL208,"x")</f>
        <v>12</v>
      </c>
      <c r="N208" s="261">
        <f t="shared" si="22"/>
        <v>0</v>
      </c>
      <c r="O208" s="240"/>
      <c r="P208" s="264" t="str">
        <f>L206</f>
        <v>C1</v>
      </c>
      <c r="Q208" s="231" t="s">
        <v>277</v>
      </c>
      <c r="R208" s="231" t="s">
        <v>277</v>
      </c>
      <c r="S208" s="231" t="s">
        <v>277</v>
      </c>
      <c r="T208" s="231" t="s">
        <v>277</v>
      </c>
      <c r="U208" s="231" t="s">
        <v>277</v>
      </c>
      <c r="V208" s="265" t="s">
        <v>277</v>
      </c>
      <c r="W208" s="240"/>
      <c r="X208" s="264" t="str">
        <f>L207</f>
        <v>C2</v>
      </c>
      <c r="Y208" s="231" t="s">
        <v>277</v>
      </c>
      <c r="Z208" s="231" t="s">
        <v>277</v>
      </c>
      <c r="AA208" s="231" t="s">
        <v>277</v>
      </c>
      <c r="AB208" s="231" t="s">
        <v>277</v>
      </c>
      <c r="AC208" s="231" t="s">
        <v>277</v>
      </c>
      <c r="AD208" s="265" t="s">
        <v>277</v>
      </c>
      <c r="AE208" s="240"/>
      <c r="AF208" s="264" t="str">
        <f>L208</f>
        <v>C3</v>
      </c>
      <c r="AG208" s="231" t="s">
        <v>277</v>
      </c>
      <c r="AH208" s="231" t="s">
        <v>277</v>
      </c>
      <c r="AI208" s="231" t="s">
        <v>277</v>
      </c>
      <c r="AJ208" s="231" t="s">
        <v>277</v>
      </c>
      <c r="AK208" s="231" t="s">
        <v>277</v>
      </c>
      <c r="AL208" s="265" t="s">
        <v>277</v>
      </c>
      <c r="AM208" s="240"/>
      <c r="AN208" s="264" t="str">
        <f>L209</f>
        <v>C4</v>
      </c>
      <c r="AO208" s="231" t="s">
        <v>277</v>
      </c>
      <c r="AP208" s="231" t="s">
        <v>277</v>
      </c>
      <c r="AQ208" s="231" t="s">
        <v>277</v>
      </c>
      <c r="AR208" s="231" t="s">
        <v>277</v>
      </c>
      <c r="AS208" s="231" t="s">
        <v>277</v>
      </c>
      <c r="AT208" s="265" t="s">
        <v>277</v>
      </c>
      <c r="AU208" s="240"/>
      <c r="AV208" s="240"/>
      <c r="AW208" s="355"/>
      <c r="AX208" s="66"/>
      <c r="AY208" s="289">
        <f t="shared" si="24"/>
        <v>12</v>
      </c>
      <c r="AZ208" s="244">
        <f t="shared" si="25"/>
        <v>12</v>
      </c>
      <c r="BA208" s="244">
        <f t="shared" si="26"/>
        <v>0</v>
      </c>
      <c r="BB208" s="290">
        <f>Table6[[#This Row],[Occupé]]/Table6[[#This Row],[Total port]]</f>
        <v>1</v>
      </c>
      <c r="BC208" s="250"/>
      <c r="BD208" s="250"/>
      <c r="BE208" s="143"/>
      <c r="BF208" s="143"/>
      <c r="BG208" s="143"/>
      <c r="BH208" s="143"/>
      <c r="BI208" s="143"/>
      <c r="BJ208" s="143"/>
      <c r="BK208" s="143"/>
      <c r="BL208" s="143"/>
      <c r="BM208" s="143"/>
    </row>
    <row r="209" spans="1:65" ht="12" customHeight="1" thickBot="1">
      <c r="A209" s="145"/>
      <c r="B209" s="299" t="s">
        <v>251</v>
      </c>
      <c r="C209" s="296" t="s">
        <v>227</v>
      </c>
      <c r="D209" s="257" t="s">
        <v>201</v>
      </c>
      <c r="E209" s="232" t="s">
        <v>280</v>
      </c>
      <c r="F209" s="353"/>
      <c r="G209" s="252">
        <v>12</v>
      </c>
      <c r="H209" s="252">
        <v>12</v>
      </c>
      <c r="I209" s="252" t="s">
        <v>289</v>
      </c>
      <c r="J209" s="231" t="s">
        <v>227</v>
      </c>
      <c r="K209" s="252" t="s">
        <v>113</v>
      </c>
      <c r="L209" s="252" t="s">
        <v>302</v>
      </c>
      <c r="M209" s="252">
        <f>COUNTIF(AO207:AT208,"x")</f>
        <v>12</v>
      </c>
      <c r="N209" s="252">
        <f t="shared" si="22"/>
        <v>0</v>
      </c>
      <c r="O209" s="233"/>
      <c r="P209" s="233"/>
      <c r="Q209" s="233">
        <v>1</v>
      </c>
      <c r="R209" s="233">
        <v>2</v>
      </c>
      <c r="S209" s="233">
        <v>3</v>
      </c>
      <c r="T209" s="233">
        <v>4</v>
      </c>
      <c r="U209" s="233">
        <v>5</v>
      </c>
      <c r="V209" s="233">
        <v>6</v>
      </c>
      <c r="W209" s="233"/>
      <c r="X209" s="233"/>
      <c r="Y209" s="233">
        <v>1</v>
      </c>
      <c r="Z209" s="233">
        <v>2</v>
      </c>
      <c r="AA209" s="233">
        <v>3</v>
      </c>
      <c r="AB209" s="233">
        <v>4</v>
      </c>
      <c r="AC209" s="233">
        <v>5</v>
      </c>
      <c r="AD209" s="233">
        <v>6</v>
      </c>
      <c r="AE209" s="233"/>
      <c r="AF209" s="233"/>
      <c r="AG209" s="233">
        <v>1</v>
      </c>
      <c r="AH209" s="233">
        <v>2</v>
      </c>
      <c r="AI209" s="233">
        <v>3</v>
      </c>
      <c r="AJ209" s="233">
        <v>4</v>
      </c>
      <c r="AK209" s="233">
        <v>5</v>
      </c>
      <c r="AL209" s="233">
        <v>6</v>
      </c>
      <c r="AM209" s="233"/>
      <c r="AN209" s="233"/>
      <c r="AO209" s="233">
        <v>1</v>
      </c>
      <c r="AP209" s="233">
        <v>2</v>
      </c>
      <c r="AQ209" s="233">
        <v>3</v>
      </c>
      <c r="AR209" s="233">
        <v>4</v>
      </c>
      <c r="AS209" s="233">
        <v>5</v>
      </c>
      <c r="AT209" s="233">
        <v>6</v>
      </c>
      <c r="AU209" s="233"/>
      <c r="AV209" s="233"/>
      <c r="AW209" s="356"/>
      <c r="AX209" s="66"/>
      <c r="AY209" s="289">
        <f t="shared" si="24"/>
        <v>12</v>
      </c>
      <c r="AZ209" s="244">
        <f t="shared" si="25"/>
        <v>12</v>
      </c>
      <c r="BA209" s="244">
        <f t="shared" si="26"/>
        <v>0</v>
      </c>
      <c r="BB209" s="290">
        <f>Table6[[#This Row],[Occupé]]/Table6[[#This Row],[Total port]]</f>
        <v>1</v>
      </c>
      <c r="BC209" s="250"/>
      <c r="BD209" s="250"/>
      <c r="BE209" s="143"/>
      <c r="BF209" s="143"/>
      <c r="BG209" s="143"/>
      <c r="BH209" s="143"/>
      <c r="BI209" s="143"/>
      <c r="BJ209" s="143"/>
      <c r="BK209" s="143"/>
      <c r="BL209" s="143"/>
      <c r="BM209" s="143"/>
    </row>
    <row r="210" spans="1:65" ht="12" customHeight="1" thickBot="1">
      <c r="A210" s="145"/>
      <c r="B210" s="297" t="str">
        <f t="shared" si="23"/>
        <v>INTRA</v>
      </c>
      <c r="C210" s="295" t="s">
        <v>227</v>
      </c>
      <c r="D210" s="275" t="s">
        <v>201</v>
      </c>
      <c r="E210" s="260" t="s">
        <v>280</v>
      </c>
      <c r="F210" s="351">
        <v>42</v>
      </c>
      <c r="G210" s="259">
        <v>12</v>
      </c>
      <c r="H210" s="259">
        <v>12</v>
      </c>
      <c r="I210" s="259" t="s">
        <v>289</v>
      </c>
      <c r="J210" s="255" t="s">
        <v>227</v>
      </c>
      <c r="K210" s="259"/>
      <c r="L210" s="259" t="s">
        <v>298</v>
      </c>
      <c r="M210" s="259">
        <f>COUNTIF(Q211:V212,"x")</f>
        <v>0</v>
      </c>
      <c r="N210" s="259">
        <f t="shared" ref="N210:N261" si="27">G210-M210</f>
        <v>12</v>
      </c>
      <c r="O210" s="228"/>
      <c r="P210" s="228"/>
      <c r="Q210" s="228">
        <v>7</v>
      </c>
      <c r="R210" s="228">
        <v>8</v>
      </c>
      <c r="S210" s="228">
        <v>9</v>
      </c>
      <c r="T210" s="228">
        <v>10</v>
      </c>
      <c r="U210" s="228">
        <v>11</v>
      </c>
      <c r="V210" s="228">
        <v>12</v>
      </c>
      <c r="W210" s="228"/>
      <c r="X210" s="228"/>
      <c r="Y210" s="228">
        <v>7</v>
      </c>
      <c r="Z210" s="228">
        <v>8</v>
      </c>
      <c r="AA210" s="228">
        <v>9</v>
      </c>
      <c r="AB210" s="228">
        <v>10</v>
      </c>
      <c r="AC210" s="228">
        <v>11</v>
      </c>
      <c r="AD210" s="228">
        <v>12</v>
      </c>
      <c r="AE210" s="228"/>
      <c r="AF210" s="228"/>
      <c r="AG210" s="228">
        <v>7</v>
      </c>
      <c r="AH210" s="228">
        <v>8</v>
      </c>
      <c r="AI210" s="228">
        <v>9</v>
      </c>
      <c r="AJ210" s="228">
        <v>10</v>
      </c>
      <c r="AK210" s="228">
        <v>11</v>
      </c>
      <c r="AL210" s="228">
        <v>12</v>
      </c>
      <c r="AM210" s="228"/>
      <c r="AN210" s="228"/>
      <c r="AO210" s="228">
        <v>7</v>
      </c>
      <c r="AP210" s="228">
        <v>8</v>
      </c>
      <c r="AQ210" s="228">
        <v>9</v>
      </c>
      <c r="AR210" s="228">
        <v>10</v>
      </c>
      <c r="AS210" s="228">
        <v>11</v>
      </c>
      <c r="AT210" s="228">
        <v>12</v>
      </c>
      <c r="AU210" s="228"/>
      <c r="AV210" s="228"/>
      <c r="AW210" s="354"/>
      <c r="AX210" s="66"/>
      <c r="AY210" s="289">
        <f t="shared" si="24"/>
        <v>12</v>
      </c>
      <c r="AZ210" s="244">
        <f t="shared" si="25"/>
        <v>0</v>
      </c>
      <c r="BA210" s="244">
        <f t="shared" si="26"/>
        <v>12</v>
      </c>
      <c r="BB210" s="290">
        <f>Table6[[#This Row],[Occupé]]/Table6[[#This Row],[Total port]]</f>
        <v>0</v>
      </c>
      <c r="BC210" s="250"/>
      <c r="BD210" s="250"/>
      <c r="BE210" s="143"/>
      <c r="BF210" s="143"/>
      <c r="BG210" s="143"/>
      <c r="BH210" s="143"/>
      <c r="BI210" s="143"/>
      <c r="BJ210" s="143"/>
      <c r="BK210" s="143"/>
      <c r="BL210" s="143"/>
      <c r="BM210" s="143"/>
    </row>
    <row r="211" spans="1:65" ht="12" customHeight="1">
      <c r="A211" s="145"/>
      <c r="B211" s="298" t="str">
        <f t="shared" si="23"/>
        <v>INTRA</v>
      </c>
      <c r="C211" s="289" t="s">
        <v>227</v>
      </c>
      <c r="D211" s="261" t="s">
        <v>201</v>
      </c>
      <c r="E211" s="245" t="s">
        <v>280</v>
      </c>
      <c r="F211" s="352"/>
      <c r="G211" s="261">
        <v>12</v>
      </c>
      <c r="H211" s="261">
        <v>12</v>
      </c>
      <c r="I211" s="261" t="s">
        <v>289</v>
      </c>
      <c r="J211" s="244" t="s">
        <v>227</v>
      </c>
      <c r="K211" s="261"/>
      <c r="L211" s="261" t="s">
        <v>300</v>
      </c>
      <c r="M211" s="261">
        <f>COUNTIF(Y211:AD212,"x")</f>
        <v>0</v>
      </c>
      <c r="N211" s="261">
        <f t="shared" si="27"/>
        <v>12</v>
      </c>
      <c r="O211" s="240"/>
      <c r="P211" s="262">
        <f>K210</f>
        <v>0</v>
      </c>
      <c r="Q211" s="268"/>
      <c r="R211" s="269"/>
      <c r="S211" s="269"/>
      <c r="T211" s="269"/>
      <c r="U211" s="269"/>
      <c r="V211" s="270"/>
      <c r="W211" s="240"/>
      <c r="X211" s="262">
        <f>K211</f>
        <v>0</v>
      </c>
      <c r="Y211" s="268"/>
      <c r="Z211" s="269"/>
      <c r="AA211" s="269"/>
      <c r="AB211" s="269"/>
      <c r="AC211" s="269"/>
      <c r="AD211" s="270"/>
      <c r="AE211" s="240"/>
      <c r="AF211" s="262">
        <f>K212</f>
        <v>0</v>
      </c>
      <c r="AG211" s="268"/>
      <c r="AH211" s="269"/>
      <c r="AI211" s="269"/>
      <c r="AJ211" s="269"/>
      <c r="AK211" s="269"/>
      <c r="AL211" s="270"/>
      <c r="AM211" s="240"/>
      <c r="AN211" s="262">
        <f>K213</f>
        <v>0</v>
      </c>
      <c r="AO211" s="268"/>
      <c r="AP211" s="269"/>
      <c r="AQ211" s="269"/>
      <c r="AR211" s="269"/>
      <c r="AS211" s="269"/>
      <c r="AT211" s="270"/>
      <c r="AU211" s="240"/>
      <c r="AV211" s="240"/>
      <c r="AW211" s="355"/>
      <c r="AX211" s="66"/>
      <c r="AY211" s="289">
        <f t="shared" si="24"/>
        <v>12</v>
      </c>
      <c r="AZ211" s="244">
        <f t="shared" si="25"/>
        <v>0</v>
      </c>
      <c r="BA211" s="244">
        <f t="shared" si="26"/>
        <v>12</v>
      </c>
      <c r="BB211" s="290">
        <f>Table6[[#This Row],[Occupé]]/Table6[[#This Row],[Total port]]</f>
        <v>0</v>
      </c>
      <c r="BC211" s="250"/>
      <c r="BD211" s="250"/>
      <c r="BE211" s="143"/>
      <c r="BF211" s="143"/>
      <c r="BG211" s="143"/>
      <c r="BH211" s="143"/>
      <c r="BI211" s="143"/>
      <c r="BJ211" s="143"/>
      <c r="BK211" s="143"/>
      <c r="BL211" s="143"/>
      <c r="BM211" s="143"/>
    </row>
    <row r="212" spans="1:65" ht="12" customHeight="1" thickBot="1">
      <c r="A212" s="145"/>
      <c r="B212" s="298" t="str">
        <f t="shared" si="23"/>
        <v>INTRA</v>
      </c>
      <c r="C212" s="289" t="s">
        <v>227</v>
      </c>
      <c r="D212" s="261" t="s">
        <v>201</v>
      </c>
      <c r="E212" s="245" t="s">
        <v>280</v>
      </c>
      <c r="F212" s="352"/>
      <c r="G212" s="261">
        <v>12</v>
      </c>
      <c r="H212" s="261">
        <v>12</v>
      </c>
      <c r="I212" s="261" t="s">
        <v>289</v>
      </c>
      <c r="J212" s="244" t="s">
        <v>227</v>
      </c>
      <c r="K212" s="261"/>
      <c r="L212" s="261" t="s">
        <v>301</v>
      </c>
      <c r="M212" s="261">
        <f>COUNTIF(AG211:AL212,"x")</f>
        <v>0</v>
      </c>
      <c r="N212" s="261">
        <f t="shared" si="27"/>
        <v>12</v>
      </c>
      <c r="O212" s="240"/>
      <c r="P212" s="264" t="str">
        <f>L210</f>
        <v>C1</v>
      </c>
      <c r="Q212" s="272"/>
      <c r="R212" s="273"/>
      <c r="S212" s="273"/>
      <c r="T212" s="273"/>
      <c r="U212" s="273"/>
      <c r="V212" s="274"/>
      <c r="W212" s="240"/>
      <c r="X212" s="264" t="str">
        <f>L211</f>
        <v>C2</v>
      </c>
      <c r="Y212" s="272"/>
      <c r="Z212" s="273"/>
      <c r="AA212" s="273"/>
      <c r="AB212" s="273"/>
      <c r="AC212" s="273"/>
      <c r="AD212" s="274"/>
      <c r="AE212" s="240"/>
      <c r="AF212" s="264" t="str">
        <f>L212</f>
        <v>C3</v>
      </c>
      <c r="AG212" s="272"/>
      <c r="AH212" s="273"/>
      <c r="AI212" s="273"/>
      <c r="AJ212" s="273"/>
      <c r="AK212" s="273"/>
      <c r="AL212" s="274"/>
      <c r="AM212" s="240"/>
      <c r="AN212" s="264" t="str">
        <f>L213</f>
        <v>C4</v>
      </c>
      <c r="AO212" s="272"/>
      <c r="AP212" s="273"/>
      <c r="AQ212" s="273"/>
      <c r="AR212" s="273"/>
      <c r="AS212" s="273"/>
      <c r="AT212" s="274"/>
      <c r="AU212" s="240"/>
      <c r="AV212" s="240"/>
      <c r="AW212" s="355"/>
      <c r="AX212" s="66"/>
      <c r="AY212" s="289">
        <f t="shared" si="24"/>
        <v>12</v>
      </c>
      <c r="AZ212" s="244">
        <f t="shared" si="25"/>
        <v>0</v>
      </c>
      <c r="BA212" s="244">
        <f t="shared" si="26"/>
        <v>12</v>
      </c>
      <c r="BB212" s="290">
        <f>Table6[[#This Row],[Occupé]]/Table6[[#This Row],[Total port]]</f>
        <v>0</v>
      </c>
      <c r="BC212" s="250"/>
      <c r="BD212" s="250"/>
      <c r="BE212" s="143"/>
      <c r="BF212" s="143"/>
      <c r="BG212" s="143"/>
      <c r="BH212" s="143"/>
      <c r="BI212" s="143"/>
      <c r="BJ212" s="143"/>
      <c r="BK212" s="143"/>
      <c r="BL212" s="143"/>
      <c r="BM212" s="143"/>
    </row>
    <row r="213" spans="1:65" ht="12" customHeight="1" thickBot="1">
      <c r="A213" s="145"/>
      <c r="B213" s="299" t="str">
        <f t="shared" si="23"/>
        <v>INTRA</v>
      </c>
      <c r="C213" s="296" t="s">
        <v>227</v>
      </c>
      <c r="D213" s="257" t="s">
        <v>201</v>
      </c>
      <c r="E213" s="232" t="s">
        <v>280</v>
      </c>
      <c r="F213" s="353"/>
      <c r="G213" s="252">
        <v>12</v>
      </c>
      <c r="H213" s="252">
        <v>12</v>
      </c>
      <c r="I213" s="252" t="s">
        <v>289</v>
      </c>
      <c r="J213" s="231" t="s">
        <v>227</v>
      </c>
      <c r="K213" s="252"/>
      <c r="L213" s="252" t="s">
        <v>302</v>
      </c>
      <c r="M213" s="252">
        <f>COUNTIF(AO211:AT212,"x")</f>
        <v>0</v>
      </c>
      <c r="N213" s="252">
        <f t="shared" si="27"/>
        <v>12</v>
      </c>
      <c r="O213" s="233"/>
      <c r="P213" s="233"/>
      <c r="Q213" s="233">
        <v>1</v>
      </c>
      <c r="R213" s="233">
        <v>2</v>
      </c>
      <c r="S213" s="233">
        <v>3</v>
      </c>
      <c r="T213" s="233">
        <v>4</v>
      </c>
      <c r="U213" s="233">
        <v>5</v>
      </c>
      <c r="V213" s="233">
        <v>6</v>
      </c>
      <c r="W213" s="233"/>
      <c r="X213" s="233"/>
      <c r="Y213" s="233">
        <v>1</v>
      </c>
      <c r="Z213" s="233">
        <v>2</v>
      </c>
      <c r="AA213" s="233">
        <v>3</v>
      </c>
      <c r="AB213" s="233">
        <v>4</v>
      </c>
      <c r="AC213" s="233">
        <v>5</v>
      </c>
      <c r="AD213" s="233">
        <v>6</v>
      </c>
      <c r="AE213" s="233"/>
      <c r="AF213" s="233"/>
      <c r="AG213" s="233">
        <v>1</v>
      </c>
      <c r="AH213" s="233">
        <v>2</v>
      </c>
      <c r="AI213" s="233">
        <v>3</v>
      </c>
      <c r="AJ213" s="233">
        <v>4</v>
      </c>
      <c r="AK213" s="233">
        <v>5</v>
      </c>
      <c r="AL213" s="233">
        <v>6</v>
      </c>
      <c r="AM213" s="233"/>
      <c r="AN213" s="233"/>
      <c r="AO213" s="233">
        <v>1</v>
      </c>
      <c r="AP213" s="233">
        <v>2</v>
      </c>
      <c r="AQ213" s="233">
        <v>3</v>
      </c>
      <c r="AR213" s="233">
        <v>4</v>
      </c>
      <c r="AS213" s="233">
        <v>5</v>
      </c>
      <c r="AT213" s="233">
        <v>6</v>
      </c>
      <c r="AU213" s="233"/>
      <c r="AV213" s="233"/>
      <c r="AW213" s="356"/>
      <c r="AX213" s="66"/>
      <c r="AY213" s="289">
        <f t="shared" si="24"/>
        <v>12</v>
      </c>
      <c r="AZ213" s="244">
        <f t="shared" si="25"/>
        <v>0</v>
      </c>
      <c r="BA213" s="244">
        <f t="shared" si="26"/>
        <v>12</v>
      </c>
      <c r="BB213" s="290">
        <f>Table6[[#This Row],[Occupé]]/Table6[[#This Row],[Total port]]</f>
        <v>0</v>
      </c>
      <c r="BC213" s="250"/>
      <c r="BD213" s="250"/>
      <c r="BE213" s="143"/>
      <c r="BF213" s="143"/>
      <c r="BG213" s="143"/>
      <c r="BH213" s="143"/>
      <c r="BI213" s="143"/>
      <c r="BJ213" s="143"/>
      <c r="BK213" s="143"/>
      <c r="BL213" s="143"/>
      <c r="BM213" s="143"/>
    </row>
    <row r="214" spans="1:65" ht="12" customHeight="1" thickBot="1">
      <c r="A214" s="145"/>
      <c r="B214" s="297" t="s">
        <v>251</v>
      </c>
      <c r="C214" s="295" t="s">
        <v>227</v>
      </c>
      <c r="D214" s="275" t="s">
        <v>201</v>
      </c>
      <c r="E214" s="260" t="s">
        <v>280</v>
      </c>
      <c r="F214" s="351">
        <v>41</v>
      </c>
      <c r="G214" s="259">
        <v>12</v>
      </c>
      <c r="H214" s="259">
        <v>12</v>
      </c>
      <c r="I214" s="259" t="s">
        <v>289</v>
      </c>
      <c r="J214" s="255" t="s">
        <v>227</v>
      </c>
      <c r="K214" s="259" t="s">
        <v>356</v>
      </c>
      <c r="L214" s="259" t="s">
        <v>298</v>
      </c>
      <c r="M214" s="259">
        <f>COUNTIF(Q215:V216,"x")</f>
        <v>12</v>
      </c>
      <c r="N214" s="259">
        <f t="shared" si="27"/>
        <v>0</v>
      </c>
      <c r="O214" s="228"/>
      <c r="P214" s="228"/>
      <c r="Q214" s="228">
        <v>7</v>
      </c>
      <c r="R214" s="228">
        <v>8</v>
      </c>
      <c r="S214" s="228">
        <v>9</v>
      </c>
      <c r="T214" s="228">
        <v>10</v>
      </c>
      <c r="U214" s="228">
        <v>11</v>
      </c>
      <c r="V214" s="228">
        <v>12</v>
      </c>
      <c r="W214" s="228"/>
      <c r="X214" s="228"/>
      <c r="Y214" s="228">
        <v>7</v>
      </c>
      <c r="Z214" s="228">
        <v>8</v>
      </c>
      <c r="AA214" s="228">
        <v>9</v>
      </c>
      <c r="AB214" s="228">
        <v>10</v>
      </c>
      <c r="AC214" s="228">
        <v>11</v>
      </c>
      <c r="AD214" s="228">
        <v>12</v>
      </c>
      <c r="AE214" s="228"/>
      <c r="AF214" s="228"/>
      <c r="AG214" s="228">
        <v>7</v>
      </c>
      <c r="AH214" s="228">
        <v>8</v>
      </c>
      <c r="AI214" s="228">
        <v>9</v>
      </c>
      <c r="AJ214" s="228">
        <v>10</v>
      </c>
      <c r="AK214" s="228">
        <v>11</v>
      </c>
      <c r="AL214" s="228">
        <v>12</v>
      </c>
      <c r="AM214" s="228"/>
      <c r="AN214" s="228"/>
      <c r="AO214" s="228">
        <v>7</v>
      </c>
      <c r="AP214" s="228">
        <v>8</v>
      </c>
      <c r="AQ214" s="228">
        <v>9</v>
      </c>
      <c r="AR214" s="228">
        <v>10</v>
      </c>
      <c r="AS214" s="228">
        <v>11</v>
      </c>
      <c r="AT214" s="228">
        <v>12</v>
      </c>
      <c r="AU214" s="228"/>
      <c r="AV214" s="228"/>
      <c r="AW214" s="354"/>
      <c r="AX214" s="66"/>
      <c r="AY214" s="289">
        <f t="shared" si="24"/>
        <v>12</v>
      </c>
      <c r="AZ214" s="244">
        <f t="shared" si="25"/>
        <v>12</v>
      </c>
      <c r="BA214" s="244">
        <f t="shared" si="26"/>
        <v>0</v>
      </c>
      <c r="BB214" s="290">
        <f>Table6[[#This Row],[Occupé]]/Table6[[#This Row],[Total port]]</f>
        <v>1</v>
      </c>
      <c r="BC214" s="250"/>
      <c r="BD214" s="250"/>
      <c r="BE214" s="143"/>
      <c r="BF214" s="143"/>
      <c r="BG214" s="143"/>
      <c r="BH214" s="143"/>
      <c r="BI214" s="143"/>
      <c r="BJ214" s="143"/>
      <c r="BK214" s="143"/>
      <c r="BL214" s="143"/>
      <c r="BM214" s="143"/>
    </row>
    <row r="215" spans="1:65" ht="12" customHeight="1">
      <c r="A215" s="145"/>
      <c r="B215" s="298" t="s">
        <v>251</v>
      </c>
      <c r="C215" s="289" t="s">
        <v>227</v>
      </c>
      <c r="D215" s="261" t="s">
        <v>201</v>
      </c>
      <c r="E215" s="245" t="s">
        <v>280</v>
      </c>
      <c r="F215" s="352"/>
      <c r="G215" s="261">
        <v>12</v>
      </c>
      <c r="H215" s="261">
        <v>12</v>
      </c>
      <c r="I215" s="261" t="s">
        <v>289</v>
      </c>
      <c r="J215" s="244" t="s">
        <v>227</v>
      </c>
      <c r="K215" s="261" t="s">
        <v>356</v>
      </c>
      <c r="L215" s="261" t="s">
        <v>300</v>
      </c>
      <c r="M215" s="261">
        <f>COUNTIF(Y215:AD216,"x")</f>
        <v>12</v>
      </c>
      <c r="N215" s="261">
        <f t="shared" si="27"/>
        <v>0</v>
      </c>
      <c r="O215" s="240"/>
      <c r="P215" s="262" t="str">
        <f>K214</f>
        <v>P84</v>
      </c>
      <c r="Q215" s="255" t="s">
        <v>277</v>
      </c>
      <c r="R215" s="255" t="s">
        <v>277</v>
      </c>
      <c r="S215" s="255" t="s">
        <v>277</v>
      </c>
      <c r="T215" s="255" t="s">
        <v>277</v>
      </c>
      <c r="U215" s="255" t="s">
        <v>277</v>
      </c>
      <c r="V215" s="263" t="s">
        <v>277</v>
      </c>
      <c r="W215" s="240"/>
      <c r="X215" s="262" t="str">
        <f>K215</f>
        <v>P84</v>
      </c>
      <c r="Y215" s="255" t="s">
        <v>277</v>
      </c>
      <c r="Z215" s="255" t="s">
        <v>277</v>
      </c>
      <c r="AA215" s="255" t="s">
        <v>277</v>
      </c>
      <c r="AB215" s="255" t="s">
        <v>277</v>
      </c>
      <c r="AC215" s="255" t="s">
        <v>277</v>
      </c>
      <c r="AD215" s="263" t="s">
        <v>277</v>
      </c>
      <c r="AE215" s="240"/>
      <c r="AF215" s="262">
        <f>K216</f>
        <v>0</v>
      </c>
      <c r="AG215" s="255" t="s">
        <v>277</v>
      </c>
      <c r="AH215" s="255"/>
      <c r="AI215" s="255"/>
      <c r="AJ215" s="255"/>
      <c r="AK215" s="255"/>
      <c r="AL215" s="263"/>
      <c r="AM215" s="240"/>
      <c r="AN215" s="262">
        <f>K217</f>
        <v>0</v>
      </c>
      <c r="AO215" s="255" t="s">
        <v>277</v>
      </c>
      <c r="AP215" s="255" t="s">
        <v>277</v>
      </c>
      <c r="AQ215" s="255" t="s">
        <v>277</v>
      </c>
      <c r="AR215" s="255" t="s">
        <v>277</v>
      </c>
      <c r="AS215" s="255"/>
      <c r="AT215" s="263"/>
      <c r="AU215" s="240"/>
      <c r="AV215" s="240"/>
      <c r="AW215" s="355"/>
      <c r="AX215" s="66"/>
      <c r="AY215" s="289">
        <f t="shared" si="24"/>
        <v>12</v>
      </c>
      <c r="AZ215" s="244">
        <f t="shared" si="25"/>
        <v>12</v>
      </c>
      <c r="BA215" s="244">
        <f t="shared" si="26"/>
        <v>0</v>
      </c>
      <c r="BB215" s="290">
        <f>Table6[[#This Row],[Occupé]]/Table6[[#This Row],[Total port]]</f>
        <v>1</v>
      </c>
      <c r="BC215" s="250"/>
      <c r="BD215" s="250"/>
      <c r="BE215" s="143"/>
      <c r="BF215" s="143"/>
      <c r="BG215" s="143"/>
      <c r="BH215" s="143"/>
      <c r="BI215" s="143"/>
      <c r="BJ215" s="143"/>
      <c r="BK215" s="143"/>
      <c r="BL215" s="143"/>
      <c r="BM215" s="143"/>
    </row>
    <row r="216" spans="1:65" ht="12" customHeight="1" thickBot="1">
      <c r="A216" s="145"/>
      <c r="B216" s="298" t="str">
        <f t="shared" si="23"/>
        <v>INTRA</v>
      </c>
      <c r="C216" s="289" t="s">
        <v>227</v>
      </c>
      <c r="D216" s="261" t="s">
        <v>201</v>
      </c>
      <c r="E216" s="245" t="s">
        <v>280</v>
      </c>
      <c r="F216" s="352"/>
      <c r="G216" s="261">
        <v>12</v>
      </c>
      <c r="H216" s="261">
        <v>12</v>
      </c>
      <c r="I216" s="261" t="s">
        <v>289</v>
      </c>
      <c r="J216" s="244" t="s">
        <v>227</v>
      </c>
      <c r="K216" s="261"/>
      <c r="L216" s="261" t="s">
        <v>301</v>
      </c>
      <c r="M216" s="261">
        <f>COUNTIF(AG215:AL216,"x")</f>
        <v>7</v>
      </c>
      <c r="N216" s="261">
        <f t="shared" si="27"/>
        <v>5</v>
      </c>
      <c r="O216" s="240"/>
      <c r="P216" s="264" t="str">
        <f>L214</f>
        <v>C1</v>
      </c>
      <c r="Q216" s="231" t="s">
        <v>277</v>
      </c>
      <c r="R216" s="231" t="s">
        <v>277</v>
      </c>
      <c r="S216" s="231" t="s">
        <v>277</v>
      </c>
      <c r="T216" s="231" t="s">
        <v>277</v>
      </c>
      <c r="U216" s="231" t="s">
        <v>277</v>
      </c>
      <c r="V216" s="265" t="s">
        <v>277</v>
      </c>
      <c r="W216" s="240"/>
      <c r="X216" s="264" t="str">
        <f>L215</f>
        <v>C2</v>
      </c>
      <c r="Y216" s="231" t="s">
        <v>277</v>
      </c>
      <c r="Z216" s="231" t="s">
        <v>277</v>
      </c>
      <c r="AA216" s="231" t="s">
        <v>277</v>
      </c>
      <c r="AB216" s="231" t="s">
        <v>277</v>
      </c>
      <c r="AC216" s="231" t="s">
        <v>277</v>
      </c>
      <c r="AD216" s="265" t="s">
        <v>277</v>
      </c>
      <c r="AE216" s="240"/>
      <c r="AF216" s="264" t="str">
        <f>L216</f>
        <v>C3</v>
      </c>
      <c r="AG216" s="231" t="s">
        <v>277</v>
      </c>
      <c r="AH216" s="231" t="s">
        <v>277</v>
      </c>
      <c r="AI216" s="231" t="s">
        <v>277</v>
      </c>
      <c r="AJ216" s="231" t="s">
        <v>277</v>
      </c>
      <c r="AK216" s="231" t="s">
        <v>277</v>
      </c>
      <c r="AL216" s="265" t="s">
        <v>277</v>
      </c>
      <c r="AM216" s="240"/>
      <c r="AN216" s="264" t="str">
        <f>L217</f>
        <v>C4</v>
      </c>
      <c r="AO216" s="231" t="s">
        <v>277</v>
      </c>
      <c r="AP216" s="231" t="s">
        <v>277</v>
      </c>
      <c r="AQ216" s="231" t="s">
        <v>277</v>
      </c>
      <c r="AR216" s="231" t="s">
        <v>277</v>
      </c>
      <c r="AS216" s="231" t="s">
        <v>277</v>
      </c>
      <c r="AT216" s="265" t="s">
        <v>277</v>
      </c>
      <c r="AU216" s="240"/>
      <c r="AV216" s="240"/>
      <c r="AW216" s="355"/>
      <c r="AX216" s="66"/>
      <c r="AY216" s="289">
        <f t="shared" si="24"/>
        <v>12</v>
      </c>
      <c r="AZ216" s="244">
        <f t="shared" si="25"/>
        <v>7</v>
      </c>
      <c r="BA216" s="244">
        <f t="shared" si="26"/>
        <v>5</v>
      </c>
      <c r="BB216" s="290">
        <f>Table6[[#This Row],[Occupé]]/Table6[[#This Row],[Total port]]</f>
        <v>0.58333333333333337</v>
      </c>
      <c r="BC216" s="250"/>
      <c r="BD216" s="250"/>
      <c r="BE216" s="143"/>
      <c r="BF216" s="143"/>
      <c r="BG216" s="143"/>
      <c r="BH216" s="143"/>
      <c r="BI216" s="143"/>
      <c r="BJ216" s="143"/>
      <c r="BK216" s="143"/>
      <c r="BL216" s="143"/>
      <c r="BM216" s="143"/>
    </row>
    <row r="217" spans="1:65" ht="12" customHeight="1" thickBot="1">
      <c r="A217" s="145"/>
      <c r="B217" s="299" t="str">
        <f t="shared" si="23"/>
        <v>INTRA</v>
      </c>
      <c r="C217" s="296" t="s">
        <v>227</v>
      </c>
      <c r="D217" s="257" t="s">
        <v>201</v>
      </c>
      <c r="E217" s="232" t="s">
        <v>280</v>
      </c>
      <c r="F217" s="353"/>
      <c r="G217" s="252">
        <v>12</v>
      </c>
      <c r="H217" s="252">
        <v>12</v>
      </c>
      <c r="I217" s="252" t="s">
        <v>289</v>
      </c>
      <c r="J217" s="231" t="s">
        <v>227</v>
      </c>
      <c r="K217" s="252"/>
      <c r="L217" s="252" t="s">
        <v>302</v>
      </c>
      <c r="M217" s="252">
        <f>COUNTIF(AO215:AT216,"x")</f>
        <v>10</v>
      </c>
      <c r="N217" s="252">
        <f t="shared" si="27"/>
        <v>2</v>
      </c>
      <c r="O217" s="233"/>
      <c r="P217" s="233"/>
      <c r="Q217" s="233">
        <v>1</v>
      </c>
      <c r="R217" s="233">
        <v>2</v>
      </c>
      <c r="S217" s="233">
        <v>3</v>
      </c>
      <c r="T217" s="233">
        <v>4</v>
      </c>
      <c r="U217" s="233">
        <v>5</v>
      </c>
      <c r="V217" s="233">
        <v>6</v>
      </c>
      <c r="W217" s="233"/>
      <c r="X217" s="233"/>
      <c r="Y217" s="233">
        <v>1</v>
      </c>
      <c r="Z217" s="233">
        <v>2</v>
      </c>
      <c r="AA217" s="233">
        <v>3</v>
      </c>
      <c r="AB217" s="233">
        <v>4</v>
      </c>
      <c r="AC217" s="233">
        <v>5</v>
      </c>
      <c r="AD217" s="233">
        <v>6</v>
      </c>
      <c r="AE217" s="233"/>
      <c r="AF217" s="233"/>
      <c r="AG217" s="233">
        <v>1</v>
      </c>
      <c r="AH217" s="233">
        <v>2</v>
      </c>
      <c r="AI217" s="233">
        <v>3</v>
      </c>
      <c r="AJ217" s="233">
        <v>4</v>
      </c>
      <c r="AK217" s="233">
        <v>5</v>
      </c>
      <c r="AL217" s="233">
        <v>6</v>
      </c>
      <c r="AM217" s="233"/>
      <c r="AN217" s="233"/>
      <c r="AO217" s="233">
        <v>1</v>
      </c>
      <c r="AP217" s="233">
        <v>2</v>
      </c>
      <c r="AQ217" s="233">
        <v>3</v>
      </c>
      <c r="AR217" s="233">
        <v>4</v>
      </c>
      <c r="AS217" s="233">
        <v>5</v>
      </c>
      <c r="AT217" s="233">
        <v>6</v>
      </c>
      <c r="AU217" s="233"/>
      <c r="AV217" s="233"/>
      <c r="AW217" s="356"/>
      <c r="AX217" s="66"/>
      <c r="AY217" s="289">
        <f t="shared" si="24"/>
        <v>12</v>
      </c>
      <c r="AZ217" s="244">
        <f t="shared" si="25"/>
        <v>10</v>
      </c>
      <c r="BA217" s="244">
        <f t="shared" si="26"/>
        <v>2</v>
      </c>
      <c r="BB217" s="290">
        <f>Table6[[#This Row],[Occupé]]/Table6[[#This Row],[Total port]]</f>
        <v>0.83333333333333337</v>
      </c>
      <c r="BC217" s="250"/>
      <c r="BD217" s="250"/>
      <c r="BE217" s="143"/>
      <c r="BF217" s="143"/>
      <c r="BG217" s="143"/>
      <c r="BH217" s="143"/>
      <c r="BI217" s="143"/>
      <c r="BJ217" s="143"/>
      <c r="BK217" s="143"/>
      <c r="BL217" s="143"/>
      <c r="BM217" s="143"/>
    </row>
    <row r="218" spans="1:65" ht="12" customHeight="1" thickBot="1">
      <c r="A218" s="145"/>
      <c r="B218" s="297" t="str">
        <f t="shared" si="23"/>
        <v>INTRA</v>
      </c>
      <c r="C218" s="295" t="s">
        <v>227</v>
      </c>
      <c r="D218" s="275" t="s">
        <v>201</v>
      </c>
      <c r="E218" s="260" t="s">
        <v>280</v>
      </c>
      <c r="F218" s="351">
        <v>40</v>
      </c>
      <c r="G218" s="259">
        <v>12</v>
      </c>
      <c r="H218" s="259">
        <v>12</v>
      </c>
      <c r="I218" s="259" t="s">
        <v>289</v>
      </c>
      <c r="J218" s="255" t="s">
        <v>227</v>
      </c>
      <c r="K218" s="259" t="s">
        <v>52</v>
      </c>
      <c r="L218" s="259" t="s">
        <v>298</v>
      </c>
      <c r="M218" s="259">
        <f>COUNTIF(Q219:V220,"x")</f>
        <v>3</v>
      </c>
      <c r="N218" s="259">
        <f t="shared" si="27"/>
        <v>9</v>
      </c>
      <c r="O218" s="228"/>
      <c r="P218" s="228"/>
      <c r="Q218" s="228">
        <v>7</v>
      </c>
      <c r="R218" s="228">
        <v>8</v>
      </c>
      <c r="S218" s="228">
        <v>9</v>
      </c>
      <c r="T218" s="228">
        <v>10</v>
      </c>
      <c r="U218" s="228">
        <v>11</v>
      </c>
      <c r="V218" s="228">
        <v>12</v>
      </c>
      <c r="W218" s="228"/>
      <c r="X218" s="228"/>
      <c r="Y218" s="228">
        <v>7</v>
      </c>
      <c r="Z218" s="228">
        <v>8</v>
      </c>
      <c r="AA218" s="228">
        <v>9</v>
      </c>
      <c r="AB218" s="228">
        <v>10</v>
      </c>
      <c r="AC218" s="228">
        <v>11</v>
      </c>
      <c r="AD218" s="228">
        <v>12</v>
      </c>
      <c r="AE218" s="228"/>
      <c r="AF218" s="228"/>
      <c r="AG218" s="228">
        <v>7</v>
      </c>
      <c r="AH218" s="228">
        <v>8</v>
      </c>
      <c r="AI218" s="228">
        <v>9</v>
      </c>
      <c r="AJ218" s="228">
        <v>10</v>
      </c>
      <c r="AK218" s="228">
        <v>11</v>
      </c>
      <c r="AL218" s="228">
        <v>12</v>
      </c>
      <c r="AM218" s="228"/>
      <c r="AN218" s="228"/>
      <c r="AO218" s="228">
        <v>7</v>
      </c>
      <c r="AP218" s="228">
        <v>8</v>
      </c>
      <c r="AQ218" s="228">
        <v>9</v>
      </c>
      <c r="AR218" s="228">
        <v>10</v>
      </c>
      <c r="AS218" s="228">
        <v>11</v>
      </c>
      <c r="AT218" s="228">
        <v>12</v>
      </c>
      <c r="AU218" s="228"/>
      <c r="AV218" s="228"/>
      <c r="AW218" s="354"/>
      <c r="AX218" s="66"/>
      <c r="AY218" s="289">
        <f t="shared" si="24"/>
        <v>12</v>
      </c>
      <c r="AZ218" s="244">
        <f t="shared" si="25"/>
        <v>3</v>
      </c>
      <c r="BA218" s="244">
        <f t="shared" si="26"/>
        <v>9</v>
      </c>
      <c r="BB218" s="290">
        <f>Table6[[#This Row],[Occupé]]/Table6[[#This Row],[Total port]]</f>
        <v>0.25</v>
      </c>
      <c r="BC218" s="250"/>
      <c r="BD218" s="250"/>
      <c r="BE218" s="143"/>
      <c r="BF218" s="143"/>
      <c r="BG218" s="143"/>
      <c r="BH218" s="143"/>
      <c r="BI218" s="143"/>
      <c r="BJ218" s="143"/>
      <c r="BK218" s="143"/>
      <c r="BL218" s="143"/>
      <c r="BM218" s="143"/>
    </row>
    <row r="219" spans="1:65" ht="12" customHeight="1">
      <c r="A219" s="145"/>
      <c r="B219" s="298" t="str">
        <f t="shared" si="23"/>
        <v>INTRA</v>
      </c>
      <c r="C219" s="289" t="s">
        <v>227</v>
      </c>
      <c r="D219" s="261" t="s">
        <v>201</v>
      </c>
      <c r="E219" s="245" t="s">
        <v>280</v>
      </c>
      <c r="F219" s="352"/>
      <c r="G219" s="261">
        <v>12</v>
      </c>
      <c r="H219" s="261">
        <v>12</v>
      </c>
      <c r="I219" s="261" t="s">
        <v>289</v>
      </c>
      <c r="J219" s="244" t="s">
        <v>227</v>
      </c>
      <c r="K219" s="261" t="s">
        <v>52</v>
      </c>
      <c r="L219" s="261" t="s">
        <v>300</v>
      </c>
      <c r="M219" s="261">
        <f>COUNTIF(Y219:AD220,"x")</f>
        <v>0</v>
      </c>
      <c r="N219" s="261">
        <f t="shared" si="27"/>
        <v>12</v>
      </c>
      <c r="O219" s="240"/>
      <c r="P219" s="262" t="str">
        <f>K218</f>
        <v>L35</v>
      </c>
      <c r="Q219" s="255"/>
      <c r="R219" s="255"/>
      <c r="S219" s="255"/>
      <c r="T219" s="255"/>
      <c r="U219" s="255"/>
      <c r="V219" s="263"/>
      <c r="W219" s="240"/>
      <c r="X219" s="262" t="str">
        <f>K219</f>
        <v>L35</v>
      </c>
      <c r="Y219" s="255"/>
      <c r="Z219" s="255"/>
      <c r="AA219" s="255"/>
      <c r="AB219" s="255"/>
      <c r="AC219" s="255"/>
      <c r="AD219" s="263"/>
      <c r="AE219" s="240"/>
      <c r="AF219" s="262" t="str">
        <f>K220</f>
        <v>L35</v>
      </c>
      <c r="AG219" s="255"/>
      <c r="AH219" s="255"/>
      <c r="AI219" s="255"/>
      <c r="AJ219" s="255"/>
      <c r="AK219" s="255"/>
      <c r="AL219" s="263"/>
      <c r="AM219" s="240"/>
      <c r="AN219" s="262" t="str">
        <f>K221</f>
        <v>L35</v>
      </c>
      <c r="AO219" s="255"/>
      <c r="AP219" s="255"/>
      <c r="AQ219" s="255"/>
      <c r="AR219" s="255"/>
      <c r="AS219" s="255"/>
      <c r="AT219" s="263"/>
      <c r="AU219" s="240"/>
      <c r="AV219" s="240"/>
      <c r="AW219" s="355"/>
      <c r="AX219" s="66"/>
      <c r="AY219" s="289">
        <f t="shared" si="24"/>
        <v>12</v>
      </c>
      <c r="AZ219" s="244">
        <f t="shared" si="25"/>
        <v>0</v>
      </c>
      <c r="BA219" s="244">
        <f t="shared" si="26"/>
        <v>12</v>
      </c>
      <c r="BB219" s="290">
        <f>Table6[[#This Row],[Occupé]]/Table6[[#This Row],[Total port]]</f>
        <v>0</v>
      </c>
      <c r="BC219" s="250"/>
      <c r="BD219" s="250"/>
      <c r="BE219" s="143"/>
      <c r="BF219" s="143"/>
      <c r="BG219" s="143"/>
      <c r="BH219" s="143"/>
      <c r="BI219" s="143"/>
      <c r="BJ219" s="143"/>
      <c r="BK219" s="143"/>
      <c r="BL219" s="143"/>
      <c r="BM219" s="143"/>
    </row>
    <row r="220" spans="1:65" ht="12" customHeight="1" thickBot="1">
      <c r="A220" s="145"/>
      <c r="B220" s="298" t="str">
        <f t="shared" si="23"/>
        <v>INTRA</v>
      </c>
      <c r="C220" s="289" t="s">
        <v>227</v>
      </c>
      <c r="D220" s="261" t="s">
        <v>201</v>
      </c>
      <c r="E220" s="245" t="s">
        <v>280</v>
      </c>
      <c r="F220" s="352"/>
      <c r="G220" s="261">
        <v>12</v>
      </c>
      <c r="H220" s="261">
        <v>12</v>
      </c>
      <c r="I220" s="261" t="s">
        <v>289</v>
      </c>
      <c r="J220" s="244" t="s">
        <v>227</v>
      </c>
      <c r="K220" s="261" t="s">
        <v>52</v>
      </c>
      <c r="L220" s="261" t="s">
        <v>301</v>
      </c>
      <c r="M220" s="261">
        <f>COUNTIF(AG219:AL220,"x")</f>
        <v>0</v>
      </c>
      <c r="N220" s="261">
        <f t="shared" si="27"/>
        <v>12</v>
      </c>
      <c r="O220" s="240"/>
      <c r="P220" s="264" t="str">
        <f>L218</f>
        <v>C1</v>
      </c>
      <c r="Q220" s="231" t="s">
        <v>277</v>
      </c>
      <c r="R220" s="231" t="s">
        <v>277</v>
      </c>
      <c r="S220" s="231" t="s">
        <v>277</v>
      </c>
      <c r="T220" s="231"/>
      <c r="U220" s="231"/>
      <c r="V220" s="265"/>
      <c r="W220" s="240"/>
      <c r="X220" s="264" t="str">
        <f>L219</f>
        <v>C2</v>
      </c>
      <c r="Y220" s="231"/>
      <c r="Z220" s="231"/>
      <c r="AA220" s="231"/>
      <c r="AB220" s="231"/>
      <c r="AC220" s="231"/>
      <c r="AD220" s="265"/>
      <c r="AE220" s="240"/>
      <c r="AF220" s="264" t="str">
        <f>L220</f>
        <v>C3</v>
      </c>
      <c r="AG220" s="231"/>
      <c r="AH220" s="231"/>
      <c r="AI220" s="231"/>
      <c r="AJ220" s="231"/>
      <c r="AK220" s="231"/>
      <c r="AL220" s="265"/>
      <c r="AM220" s="240"/>
      <c r="AN220" s="264" t="str">
        <f>L221</f>
        <v>C4</v>
      </c>
      <c r="AO220" s="231"/>
      <c r="AP220" s="231"/>
      <c r="AQ220" s="231"/>
      <c r="AR220" s="231"/>
      <c r="AS220" s="231"/>
      <c r="AT220" s="265"/>
      <c r="AU220" s="240"/>
      <c r="AV220" s="240"/>
      <c r="AW220" s="355"/>
      <c r="AX220" s="66"/>
      <c r="AY220" s="289">
        <f t="shared" si="24"/>
        <v>12</v>
      </c>
      <c r="AZ220" s="244">
        <f t="shared" si="25"/>
        <v>0</v>
      </c>
      <c r="BA220" s="244">
        <f t="shared" si="26"/>
        <v>12</v>
      </c>
      <c r="BB220" s="290">
        <f>Table6[[#This Row],[Occupé]]/Table6[[#This Row],[Total port]]</f>
        <v>0</v>
      </c>
      <c r="BC220" s="250"/>
      <c r="BD220" s="250"/>
      <c r="BE220" s="143"/>
      <c r="BF220" s="143"/>
      <c r="BG220" s="143"/>
      <c r="BH220" s="143"/>
      <c r="BI220" s="143"/>
      <c r="BJ220" s="143"/>
      <c r="BK220" s="143"/>
      <c r="BL220" s="143"/>
      <c r="BM220" s="143"/>
    </row>
    <row r="221" spans="1:65" ht="12" customHeight="1" thickBot="1">
      <c r="A221" s="145"/>
      <c r="B221" s="299" t="str">
        <f t="shared" si="23"/>
        <v>INTRA</v>
      </c>
      <c r="C221" s="296" t="s">
        <v>227</v>
      </c>
      <c r="D221" s="257" t="s">
        <v>201</v>
      </c>
      <c r="E221" s="232" t="s">
        <v>280</v>
      </c>
      <c r="F221" s="353"/>
      <c r="G221" s="252">
        <v>12</v>
      </c>
      <c r="H221" s="252">
        <v>12</v>
      </c>
      <c r="I221" s="252" t="s">
        <v>289</v>
      </c>
      <c r="J221" s="231" t="s">
        <v>227</v>
      </c>
      <c r="K221" s="252" t="s">
        <v>52</v>
      </c>
      <c r="L221" s="252" t="s">
        <v>302</v>
      </c>
      <c r="M221" s="252">
        <f>COUNTIF(AO219:AT220,"x")</f>
        <v>0</v>
      </c>
      <c r="N221" s="252">
        <f t="shared" si="27"/>
        <v>12</v>
      </c>
      <c r="O221" s="233"/>
      <c r="P221" s="233"/>
      <c r="Q221" s="233">
        <v>1</v>
      </c>
      <c r="R221" s="233">
        <v>2</v>
      </c>
      <c r="S221" s="233">
        <v>3</v>
      </c>
      <c r="T221" s="233">
        <v>4</v>
      </c>
      <c r="U221" s="233">
        <v>5</v>
      </c>
      <c r="V221" s="233">
        <v>6</v>
      </c>
      <c r="W221" s="233"/>
      <c r="X221" s="233"/>
      <c r="Y221" s="233">
        <v>1</v>
      </c>
      <c r="Z221" s="233">
        <v>2</v>
      </c>
      <c r="AA221" s="233">
        <v>3</v>
      </c>
      <c r="AB221" s="233">
        <v>4</v>
      </c>
      <c r="AC221" s="233">
        <v>5</v>
      </c>
      <c r="AD221" s="233">
        <v>6</v>
      </c>
      <c r="AE221" s="233"/>
      <c r="AF221" s="233"/>
      <c r="AG221" s="233">
        <v>1</v>
      </c>
      <c r="AH221" s="233">
        <v>2</v>
      </c>
      <c r="AI221" s="233">
        <v>3</v>
      </c>
      <c r="AJ221" s="233">
        <v>4</v>
      </c>
      <c r="AK221" s="233">
        <v>5</v>
      </c>
      <c r="AL221" s="233">
        <v>6</v>
      </c>
      <c r="AM221" s="233"/>
      <c r="AN221" s="233"/>
      <c r="AO221" s="233">
        <v>1</v>
      </c>
      <c r="AP221" s="233">
        <v>2</v>
      </c>
      <c r="AQ221" s="233">
        <v>3</v>
      </c>
      <c r="AR221" s="233">
        <v>4</v>
      </c>
      <c r="AS221" s="233">
        <v>5</v>
      </c>
      <c r="AT221" s="233">
        <v>6</v>
      </c>
      <c r="AU221" s="233"/>
      <c r="AV221" s="233"/>
      <c r="AW221" s="356"/>
      <c r="AX221" s="66"/>
      <c r="AY221" s="289">
        <f t="shared" si="24"/>
        <v>12</v>
      </c>
      <c r="AZ221" s="244">
        <f t="shared" si="25"/>
        <v>0</v>
      </c>
      <c r="BA221" s="244">
        <f t="shared" si="26"/>
        <v>12</v>
      </c>
      <c r="BB221" s="290">
        <f>Table6[[#This Row],[Occupé]]/Table6[[#This Row],[Total port]]</f>
        <v>0</v>
      </c>
      <c r="BC221" s="250"/>
      <c r="BD221" s="250"/>
      <c r="BE221" s="143"/>
      <c r="BF221" s="143"/>
      <c r="BG221" s="143"/>
      <c r="BH221" s="143"/>
      <c r="BI221" s="143"/>
      <c r="BJ221" s="143"/>
      <c r="BK221" s="143"/>
      <c r="BL221" s="143"/>
      <c r="BM221" s="143"/>
    </row>
    <row r="222" spans="1:65" ht="12" customHeight="1" thickBot="1">
      <c r="A222" s="145"/>
      <c r="B222" s="297" t="str">
        <f t="shared" si="23"/>
        <v>INTRA</v>
      </c>
      <c r="C222" s="295" t="s">
        <v>227</v>
      </c>
      <c r="D222" s="275" t="s">
        <v>201</v>
      </c>
      <c r="E222" s="260" t="s">
        <v>280</v>
      </c>
      <c r="F222" s="351">
        <v>39</v>
      </c>
      <c r="G222" s="259">
        <v>12</v>
      </c>
      <c r="H222" s="259">
        <v>12</v>
      </c>
      <c r="I222" s="310" t="s">
        <v>285</v>
      </c>
      <c r="J222" s="255" t="s">
        <v>227</v>
      </c>
      <c r="K222" s="259" t="s">
        <v>262</v>
      </c>
      <c r="L222" s="259" t="s">
        <v>298</v>
      </c>
      <c r="M222" s="259">
        <f>COUNTIF(Q223:V224,"x")</f>
        <v>0</v>
      </c>
      <c r="N222" s="259">
        <f t="shared" si="27"/>
        <v>12</v>
      </c>
      <c r="O222" s="228"/>
      <c r="P222" s="228"/>
      <c r="Q222" s="228">
        <v>7</v>
      </c>
      <c r="R222" s="228">
        <v>8</v>
      </c>
      <c r="S222" s="228">
        <v>9</v>
      </c>
      <c r="T222" s="228">
        <v>10</v>
      </c>
      <c r="U222" s="228">
        <v>11</v>
      </c>
      <c r="V222" s="228">
        <v>12</v>
      </c>
      <c r="W222" s="228"/>
      <c r="X222" s="228"/>
      <c r="Y222" s="228">
        <v>7</v>
      </c>
      <c r="Z222" s="228">
        <v>8</v>
      </c>
      <c r="AA222" s="228">
        <v>9</v>
      </c>
      <c r="AB222" s="228">
        <v>10</v>
      </c>
      <c r="AC222" s="228">
        <v>11</v>
      </c>
      <c r="AD222" s="228">
        <v>12</v>
      </c>
      <c r="AE222" s="228"/>
      <c r="AF222" s="228"/>
      <c r="AG222" s="228">
        <v>7</v>
      </c>
      <c r="AH222" s="228">
        <v>8</v>
      </c>
      <c r="AI222" s="228">
        <v>9</v>
      </c>
      <c r="AJ222" s="228">
        <v>10</v>
      </c>
      <c r="AK222" s="228">
        <v>11</v>
      </c>
      <c r="AL222" s="228">
        <v>12</v>
      </c>
      <c r="AM222" s="228"/>
      <c r="AN222" s="228"/>
      <c r="AO222" s="228">
        <v>7</v>
      </c>
      <c r="AP222" s="228">
        <v>8</v>
      </c>
      <c r="AQ222" s="228">
        <v>9</v>
      </c>
      <c r="AR222" s="228">
        <v>10</v>
      </c>
      <c r="AS222" s="228">
        <v>11</v>
      </c>
      <c r="AT222" s="228">
        <v>12</v>
      </c>
      <c r="AU222" s="228"/>
      <c r="AV222" s="228"/>
      <c r="AW222" s="354"/>
      <c r="AX222" s="66"/>
      <c r="AY222" s="289">
        <f t="shared" si="24"/>
        <v>12</v>
      </c>
      <c r="AZ222" s="244">
        <f t="shared" si="25"/>
        <v>0</v>
      </c>
      <c r="BA222" s="244">
        <f t="shared" si="26"/>
        <v>12</v>
      </c>
      <c r="BB222" s="290">
        <f>Table6[[#This Row],[Occupé]]/Table6[[#This Row],[Total port]]</f>
        <v>0</v>
      </c>
      <c r="BC222" s="250"/>
      <c r="BD222" s="250"/>
      <c r="BE222" s="143"/>
      <c r="BF222" s="143"/>
      <c r="BG222" s="143"/>
      <c r="BH222" s="143"/>
      <c r="BI222" s="143"/>
      <c r="BJ222" s="143"/>
      <c r="BK222" s="143"/>
      <c r="BL222" s="143"/>
      <c r="BM222" s="143"/>
    </row>
    <row r="223" spans="1:65" ht="12" customHeight="1">
      <c r="A223" s="145"/>
      <c r="B223" s="298" t="str">
        <f t="shared" si="23"/>
        <v>INTRA</v>
      </c>
      <c r="C223" s="289" t="s">
        <v>227</v>
      </c>
      <c r="D223" s="261" t="s">
        <v>201</v>
      </c>
      <c r="E223" s="245" t="s">
        <v>280</v>
      </c>
      <c r="F223" s="352"/>
      <c r="G223" s="261">
        <v>0</v>
      </c>
      <c r="H223" s="261">
        <v>0</v>
      </c>
      <c r="I223" s="311" t="s">
        <v>285</v>
      </c>
      <c r="J223" s="244" t="s">
        <v>227</v>
      </c>
      <c r="K223" s="261"/>
      <c r="L223" s="261" t="s">
        <v>300</v>
      </c>
      <c r="M223" s="261">
        <f>COUNTIF(Y223:AD224,"x")</f>
        <v>0</v>
      </c>
      <c r="N223" s="261">
        <f t="shared" si="27"/>
        <v>0</v>
      </c>
      <c r="O223" s="240"/>
      <c r="P223" s="262" t="str">
        <f>K222</f>
        <v>R6</v>
      </c>
      <c r="Q223" s="255"/>
      <c r="R223" s="255"/>
      <c r="S223" s="255"/>
      <c r="T223" s="255"/>
      <c r="U223" s="255"/>
      <c r="V223" s="263"/>
      <c r="W223" s="240"/>
      <c r="X223" s="262">
        <f>K223</f>
        <v>0</v>
      </c>
      <c r="Y223" s="268"/>
      <c r="Z223" s="269"/>
      <c r="AA223" s="269"/>
      <c r="AB223" s="269"/>
      <c r="AC223" s="269"/>
      <c r="AD223" s="270"/>
      <c r="AE223" s="240"/>
      <c r="AF223" s="262">
        <f>K224</f>
        <v>0</v>
      </c>
      <c r="AG223" s="268"/>
      <c r="AH223" s="269"/>
      <c r="AI223" s="269"/>
      <c r="AJ223" s="269"/>
      <c r="AK223" s="269"/>
      <c r="AL223" s="270"/>
      <c r="AM223" s="240"/>
      <c r="AN223" s="262">
        <f>K225</f>
        <v>0</v>
      </c>
      <c r="AO223" s="268"/>
      <c r="AP223" s="269"/>
      <c r="AQ223" s="269"/>
      <c r="AR223" s="269"/>
      <c r="AS223" s="269"/>
      <c r="AT223" s="270"/>
      <c r="AU223" s="240"/>
      <c r="AV223" s="240"/>
      <c r="AW223" s="355"/>
      <c r="AX223" s="66"/>
      <c r="AY223" s="289">
        <f t="shared" si="24"/>
        <v>0</v>
      </c>
      <c r="AZ223" s="244">
        <f t="shared" si="25"/>
        <v>0</v>
      </c>
      <c r="BA223" s="244">
        <f t="shared" si="26"/>
        <v>0</v>
      </c>
      <c r="BB223" s="290" t="e">
        <f>Table6[[#This Row],[Occupé]]/Table6[[#This Row],[Total port]]</f>
        <v>#DIV/0!</v>
      </c>
      <c r="BC223" s="250"/>
      <c r="BD223" s="250"/>
      <c r="BE223" s="143"/>
      <c r="BF223" s="143"/>
      <c r="BG223" s="143"/>
      <c r="BH223" s="143"/>
      <c r="BI223" s="143"/>
      <c r="BJ223" s="143"/>
      <c r="BK223" s="143"/>
      <c r="BL223" s="143"/>
      <c r="BM223" s="143"/>
    </row>
    <row r="224" spans="1:65" ht="12" customHeight="1" thickBot="1">
      <c r="A224" s="145"/>
      <c r="B224" s="298" t="str">
        <f t="shared" si="23"/>
        <v>INTRA</v>
      </c>
      <c r="C224" s="289" t="s">
        <v>227</v>
      </c>
      <c r="D224" s="261" t="s">
        <v>201</v>
      </c>
      <c r="E224" s="245" t="s">
        <v>280</v>
      </c>
      <c r="F224" s="352"/>
      <c r="G224" s="261">
        <v>0</v>
      </c>
      <c r="H224" s="261">
        <v>0</v>
      </c>
      <c r="I224" s="311" t="s">
        <v>285</v>
      </c>
      <c r="J224" s="244" t="s">
        <v>227</v>
      </c>
      <c r="K224" s="261"/>
      <c r="L224" s="261" t="s">
        <v>301</v>
      </c>
      <c r="M224" s="261">
        <f>COUNTIF(AG223:AL224,"x")</f>
        <v>0</v>
      </c>
      <c r="N224" s="261">
        <f t="shared" si="27"/>
        <v>0</v>
      </c>
      <c r="O224" s="240"/>
      <c r="P224" s="264" t="str">
        <f>L222</f>
        <v>C1</v>
      </c>
      <c r="Q224" s="231"/>
      <c r="R224" s="231"/>
      <c r="S224" s="231"/>
      <c r="T224" s="231"/>
      <c r="U224" s="231"/>
      <c r="V224" s="265"/>
      <c r="W224" s="240"/>
      <c r="X224" s="264" t="str">
        <f>L223</f>
        <v>C2</v>
      </c>
      <c r="Y224" s="272"/>
      <c r="Z224" s="273"/>
      <c r="AA224" s="273"/>
      <c r="AB224" s="273"/>
      <c r="AC224" s="273"/>
      <c r="AD224" s="274"/>
      <c r="AE224" s="240"/>
      <c r="AF224" s="264" t="str">
        <f>L224</f>
        <v>C3</v>
      </c>
      <c r="AG224" s="272"/>
      <c r="AH224" s="273"/>
      <c r="AI224" s="273"/>
      <c r="AJ224" s="273"/>
      <c r="AK224" s="273"/>
      <c r="AL224" s="274"/>
      <c r="AM224" s="240"/>
      <c r="AN224" s="264" t="str">
        <f>L225</f>
        <v>C4</v>
      </c>
      <c r="AO224" s="272"/>
      <c r="AP224" s="273"/>
      <c r="AQ224" s="273"/>
      <c r="AR224" s="273"/>
      <c r="AS224" s="273"/>
      <c r="AT224" s="274"/>
      <c r="AU224" s="240"/>
      <c r="AV224" s="240"/>
      <c r="AW224" s="355"/>
      <c r="AX224" s="66"/>
      <c r="AY224" s="289">
        <f t="shared" si="24"/>
        <v>0</v>
      </c>
      <c r="AZ224" s="244">
        <f t="shared" si="25"/>
        <v>0</v>
      </c>
      <c r="BA224" s="244">
        <f t="shared" si="26"/>
        <v>0</v>
      </c>
      <c r="BB224" s="290" t="e">
        <f>Table6[[#This Row],[Occupé]]/Table6[[#This Row],[Total port]]</f>
        <v>#DIV/0!</v>
      </c>
      <c r="BC224" s="250"/>
      <c r="BD224" s="250"/>
      <c r="BE224" s="143"/>
      <c r="BF224" s="143"/>
      <c r="BG224" s="143"/>
      <c r="BH224" s="143"/>
      <c r="BI224" s="143"/>
      <c r="BJ224" s="143"/>
      <c r="BK224" s="143"/>
      <c r="BL224" s="143"/>
      <c r="BM224" s="143"/>
    </row>
    <row r="225" spans="1:65" ht="12" customHeight="1" thickBot="1">
      <c r="A225" s="145"/>
      <c r="B225" s="299" t="str">
        <f t="shared" si="23"/>
        <v>INTRA</v>
      </c>
      <c r="C225" s="296" t="s">
        <v>227</v>
      </c>
      <c r="D225" s="257" t="s">
        <v>201</v>
      </c>
      <c r="E225" s="232" t="s">
        <v>280</v>
      </c>
      <c r="F225" s="353"/>
      <c r="G225" s="252">
        <v>0</v>
      </c>
      <c r="H225" s="252">
        <v>0</v>
      </c>
      <c r="I225" s="312" t="s">
        <v>285</v>
      </c>
      <c r="J225" s="231" t="s">
        <v>227</v>
      </c>
      <c r="K225" s="252"/>
      <c r="L225" s="252" t="s">
        <v>302</v>
      </c>
      <c r="M225" s="252">
        <f>COUNTIF(AO223:AT224,"x")</f>
        <v>0</v>
      </c>
      <c r="N225" s="252">
        <f t="shared" si="27"/>
        <v>0</v>
      </c>
      <c r="O225" s="233"/>
      <c r="P225" s="233"/>
      <c r="Q225" s="233">
        <v>1</v>
      </c>
      <c r="R225" s="233">
        <v>2</v>
      </c>
      <c r="S225" s="233">
        <v>3</v>
      </c>
      <c r="T225" s="233">
        <v>4</v>
      </c>
      <c r="U225" s="233">
        <v>5</v>
      </c>
      <c r="V225" s="233">
        <v>6</v>
      </c>
      <c r="W225" s="233"/>
      <c r="X225" s="233"/>
      <c r="Y225" s="233">
        <v>1</v>
      </c>
      <c r="Z225" s="233">
        <v>2</v>
      </c>
      <c r="AA225" s="233">
        <v>3</v>
      </c>
      <c r="AB225" s="233">
        <v>4</v>
      </c>
      <c r="AC225" s="233">
        <v>5</v>
      </c>
      <c r="AD225" s="233">
        <v>6</v>
      </c>
      <c r="AE225" s="233"/>
      <c r="AF225" s="233"/>
      <c r="AG225" s="233">
        <v>1</v>
      </c>
      <c r="AH225" s="233">
        <v>2</v>
      </c>
      <c r="AI225" s="233">
        <v>3</v>
      </c>
      <c r="AJ225" s="233">
        <v>4</v>
      </c>
      <c r="AK225" s="233">
        <v>5</v>
      </c>
      <c r="AL225" s="233">
        <v>6</v>
      </c>
      <c r="AM225" s="233"/>
      <c r="AN225" s="233"/>
      <c r="AO225" s="233">
        <v>1</v>
      </c>
      <c r="AP225" s="233">
        <v>2</v>
      </c>
      <c r="AQ225" s="233">
        <v>3</v>
      </c>
      <c r="AR225" s="233">
        <v>4</v>
      </c>
      <c r="AS225" s="233">
        <v>5</v>
      </c>
      <c r="AT225" s="233">
        <v>6</v>
      </c>
      <c r="AU225" s="233"/>
      <c r="AV225" s="233"/>
      <c r="AW225" s="356"/>
      <c r="AX225" s="66"/>
      <c r="AY225" s="289">
        <f t="shared" si="24"/>
        <v>0</v>
      </c>
      <c r="AZ225" s="244">
        <f t="shared" si="25"/>
        <v>0</v>
      </c>
      <c r="BA225" s="244">
        <f t="shared" si="26"/>
        <v>0</v>
      </c>
      <c r="BB225" s="290" t="e">
        <f>Table6[[#This Row],[Occupé]]/Table6[[#This Row],[Total port]]</f>
        <v>#DIV/0!</v>
      </c>
      <c r="BC225" s="250"/>
      <c r="BD225" s="250"/>
      <c r="BE225" s="143"/>
      <c r="BF225" s="143"/>
      <c r="BG225" s="143"/>
      <c r="BH225" s="143"/>
      <c r="BI225" s="143"/>
      <c r="BJ225" s="143"/>
      <c r="BK225" s="143"/>
      <c r="BL225" s="143"/>
      <c r="BM225" s="143"/>
    </row>
    <row r="226" spans="1:65" ht="12" customHeight="1" thickBot="1">
      <c r="A226" s="145"/>
      <c r="B226" s="297" t="str">
        <f t="shared" si="23"/>
        <v>INTRA</v>
      </c>
      <c r="C226" s="295" t="s">
        <v>227</v>
      </c>
      <c r="D226" s="275" t="s">
        <v>201</v>
      </c>
      <c r="E226" s="260" t="s">
        <v>280</v>
      </c>
      <c r="F226" s="351">
        <v>38</v>
      </c>
      <c r="G226" s="259">
        <v>12</v>
      </c>
      <c r="H226" s="259">
        <v>12</v>
      </c>
      <c r="I226" s="259" t="s">
        <v>285</v>
      </c>
      <c r="J226" s="255" t="s">
        <v>227</v>
      </c>
      <c r="K226" s="259" t="s">
        <v>263</v>
      </c>
      <c r="L226" s="259" t="s">
        <v>298</v>
      </c>
      <c r="M226" s="259">
        <f>COUNTIF(Q227:V228,"x")</f>
        <v>3</v>
      </c>
      <c r="N226" s="259">
        <f t="shared" si="27"/>
        <v>9</v>
      </c>
      <c r="O226" s="228"/>
      <c r="P226" s="228"/>
      <c r="Q226" s="228">
        <v>7</v>
      </c>
      <c r="R226" s="228">
        <v>8</v>
      </c>
      <c r="S226" s="228">
        <v>9</v>
      </c>
      <c r="T226" s="228">
        <v>10</v>
      </c>
      <c r="U226" s="228">
        <v>11</v>
      </c>
      <c r="V226" s="228">
        <v>12</v>
      </c>
      <c r="W226" s="228"/>
      <c r="X226" s="228"/>
      <c r="Y226" s="228">
        <v>7</v>
      </c>
      <c r="Z226" s="228">
        <v>8</v>
      </c>
      <c r="AA226" s="228">
        <v>9</v>
      </c>
      <c r="AB226" s="228">
        <v>10</v>
      </c>
      <c r="AC226" s="228">
        <v>11</v>
      </c>
      <c r="AD226" s="228">
        <v>12</v>
      </c>
      <c r="AE226" s="228"/>
      <c r="AF226" s="228"/>
      <c r="AG226" s="228">
        <v>7</v>
      </c>
      <c r="AH226" s="228">
        <v>8</v>
      </c>
      <c r="AI226" s="228">
        <v>9</v>
      </c>
      <c r="AJ226" s="228">
        <v>10</v>
      </c>
      <c r="AK226" s="228">
        <v>11</v>
      </c>
      <c r="AL226" s="228">
        <v>12</v>
      </c>
      <c r="AM226" s="228"/>
      <c r="AN226" s="228"/>
      <c r="AO226" s="228">
        <v>7</v>
      </c>
      <c r="AP226" s="228">
        <v>8</v>
      </c>
      <c r="AQ226" s="228">
        <v>9</v>
      </c>
      <c r="AR226" s="228">
        <v>10</v>
      </c>
      <c r="AS226" s="228">
        <v>11</v>
      </c>
      <c r="AT226" s="228">
        <v>12</v>
      </c>
      <c r="AU226" s="228"/>
      <c r="AV226" s="228"/>
      <c r="AW226" s="354"/>
      <c r="AX226" s="66"/>
      <c r="AY226" s="289">
        <f t="shared" si="24"/>
        <v>12</v>
      </c>
      <c r="AZ226" s="244">
        <f t="shared" si="25"/>
        <v>3</v>
      </c>
      <c r="BA226" s="244">
        <f t="shared" si="26"/>
        <v>9</v>
      </c>
      <c r="BB226" s="290">
        <f>Table6[[#This Row],[Occupé]]/Table6[[#This Row],[Total port]]</f>
        <v>0.25</v>
      </c>
      <c r="BC226" s="250"/>
      <c r="BD226" s="250"/>
      <c r="BE226" s="143"/>
      <c r="BF226" s="143"/>
      <c r="BG226" s="143"/>
      <c r="BH226" s="143"/>
      <c r="BI226" s="143"/>
      <c r="BJ226" s="143"/>
      <c r="BK226" s="143"/>
      <c r="BL226" s="143"/>
      <c r="BM226" s="143"/>
    </row>
    <row r="227" spans="1:65" ht="12" customHeight="1">
      <c r="A227" s="145"/>
      <c r="B227" s="298" t="str">
        <f t="shared" si="23"/>
        <v>INTRA</v>
      </c>
      <c r="C227" s="289" t="s">
        <v>227</v>
      </c>
      <c r="D227" s="261" t="s">
        <v>201</v>
      </c>
      <c r="E227" s="245" t="s">
        <v>280</v>
      </c>
      <c r="F227" s="352"/>
      <c r="G227" s="261">
        <v>6</v>
      </c>
      <c r="H227" s="261">
        <v>6</v>
      </c>
      <c r="I227" s="261" t="s">
        <v>285</v>
      </c>
      <c r="J227" s="244" t="s">
        <v>227</v>
      </c>
      <c r="K227" s="261" t="s">
        <v>204</v>
      </c>
      <c r="L227" s="261" t="s">
        <v>300</v>
      </c>
      <c r="M227" s="261">
        <f>COUNTIF(Y227:AD228,"x")</f>
        <v>1</v>
      </c>
      <c r="N227" s="261">
        <f t="shared" si="27"/>
        <v>5</v>
      </c>
      <c r="O227" s="240"/>
      <c r="P227" s="262" t="str">
        <f>K226</f>
        <v>E84</v>
      </c>
      <c r="Q227" s="255"/>
      <c r="R227" s="255"/>
      <c r="S227" s="255"/>
      <c r="T227" s="255"/>
      <c r="U227" s="255"/>
      <c r="V227" s="263"/>
      <c r="W227" s="240"/>
      <c r="X227" s="262" t="str">
        <f>K227</f>
        <v>J47</v>
      </c>
      <c r="Y227" s="255"/>
      <c r="Z227" s="269"/>
      <c r="AA227" s="255"/>
      <c r="AB227" s="269"/>
      <c r="AC227" s="255"/>
      <c r="AD227" s="270"/>
      <c r="AE227" s="240"/>
      <c r="AF227" s="262">
        <f>K228</f>
        <v>0</v>
      </c>
      <c r="AG227" s="268"/>
      <c r="AH227" s="269"/>
      <c r="AI227" s="269"/>
      <c r="AJ227" s="269"/>
      <c r="AK227" s="269"/>
      <c r="AL227" s="270"/>
      <c r="AM227" s="240"/>
      <c r="AN227" s="262">
        <f>K229</f>
        <v>0</v>
      </c>
      <c r="AO227" s="268"/>
      <c r="AP227" s="269"/>
      <c r="AQ227" s="269"/>
      <c r="AR227" s="269"/>
      <c r="AS227" s="269"/>
      <c r="AT227" s="270"/>
      <c r="AU227" s="240"/>
      <c r="AV227" s="240"/>
      <c r="AW227" s="355"/>
      <c r="AX227" s="66"/>
      <c r="AY227" s="289">
        <f t="shared" si="24"/>
        <v>6</v>
      </c>
      <c r="AZ227" s="244">
        <f t="shared" si="25"/>
        <v>1</v>
      </c>
      <c r="BA227" s="244">
        <f t="shared" si="26"/>
        <v>5</v>
      </c>
      <c r="BB227" s="290">
        <f>Table6[[#This Row],[Occupé]]/Table6[[#This Row],[Total port]]</f>
        <v>0.16666666666666666</v>
      </c>
      <c r="BC227" s="250"/>
      <c r="BD227" s="250"/>
      <c r="BE227" s="143"/>
      <c r="BF227" s="143"/>
      <c r="BG227" s="143"/>
      <c r="BH227" s="143"/>
      <c r="BI227" s="143"/>
      <c r="BJ227" s="143"/>
      <c r="BK227" s="143"/>
      <c r="BL227" s="143"/>
      <c r="BM227" s="143"/>
    </row>
    <row r="228" spans="1:65" ht="12" customHeight="1" thickBot="1">
      <c r="A228" s="145"/>
      <c r="B228" s="298" t="str">
        <f t="shared" si="23"/>
        <v>INTRA</v>
      </c>
      <c r="C228" s="289" t="s">
        <v>227</v>
      </c>
      <c r="D228" s="261" t="s">
        <v>201</v>
      </c>
      <c r="E228" s="245" t="s">
        <v>280</v>
      </c>
      <c r="F228" s="352"/>
      <c r="G228" s="261">
        <v>0</v>
      </c>
      <c r="H228" s="261">
        <v>0</v>
      </c>
      <c r="I228" s="261" t="s">
        <v>285</v>
      </c>
      <c r="J228" s="244" t="s">
        <v>227</v>
      </c>
      <c r="K228" s="261"/>
      <c r="L228" s="261" t="s">
        <v>301</v>
      </c>
      <c r="M228" s="261">
        <f>COUNTIF(AG227:AL228,"x")</f>
        <v>0</v>
      </c>
      <c r="N228" s="261">
        <f t="shared" si="27"/>
        <v>0</v>
      </c>
      <c r="O228" s="240"/>
      <c r="P228" s="264" t="str">
        <f>L226</f>
        <v>C1</v>
      </c>
      <c r="Q228" s="231" t="s">
        <v>277</v>
      </c>
      <c r="R228" s="231" t="s">
        <v>277</v>
      </c>
      <c r="S228" s="231" t="s">
        <v>277</v>
      </c>
      <c r="T228" s="231"/>
      <c r="U228" s="231"/>
      <c r="V228" s="265"/>
      <c r="W228" s="240"/>
      <c r="X228" s="264" t="str">
        <f>L227</f>
        <v>C2</v>
      </c>
      <c r="Y228" s="273"/>
      <c r="Z228" s="231" t="s">
        <v>277</v>
      </c>
      <c r="AA228" s="273"/>
      <c r="AB228" s="231"/>
      <c r="AC228" s="273"/>
      <c r="AD228" s="265"/>
      <c r="AE228" s="240"/>
      <c r="AF228" s="264" t="str">
        <f>L228</f>
        <v>C3</v>
      </c>
      <c r="AG228" s="272"/>
      <c r="AH228" s="273"/>
      <c r="AI228" s="273"/>
      <c r="AJ228" s="273"/>
      <c r="AK228" s="273"/>
      <c r="AL228" s="274"/>
      <c r="AM228" s="240"/>
      <c r="AN228" s="264" t="str">
        <f>L229</f>
        <v>C4</v>
      </c>
      <c r="AO228" s="272"/>
      <c r="AP228" s="273"/>
      <c r="AQ228" s="273"/>
      <c r="AR228" s="273"/>
      <c r="AS228" s="273"/>
      <c r="AT228" s="274"/>
      <c r="AU228" s="240"/>
      <c r="AV228" s="240"/>
      <c r="AW228" s="355"/>
      <c r="AX228" s="66"/>
      <c r="AY228" s="289">
        <f t="shared" si="24"/>
        <v>0</v>
      </c>
      <c r="AZ228" s="244">
        <f t="shared" si="25"/>
        <v>0</v>
      </c>
      <c r="BA228" s="244">
        <f t="shared" si="26"/>
        <v>0</v>
      </c>
      <c r="BB228" s="290" t="e">
        <f>Table6[[#This Row],[Occupé]]/Table6[[#This Row],[Total port]]</f>
        <v>#DIV/0!</v>
      </c>
      <c r="BC228" s="250"/>
      <c r="BD228" s="250"/>
      <c r="BE228" s="143"/>
      <c r="BF228" s="143"/>
      <c r="BG228" s="143"/>
      <c r="BH228" s="143"/>
      <c r="BI228" s="143"/>
      <c r="BJ228" s="143"/>
      <c r="BK228" s="143"/>
      <c r="BL228" s="143"/>
      <c r="BM228" s="143"/>
    </row>
    <row r="229" spans="1:65" ht="12" customHeight="1" thickBot="1">
      <c r="A229" s="145"/>
      <c r="B229" s="299" t="str">
        <f t="shared" si="23"/>
        <v>INTRA</v>
      </c>
      <c r="C229" s="296" t="s">
        <v>227</v>
      </c>
      <c r="D229" s="257" t="s">
        <v>201</v>
      </c>
      <c r="E229" s="232" t="s">
        <v>280</v>
      </c>
      <c r="F229" s="353"/>
      <c r="G229" s="252">
        <v>0</v>
      </c>
      <c r="H229" s="252">
        <v>0</v>
      </c>
      <c r="I229" s="252" t="s">
        <v>285</v>
      </c>
      <c r="J229" s="231" t="s">
        <v>227</v>
      </c>
      <c r="K229" s="252"/>
      <c r="L229" s="252" t="s">
        <v>302</v>
      </c>
      <c r="M229" s="252">
        <f>COUNTIF(AO227:AT228,"x")</f>
        <v>0</v>
      </c>
      <c r="N229" s="252">
        <f t="shared" si="27"/>
        <v>0</v>
      </c>
      <c r="O229" s="233"/>
      <c r="P229" s="233"/>
      <c r="Q229" s="233">
        <v>1</v>
      </c>
      <c r="R229" s="233">
        <v>2</v>
      </c>
      <c r="S229" s="233">
        <v>3</v>
      </c>
      <c r="T229" s="233">
        <v>4</v>
      </c>
      <c r="U229" s="233">
        <v>5</v>
      </c>
      <c r="V229" s="233">
        <v>6</v>
      </c>
      <c r="W229" s="233"/>
      <c r="X229" s="233"/>
      <c r="Y229" s="233">
        <v>1</v>
      </c>
      <c r="Z229" s="233">
        <v>2</v>
      </c>
      <c r="AA229" s="233">
        <v>3</v>
      </c>
      <c r="AB229" s="233">
        <v>4</v>
      </c>
      <c r="AC229" s="233">
        <v>5</v>
      </c>
      <c r="AD229" s="233">
        <v>6</v>
      </c>
      <c r="AE229" s="233"/>
      <c r="AF229" s="233"/>
      <c r="AG229" s="233">
        <v>1</v>
      </c>
      <c r="AH229" s="233">
        <v>2</v>
      </c>
      <c r="AI229" s="233">
        <v>3</v>
      </c>
      <c r="AJ229" s="233">
        <v>4</v>
      </c>
      <c r="AK229" s="233">
        <v>5</v>
      </c>
      <c r="AL229" s="233">
        <v>6</v>
      </c>
      <c r="AM229" s="233"/>
      <c r="AN229" s="233"/>
      <c r="AO229" s="233">
        <v>1</v>
      </c>
      <c r="AP229" s="233">
        <v>2</v>
      </c>
      <c r="AQ229" s="233">
        <v>3</v>
      </c>
      <c r="AR229" s="233">
        <v>4</v>
      </c>
      <c r="AS229" s="233">
        <v>5</v>
      </c>
      <c r="AT229" s="233">
        <v>6</v>
      </c>
      <c r="AU229" s="233"/>
      <c r="AV229" s="233"/>
      <c r="AW229" s="356"/>
      <c r="AX229" s="66"/>
      <c r="AY229" s="289">
        <f t="shared" si="24"/>
        <v>0</v>
      </c>
      <c r="AZ229" s="244">
        <f t="shared" si="25"/>
        <v>0</v>
      </c>
      <c r="BA229" s="244">
        <f t="shared" si="26"/>
        <v>0</v>
      </c>
      <c r="BB229" s="290" t="e">
        <f>Table6[[#This Row],[Occupé]]/Table6[[#This Row],[Total port]]</f>
        <v>#DIV/0!</v>
      </c>
      <c r="BC229" s="250"/>
      <c r="BD229" s="250"/>
      <c r="BE229" s="143"/>
      <c r="BF229" s="143"/>
      <c r="BG229" s="143"/>
      <c r="BH229" s="143"/>
      <c r="BI229" s="143"/>
      <c r="BJ229" s="143"/>
      <c r="BK229" s="143"/>
      <c r="BL229" s="143"/>
      <c r="BM229" s="143"/>
    </row>
    <row r="230" spans="1:65" ht="12" customHeight="1" thickBot="1">
      <c r="A230" s="145"/>
      <c r="B230" s="297" t="s">
        <v>251</v>
      </c>
      <c r="C230" s="295" t="s">
        <v>227</v>
      </c>
      <c r="D230" s="275" t="s">
        <v>201</v>
      </c>
      <c r="E230" s="260" t="s">
        <v>280</v>
      </c>
      <c r="F230" s="351">
        <v>37</v>
      </c>
      <c r="G230" s="259">
        <v>12</v>
      </c>
      <c r="H230" s="259">
        <v>12</v>
      </c>
      <c r="I230" s="259" t="s">
        <v>289</v>
      </c>
      <c r="J230" s="255" t="s">
        <v>227</v>
      </c>
      <c r="K230" s="259" t="s">
        <v>261</v>
      </c>
      <c r="L230" s="259" t="s">
        <v>298</v>
      </c>
      <c r="M230" s="259">
        <f>COUNTIF(Q231:V232,"x")</f>
        <v>8</v>
      </c>
      <c r="N230" s="259">
        <f t="shared" si="27"/>
        <v>4</v>
      </c>
      <c r="O230" s="228"/>
      <c r="P230" s="228"/>
      <c r="Q230" s="228">
        <v>7</v>
      </c>
      <c r="R230" s="228">
        <v>8</v>
      </c>
      <c r="S230" s="228">
        <v>9</v>
      </c>
      <c r="T230" s="228">
        <v>10</v>
      </c>
      <c r="U230" s="228">
        <v>11</v>
      </c>
      <c r="V230" s="228">
        <v>12</v>
      </c>
      <c r="W230" s="228"/>
      <c r="X230" s="228"/>
      <c r="Y230" s="228">
        <v>7</v>
      </c>
      <c r="Z230" s="228">
        <v>8</v>
      </c>
      <c r="AA230" s="228">
        <v>9</v>
      </c>
      <c r="AB230" s="228">
        <v>10</v>
      </c>
      <c r="AC230" s="228">
        <v>11</v>
      </c>
      <c r="AD230" s="228">
        <v>12</v>
      </c>
      <c r="AE230" s="228"/>
      <c r="AF230" s="228"/>
      <c r="AG230" s="228">
        <v>7</v>
      </c>
      <c r="AH230" s="228">
        <v>8</v>
      </c>
      <c r="AI230" s="228">
        <v>9</v>
      </c>
      <c r="AJ230" s="228">
        <v>10</v>
      </c>
      <c r="AK230" s="228">
        <v>11</v>
      </c>
      <c r="AL230" s="228">
        <v>12</v>
      </c>
      <c r="AM230" s="228"/>
      <c r="AN230" s="228"/>
      <c r="AO230" s="228">
        <v>7</v>
      </c>
      <c r="AP230" s="228">
        <v>8</v>
      </c>
      <c r="AQ230" s="228">
        <v>9</v>
      </c>
      <c r="AR230" s="228">
        <v>10</v>
      </c>
      <c r="AS230" s="228">
        <v>11</v>
      </c>
      <c r="AT230" s="228">
        <v>12</v>
      </c>
      <c r="AU230" s="228"/>
      <c r="AV230" s="228"/>
      <c r="AW230" s="354"/>
      <c r="AX230" s="66"/>
      <c r="AY230" s="289">
        <f t="shared" si="24"/>
        <v>12</v>
      </c>
      <c r="AZ230" s="244">
        <f t="shared" si="25"/>
        <v>8</v>
      </c>
      <c r="BA230" s="244">
        <f t="shared" si="26"/>
        <v>4</v>
      </c>
      <c r="BB230" s="290">
        <f>Table6[[#This Row],[Occupé]]/Table6[[#This Row],[Total port]]</f>
        <v>0.66666666666666663</v>
      </c>
      <c r="BC230" s="250"/>
      <c r="BD230" s="250"/>
      <c r="BE230" s="143"/>
      <c r="BF230" s="143"/>
      <c r="BG230" s="143"/>
      <c r="BH230" s="143"/>
      <c r="BI230" s="143"/>
      <c r="BJ230" s="143"/>
      <c r="BK230" s="143"/>
      <c r="BL230" s="143"/>
      <c r="BM230" s="143"/>
    </row>
    <row r="231" spans="1:65" ht="12" customHeight="1">
      <c r="A231" s="145"/>
      <c r="B231" s="298" t="str">
        <f t="shared" si="23"/>
        <v>INTRA</v>
      </c>
      <c r="C231" s="289" t="s">
        <v>227</v>
      </c>
      <c r="D231" s="261" t="s">
        <v>201</v>
      </c>
      <c r="E231" s="245" t="s">
        <v>280</v>
      </c>
      <c r="F231" s="352"/>
      <c r="G231" s="261">
        <v>0</v>
      </c>
      <c r="H231" s="261">
        <v>0</v>
      </c>
      <c r="I231" s="261" t="s">
        <v>289</v>
      </c>
      <c r="J231" s="244" t="s">
        <v>227</v>
      </c>
      <c r="K231" s="261"/>
      <c r="L231" s="261" t="s">
        <v>300</v>
      </c>
      <c r="M231" s="261">
        <f>COUNTIF(Y231:AD232,"x")</f>
        <v>0</v>
      </c>
      <c r="N231" s="261">
        <f t="shared" si="27"/>
        <v>0</v>
      </c>
      <c r="O231" s="240"/>
      <c r="P231" s="262" t="str">
        <f>K230</f>
        <v>Q81</v>
      </c>
      <c r="Q231" s="255" t="s">
        <v>277</v>
      </c>
      <c r="R231" s="255" t="s">
        <v>277</v>
      </c>
      <c r="S231" s="255"/>
      <c r="T231" s="255"/>
      <c r="U231" s="255"/>
      <c r="V231" s="263"/>
      <c r="W231" s="240"/>
      <c r="X231" s="262">
        <f>K231</f>
        <v>0</v>
      </c>
      <c r="Y231" s="268"/>
      <c r="Z231" s="269"/>
      <c r="AA231" s="269"/>
      <c r="AB231" s="269"/>
      <c r="AC231" s="269"/>
      <c r="AD231" s="270"/>
      <c r="AE231" s="240"/>
      <c r="AF231" s="262">
        <f>K232</f>
        <v>0</v>
      </c>
      <c r="AG231" s="268"/>
      <c r="AH231" s="269"/>
      <c r="AI231" s="269"/>
      <c r="AJ231" s="269"/>
      <c r="AK231" s="269"/>
      <c r="AL231" s="270"/>
      <c r="AM231" s="240"/>
      <c r="AN231" s="262">
        <f>K233</f>
        <v>0</v>
      </c>
      <c r="AO231" s="268"/>
      <c r="AP231" s="269"/>
      <c r="AQ231" s="269"/>
      <c r="AR231" s="269"/>
      <c r="AS231" s="269"/>
      <c r="AT231" s="270"/>
      <c r="AU231" s="240"/>
      <c r="AV231" s="240"/>
      <c r="AW231" s="355"/>
      <c r="AX231" s="66"/>
      <c r="AY231" s="289">
        <f t="shared" si="24"/>
        <v>0</v>
      </c>
      <c r="AZ231" s="244">
        <f t="shared" si="25"/>
        <v>0</v>
      </c>
      <c r="BA231" s="244">
        <f t="shared" si="26"/>
        <v>0</v>
      </c>
      <c r="BB231" s="290" t="e">
        <f>Table6[[#This Row],[Occupé]]/Table6[[#This Row],[Total port]]</f>
        <v>#DIV/0!</v>
      </c>
      <c r="BC231" s="250"/>
      <c r="BD231" s="250"/>
      <c r="BE231" s="143"/>
      <c r="BF231" s="143"/>
      <c r="BG231" s="143"/>
      <c r="BH231" s="143"/>
      <c r="BI231" s="143"/>
      <c r="BJ231" s="143"/>
      <c r="BK231" s="143"/>
      <c r="BL231" s="143"/>
      <c r="BM231" s="143"/>
    </row>
    <row r="232" spans="1:65" ht="12" customHeight="1" thickBot="1">
      <c r="A232" s="145"/>
      <c r="B232" s="298" t="str">
        <f t="shared" si="23"/>
        <v>INTRA</v>
      </c>
      <c r="C232" s="289" t="s">
        <v>227</v>
      </c>
      <c r="D232" s="261" t="s">
        <v>201</v>
      </c>
      <c r="E232" s="245" t="s">
        <v>280</v>
      </c>
      <c r="F232" s="352"/>
      <c r="G232" s="261">
        <v>0</v>
      </c>
      <c r="H232" s="261">
        <v>0</v>
      </c>
      <c r="I232" s="261" t="s">
        <v>289</v>
      </c>
      <c r="J232" s="244" t="s">
        <v>227</v>
      </c>
      <c r="K232" s="261"/>
      <c r="L232" s="261" t="s">
        <v>301</v>
      </c>
      <c r="M232" s="261">
        <f>COUNTIF(AG231:AL232,"x")</f>
        <v>0</v>
      </c>
      <c r="N232" s="261">
        <f t="shared" si="27"/>
        <v>0</v>
      </c>
      <c r="O232" s="240"/>
      <c r="P232" s="264" t="str">
        <f>L230</f>
        <v>C1</v>
      </c>
      <c r="Q232" s="231" t="s">
        <v>277</v>
      </c>
      <c r="R232" s="231" t="s">
        <v>277</v>
      </c>
      <c r="S232" s="231" t="s">
        <v>277</v>
      </c>
      <c r="T232" s="231" t="s">
        <v>277</v>
      </c>
      <c r="U232" s="231" t="s">
        <v>277</v>
      </c>
      <c r="V232" s="265" t="s">
        <v>277</v>
      </c>
      <c r="W232" s="240"/>
      <c r="X232" s="264" t="str">
        <f>L231</f>
        <v>C2</v>
      </c>
      <c r="Y232" s="272"/>
      <c r="Z232" s="273"/>
      <c r="AA232" s="273"/>
      <c r="AB232" s="273"/>
      <c r="AC232" s="273"/>
      <c r="AD232" s="274"/>
      <c r="AE232" s="240"/>
      <c r="AF232" s="264" t="str">
        <f>L232</f>
        <v>C3</v>
      </c>
      <c r="AG232" s="272"/>
      <c r="AH232" s="273"/>
      <c r="AI232" s="273"/>
      <c r="AJ232" s="273"/>
      <c r="AK232" s="273"/>
      <c r="AL232" s="274"/>
      <c r="AM232" s="240"/>
      <c r="AN232" s="264" t="str">
        <f>L233</f>
        <v>C4</v>
      </c>
      <c r="AO232" s="272"/>
      <c r="AP232" s="273"/>
      <c r="AQ232" s="273"/>
      <c r="AR232" s="273"/>
      <c r="AS232" s="273"/>
      <c r="AT232" s="274"/>
      <c r="AU232" s="240"/>
      <c r="AV232" s="240"/>
      <c r="AW232" s="355"/>
      <c r="AX232" s="66"/>
      <c r="AY232" s="289">
        <f t="shared" si="24"/>
        <v>0</v>
      </c>
      <c r="AZ232" s="244">
        <f t="shared" si="25"/>
        <v>0</v>
      </c>
      <c r="BA232" s="244">
        <f t="shared" si="26"/>
        <v>0</v>
      </c>
      <c r="BB232" s="290" t="e">
        <f>Table6[[#This Row],[Occupé]]/Table6[[#This Row],[Total port]]</f>
        <v>#DIV/0!</v>
      </c>
      <c r="BC232" s="250"/>
      <c r="BD232" s="250"/>
      <c r="BE232" s="143"/>
      <c r="BF232" s="143"/>
      <c r="BG232" s="143"/>
      <c r="BH232" s="143"/>
      <c r="BI232" s="143"/>
      <c r="BJ232" s="143"/>
      <c r="BK232" s="143"/>
      <c r="BL232" s="143"/>
      <c r="BM232" s="143"/>
    </row>
    <row r="233" spans="1:65" ht="12" customHeight="1" thickBot="1">
      <c r="A233" s="145"/>
      <c r="B233" s="299" t="str">
        <f t="shared" si="23"/>
        <v>INTRA</v>
      </c>
      <c r="C233" s="296" t="s">
        <v>227</v>
      </c>
      <c r="D233" s="257" t="s">
        <v>201</v>
      </c>
      <c r="E233" s="232" t="s">
        <v>280</v>
      </c>
      <c r="F233" s="353"/>
      <c r="G233" s="252">
        <v>0</v>
      </c>
      <c r="H233" s="252">
        <v>0</v>
      </c>
      <c r="I233" s="252" t="s">
        <v>289</v>
      </c>
      <c r="J233" s="231" t="s">
        <v>227</v>
      </c>
      <c r="K233" s="252"/>
      <c r="L233" s="252" t="s">
        <v>302</v>
      </c>
      <c r="M233" s="252">
        <f>COUNTIF(AO231:AT232,"x")</f>
        <v>0</v>
      </c>
      <c r="N233" s="252">
        <f t="shared" si="27"/>
        <v>0</v>
      </c>
      <c r="O233" s="233"/>
      <c r="P233" s="233"/>
      <c r="Q233" s="233">
        <v>1</v>
      </c>
      <c r="R233" s="233">
        <v>2</v>
      </c>
      <c r="S233" s="233">
        <v>3</v>
      </c>
      <c r="T233" s="233">
        <v>4</v>
      </c>
      <c r="U233" s="233">
        <v>5</v>
      </c>
      <c r="V233" s="233">
        <v>6</v>
      </c>
      <c r="W233" s="233"/>
      <c r="X233" s="233"/>
      <c r="Y233" s="233">
        <v>1</v>
      </c>
      <c r="Z233" s="233">
        <v>2</v>
      </c>
      <c r="AA233" s="233">
        <v>3</v>
      </c>
      <c r="AB233" s="233">
        <v>4</v>
      </c>
      <c r="AC233" s="233">
        <v>5</v>
      </c>
      <c r="AD233" s="233">
        <v>6</v>
      </c>
      <c r="AE233" s="233"/>
      <c r="AF233" s="233"/>
      <c r="AG233" s="233">
        <v>1</v>
      </c>
      <c r="AH233" s="233">
        <v>2</v>
      </c>
      <c r="AI233" s="233">
        <v>3</v>
      </c>
      <c r="AJ233" s="233">
        <v>4</v>
      </c>
      <c r="AK233" s="233">
        <v>5</v>
      </c>
      <c r="AL233" s="233">
        <v>6</v>
      </c>
      <c r="AM233" s="233"/>
      <c r="AN233" s="233"/>
      <c r="AO233" s="233">
        <v>1</v>
      </c>
      <c r="AP233" s="233">
        <v>2</v>
      </c>
      <c r="AQ233" s="233">
        <v>3</v>
      </c>
      <c r="AR233" s="233">
        <v>4</v>
      </c>
      <c r="AS233" s="233">
        <v>5</v>
      </c>
      <c r="AT233" s="233">
        <v>6</v>
      </c>
      <c r="AU233" s="233"/>
      <c r="AV233" s="233"/>
      <c r="AW233" s="356"/>
      <c r="AX233" s="66"/>
      <c r="AY233" s="289">
        <f t="shared" si="24"/>
        <v>0</v>
      </c>
      <c r="AZ233" s="244">
        <f t="shared" si="25"/>
        <v>0</v>
      </c>
      <c r="BA233" s="244">
        <f t="shared" si="26"/>
        <v>0</v>
      </c>
      <c r="BB233" s="290" t="e">
        <f>Table6[[#This Row],[Occupé]]/Table6[[#This Row],[Total port]]</f>
        <v>#DIV/0!</v>
      </c>
      <c r="BC233" s="250"/>
      <c r="BD233" s="250"/>
      <c r="BE233" s="143"/>
      <c r="BF233" s="143"/>
      <c r="BG233" s="143"/>
      <c r="BH233" s="143"/>
      <c r="BI233" s="143"/>
      <c r="BJ233" s="143"/>
      <c r="BK233" s="143"/>
      <c r="BL233" s="143"/>
      <c r="BM233" s="143"/>
    </row>
    <row r="234" spans="1:65" ht="12" customHeight="1" thickBot="1">
      <c r="A234" s="145"/>
      <c r="B234" s="297" t="s">
        <v>251</v>
      </c>
      <c r="C234" s="295" t="s">
        <v>227</v>
      </c>
      <c r="D234" s="275" t="s">
        <v>201</v>
      </c>
      <c r="E234" s="260" t="s">
        <v>280</v>
      </c>
      <c r="F234" s="351">
        <v>36</v>
      </c>
      <c r="G234" s="259">
        <v>12</v>
      </c>
      <c r="H234" s="259">
        <v>12</v>
      </c>
      <c r="I234" s="259" t="s">
        <v>285</v>
      </c>
      <c r="J234" s="255" t="s">
        <v>227</v>
      </c>
      <c r="K234" s="259" t="s">
        <v>261</v>
      </c>
      <c r="L234" s="259" t="s">
        <v>298</v>
      </c>
      <c r="M234" s="259">
        <f>COUNTIF(Q235:V236,"x")</f>
        <v>0</v>
      </c>
      <c r="N234" s="259">
        <f t="shared" si="27"/>
        <v>12</v>
      </c>
      <c r="O234" s="228"/>
      <c r="P234" s="228"/>
      <c r="Q234" s="228">
        <v>7</v>
      </c>
      <c r="R234" s="228">
        <v>8</v>
      </c>
      <c r="S234" s="228">
        <v>9</v>
      </c>
      <c r="T234" s="228">
        <v>10</v>
      </c>
      <c r="U234" s="228">
        <v>11</v>
      </c>
      <c r="V234" s="228">
        <v>12</v>
      </c>
      <c r="W234" s="228"/>
      <c r="X234" s="228"/>
      <c r="Y234" s="228">
        <v>7</v>
      </c>
      <c r="Z234" s="228">
        <v>8</v>
      </c>
      <c r="AA234" s="228">
        <v>9</v>
      </c>
      <c r="AB234" s="228">
        <v>10</v>
      </c>
      <c r="AC234" s="228">
        <v>11</v>
      </c>
      <c r="AD234" s="228">
        <v>12</v>
      </c>
      <c r="AE234" s="228"/>
      <c r="AF234" s="228"/>
      <c r="AG234" s="228">
        <v>7</v>
      </c>
      <c r="AH234" s="228">
        <v>8</v>
      </c>
      <c r="AI234" s="228">
        <v>9</v>
      </c>
      <c r="AJ234" s="228">
        <v>10</v>
      </c>
      <c r="AK234" s="228">
        <v>11</v>
      </c>
      <c r="AL234" s="228">
        <v>12</v>
      </c>
      <c r="AM234" s="228"/>
      <c r="AN234" s="228"/>
      <c r="AO234" s="228">
        <v>7</v>
      </c>
      <c r="AP234" s="228">
        <v>8</v>
      </c>
      <c r="AQ234" s="228">
        <v>9</v>
      </c>
      <c r="AR234" s="228">
        <v>10</v>
      </c>
      <c r="AS234" s="228">
        <v>11</v>
      </c>
      <c r="AT234" s="228">
        <v>12</v>
      </c>
      <c r="AU234" s="228"/>
      <c r="AV234" s="228"/>
      <c r="AW234" s="354"/>
      <c r="AX234" s="66"/>
      <c r="AY234" s="289">
        <f t="shared" si="24"/>
        <v>12</v>
      </c>
      <c r="AZ234" s="244">
        <f t="shared" si="25"/>
        <v>0</v>
      </c>
      <c r="BA234" s="244">
        <f t="shared" si="26"/>
        <v>12</v>
      </c>
      <c r="BB234" s="290">
        <f>Table6[[#This Row],[Occupé]]/Table6[[#This Row],[Total port]]</f>
        <v>0</v>
      </c>
      <c r="BC234" s="250"/>
      <c r="BD234" s="250"/>
      <c r="BE234" s="143"/>
      <c r="BF234" s="143"/>
      <c r="BG234" s="143"/>
      <c r="BH234" s="143"/>
      <c r="BI234" s="143"/>
      <c r="BJ234" s="143"/>
      <c r="BK234" s="143"/>
      <c r="BL234" s="143"/>
      <c r="BM234" s="143"/>
    </row>
    <row r="235" spans="1:65" ht="12" customHeight="1">
      <c r="A235" s="145"/>
      <c r="B235" s="298" t="str">
        <f t="shared" si="23"/>
        <v>INTRA</v>
      </c>
      <c r="C235" s="289" t="s">
        <v>227</v>
      </c>
      <c r="D235" s="261" t="s">
        <v>201</v>
      </c>
      <c r="E235" s="245" t="s">
        <v>280</v>
      </c>
      <c r="F235" s="352"/>
      <c r="G235" s="261">
        <v>0</v>
      </c>
      <c r="H235" s="261">
        <v>0</v>
      </c>
      <c r="I235" s="261" t="s">
        <v>285</v>
      </c>
      <c r="J235" s="244" t="s">
        <v>227</v>
      </c>
      <c r="K235" s="261"/>
      <c r="L235" s="261" t="s">
        <v>300</v>
      </c>
      <c r="M235" s="261">
        <f>COUNTIF(Y235:AD236,"x")</f>
        <v>0</v>
      </c>
      <c r="N235" s="261">
        <f t="shared" si="27"/>
        <v>0</v>
      </c>
      <c r="O235" s="240"/>
      <c r="P235" s="262" t="str">
        <f>K234</f>
        <v>Q81</v>
      </c>
      <c r="Q235" s="255"/>
      <c r="R235" s="255"/>
      <c r="S235" s="255"/>
      <c r="T235" s="255"/>
      <c r="U235" s="255"/>
      <c r="V235" s="263"/>
      <c r="W235" s="240"/>
      <c r="X235" s="262">
        <f>K235</f>
        <v>0</v>
      </c>
      <c r="Y235" s="268"/>
      <c r="Z235" s="269"/>
      <c r="AA235" s="269"/>
      <c r="AB235" s="269"/>
      <c r="AC235" s="269"/>
      <c r="AD235" s="270"/>
      <c r="AE235" s="240"/>
      <c r="AF235" s="262">
        <f>K236</f>
        <v>0</v>
      </c>
      <c r="AG235" s="268"/>
      <c r="AH235" s="269"/>
      <c r="AI235" s="269"/>
      <c r="AJ235" s="269"/>
      <c r="AK235" s="269"/>
      <c r="AL235" s="270"/>
      <c r="AM235" s="240"/>
      <c r="AN235" s="262">
        <f>K237</f>
        <v>0</v>
      </c>
      <c r="AO235" s="268"/>
      <c r="AP235" s="269"/>
      <c r="AQ235" s="269"/>
      <c r="AR235" s="269"/>
      <c r="AS235" s="269"/>
      <c r="AT235" s="270"/>
      <c r="AU235" s="240"/>
      <c r="AV235" s="240"/>
      <c r="AW235" s="355"/>
      <c r="AX235" s="66"/>
      <c r="AY235" s="289">
        <f t="shared" si="24"/>
        <v>0</v>
      </c>
      <c r="AZ235" s="244">
        <f t="shared" si="25"/>
        <v>0</v>
      </c>
      <c r="BA235" s="244">
        <f t="shared" si="26"/>
        <v>0</v>
      </c>
      <c r="BB235" s="290" t="e">
        <f>Table6[[#This Row],[Occupé]]/Table6[[#This Row],[Total port]]</f>
        <v>#DIV/0!</v>
      </c>
      <c r="BC235" s="250"/>
      <c r="BD235" s="250"/>
      <c r="BE235" s="143"/>
      <c r="BF235" s="143"/>
      <c r="BG235" s="143"/>
      <c r="BH235" s="143"/>
      <c r="BI235" s="143"/>
      <c r="BJ235" s="143"/>
      <c r="BK235" s="143"/>
      <c r="BL235" s="143"/>
      <c r="BM235" s="143"/>
    </row>
    <row r="236" spans="1:65" ht="12" customHeight="1" thickBot="1">
      <c r="A236" s="145"/>
      <c r="B236" s="298" t="str">
        <f t="shared" si="23"/>
        <v>INTRA</v>
      </c>
      <c r="C236" s="289" t="s">
        <v>227</v>
      </c>
      <c r="D236" s="261" t="s">
        <v>201</v>
      </c>
      <c r="E236" s="245" t="s">
        <v>280</v>
      </c>
      <c r="F236" s="352"/>
      <c r="G236" s="261">
        <v>0</v>
      </c>
      <c r="H236" s="261">
        <v>0</v>
      </c>
      <c r="I236" s="261" t="s">
        <v>285</v>
      </c>
      <c r="J236" s="244" t="s">
        <v>227</v>
      </c>
      <c r="K236" s="261"/>
      <c r="L236" s="261" t="s">
        <v>301</v>
      </c>
      <c r="M236" s="261">
        <f>COUNTIF(AG235:AL236,"x")</f>
        <v>0</v>
      </c>
      <c r="N236" s="261">
        <f t="shared" si="27"/>
        <v>0</v>
      </c>
      <c r="O236" s="240"/>
      <c r="P236" s="264" t="str">
        <f>L234</f>
        <v>C1</v>
      </c>
      <c r="Q236" s="231"/>
      <c r="R236" s="231"/>
      <c r="S236" s="231"/>
      <c r="T236" s="231"/>
      <c r="U236" s="231"/>
      <c r="V236" s="265"/>
      <c r="W236" s="240"/>
      <c r="X236" s="264" t="str">
        <f>L235</f>
        <v>C2</v>
      </c>
      <c r="Y236" s="272"/>
      <c r="Z236" s="273"/>
      <c r="AA236" s="273"/>
      <c r="AB236" s="273"/>
      <c r="AC236" s="273"/>
      <c r="AD236" s="274"/>
      <c r="AE236" s="240"/>
      <c r="AF236" s="264" t="str">
        <f>L236</f>
        <v>C3</v>
      </c>
      <c r="AG236" s="272"/>
      <c r="AH236" s="273"/>
      <c r="AI236" s="273"/>
      <c r="AJ236" s="273"/>
      <c r="AK236" s="273"/>
      <c r="AL236" s="274"/>
      <c r="AM236" s="240"/>
      <c r="AN236" s="264" t="str">
        <f>L237</f>
        <v>C4</v>
      </c>
      <c r="AO236" s="272"/>
      <c r="AP236" s="273"/>
      <c r="AQ236" s="273"/>
      <c r="AR236" s="273"/>
      <c r="AS236" s="273"/>
      <c r="AT236" s="274"/>
      <c r="AU236" s="240"/>
      <c r="AV236" s="240"/>
      <c r="AW236" s="355"/>
      <c r="AX236" s="66"/>
      <c r="AY236" s="289">
        <f t="shared" si="24"/>
        <v>0</v>
      </c>
      <c r="AZ236" s="244">
        <f t="shared" si="25"/>
        <v>0</v>
      </c>
      <c r="BA236" s="244">
        <f t="shared" si="26"/>
        <v>0</v>
      </c>
      <c r="BB236" s="290" t="e">
        <f>Table6[[#This Row],[Occupé]]/Table6[[#This Row],[Total port]]</f>
        <v>#DIV/0!</v>
      </c>
      <c r="BC236" s="250"/>
      <c r="BD236" s="250"/>
      <c r="BE236" s="143"/>
      <c r="BF236" s="143"/>
      <c r="BG236" s="143"/>
      <c r="BH236" s="143"/>
      <c r="BI236" s="143"/>
      <c r="BJ236" s="143"/>
      <c r="BK236" s="143"/>
      <c r="BL236" s="143"/>
      <c r="BM236" s="143"/>
    </row>
    <row r="237" spans="1:65" ht="12" customHeight="1" thickBot="1">
      <c r="A237" s="145"/>
      <c r="B237" s="299" t="str">
        <f t="shared" si="23"/>
        <v>INTRA</v>
      </c>
      <c r="C237" s="296" t="s">
        <v>227</v>
      </c>
      <c r="D237" s="257" t="s">
        <v>201</v>
      </c>
      <c r="E237" s="232" t="s">
        <v>280</v>
      </c>
      <c r="F237" s="353"/>
      <c r="G237" s="252">
        <v>0</v>
      </c>
      <c r="H237" s="252">
        <v>0</v>
      </c>
      <c r="I237" s="252" t="s">
        <v>285</v>
      </c>
      <c r="J237" s="231" t="s">
        <v>227</v>
      </c>
      <c r="K237" s="252"/>
      <c r="L237" s="252" t="s">
        <v>302</v>
      </c>
      <c r="M237" s="252">
        <f>COUNTIF(AO235:AT236,"x")</f>
        <v>0</v>
      </c>
      <c r="N237" s="252">
        <f t="shared" si="27"/>
        <v>0</v>
      </c>
      <c r="O237" s="233"/>
      <c r="P237" s="233"/>
      <c r="Q237" s="233">
        <v>1</v>
      </c>
      <c r="R237" s="233">
        <v>2</v>
      </c>
      <c r="S237" s="233">
        <v>3</v>
      </c>
      <c r="T237" s="233">
        <v>4</v>
      </c>
      <c r="U237" s="233">
        <v>5</v>
      </c>
      <c r="V237" s="233">
        <v>6</v>
      </c>
      <c r="W237" s="233"/>
      <c r="X237" s="233"/>
      <c r="Y237" s="233">
        <v>1</v>
      </c>
      <c r="Z237" s="233">
        <v>2</v>
      </c>
      <c r="AA237" s="233">
        <v>3</v>
      </c>
      <c r="AB237" s="233">
        <v>4</v>
      </c>
      <c r="AC237" s="233">
        <v>5</v>
      </c>
      <c r="AD237" s="233">
        <v>6</v>
      </c>
      <c r="AE237" s="233"/>
      <c r="AF237" s="233"/>
      <c r="AG237" s="233">
        <v>1</v>
      </c>
      <c r="AH237" s="233">
        <v>2</v>
      </c>
      <c r="AI237" s="233">
        <v>3</v>
      </c>
      <c r="AJ237" s="233">
        <v>4</v>
      </c>
      <c r="AK237" s="233">
        <v>5</v>
      </c>
      <c r="AL237" s="233">
        <v>6</v>
      </c>
      <c r="AM237" s="233"/>
      <c r="AN237" s="233"/>
      <c r="AO237" s="233">
        <v>1</v>
      </c>
      <c r="AP237" s="233">
        <v>2</v>
      </c>
      <c r="AQ237" s="233">
        <v>3</v>
      </c>
      <c r="AR237" s="233">
        <v>4</v>
      </c>
      <c r="AS237" s="233">
        <v>5</v>
      </c>
      <c r="AT237" s="233">
        <v>6</v>
      </c>
      <c r="AU237" s="233"/>
      <c r="AV237" s="233"/>
      <c r="AW237" s="356"/>
      <c r="AX237" s="66"/>
      <c r="AY237" s="289">
        <f t="shared" si="24"/>
        <v>0</v>
      </c>
      <c r="AZ237" s="244">
        <f t="shared" si="25"/>
        <v>0</v>
      </c>
      <c r="BA237" s="244">
        <f t="shared" si="26"/>
        <v>0</v>
      </c>
      <c r="BB237" s="290" t="e">
        <f>Table6[[#This Row],[Occupé]]/Table6[[#This Row],[Total port]]</f>
        <v>#DIV/0!</v>
      </c>
      <c r="BC237" s="250"/>
      <c r="BD237" s="250"/>
      <c r="BE237" s="143"/>
      <c r="BF237" s="143"/>
      <c r="BG237" s="143"/>
      <c r="BH237" s="143"/>
      <c r="BI237" s="143"/>
      <c r="BJ237" s="143"/>
      <c r="BK237" s="143"/>
      <c r="BL237" s="143"/>
      <c r="BM237" s="143"/>
    </row>
    <row r="238" spans="1:65" ht="12" customHeight="1" thickBot="1">
      <c r="A238" s="145"/>
      <c r="B238" s="297" t="s">
        <v>251</v>
      </c>
      <c r="C238" s="295" t="s">
        <v>227</v>
      </c>
      <c r="D238" s="275" t="s">
        <v>201</v>
      </c>
      <c r="E238" s="260" t="s">
        <v>280</v>
      </c>
      <c r="F238" s="351">
        <v>35</v>
      </c>
      <c r="G238" s="259">
        <v>12</v>
      </c>
      <c r="H238" s="259">
        <v>12</v>
      </c>
      <c r="I238" s="259" t="s">
        <v>285</v>
      </c>
      <c r="J238" s="255" t="s">
        <v>227</v>
      </c>
      <c r="K238" s="259" t="s">
        <v>260</v>
      </c>
      <c r="L238" s="259" t="s">
        <v>298</v>
      </c>
      <c r="M238" s="259">
        <f>COUNTIF(Q239:V240,"x")</f>
        <v>0</v>
      </c>
      <c r="N238" s="259">
        <f t="shared" si="27"/>
        <v>12</v>
      </c>
      <c r="O238" s="228"/>
      <c r="P238" s="228"/>
      <c r="Q238" s="228">
        <v>7</v>
      </c>
      <c r="R238" s="228">
        <v>8</v>
      </c>
      <c r="S238" s="228">
        <v>9</v>
      </c>
      <c r="T238" s="228">
        <v>10</v>
      </c>
      <c r="U238" s="228">
        <v>11</v>
      </c>
      <c r="V238" s="228">
        <v>12</v>
      </c>
      <c r="W238" s="228"/>
      <c r="X238" s="228"/>
      <c r="Y238" s="228">
        <v>7</v>
      </c>
      <c r="Z238" s="228">
        <v>8</v>
      </c>
      <c r="AA238" s="228">
        <v>9</v>
      </c>
      <c r="AB238" s="228">
        <v>10</v>
      </c>
      <c r="AC238" s="228">
        <v>11</v>
      </c>
      <c r="AD238" s="228">
        <v>12</v>
      </c>
      <c r="AE238" s="228"/>
      <c r="AF238" s="228"/>
      <c r="AG238" s="228">
        <v>7</v>
      </c>
      <c r="AH238" s="228">
        <v>8</v>
      </c>
      <c r="AI238" s="228">
        <v>9</v>
      </c>
      <c r="AJ238" s="228">
        <v>10</v>
      </c>
      <c r="AK238" s="228">
        <v>11</v>
      </c>
      <c r="AL238" s="228">
        <v>12</v>
      </c>
      <c r="AM238" s="228"/>
      <c r="AN238" s="228"/>
      <c r="AO238" s="228">
        <v>7</v>
      </c>
      <c r="AP238" s="228">
        <v>8</v>
      </c>
      <c r="AQ238" s="228">
        <v>9</v>
      </c>
      <c r="AR238" s="228">
        <v>10</v>
      </c>
      <c r="AS238" s="228">
        <v>11</v>
      </c>
      <c r="AT238" s="228">
        <v>12</v>
      </c>
      <c r="AU238" s="228"/>
      <c r="AV238" s="228"/>
      <c r="AW238" s="354"/>
      <c r="AX238" s="66"/>
      <c r="AY238" s="289">
        <f t="shared" si="24"/>
        <v>12</v>
      </c>
      <c r="AZ238" s="244">
        <f t="shared" si="25"/>
        <v>0</v>
      </c>
      <c r="BA238" s="244">
        <f t="shared" si="26"/>
        <v>12</v>
      </c>
      <c r="BB238" s="290">
        <f>Table6[[#This Row],[Occupé]]/Table6[[#This Row],[Total port]]</f>
        <v>0</v>
      </c>
      <c r="BC238" s="250"/>
      <c r="BD238" s="250"/>
      <c r="BE238" s="143"/>
      <c r="BF238" s="143"/>
      <c r="BG238" s="143"/>
      <c r="BH238" s="143"/>
      <c r="BI238" s="143"/>
      <c r="BJ238" s="143"/>
      <c r="BK238" s="143"/>
      <c r="BL238" s="143"/>
      <c r="BM238" s="143"/>
    </row>
    <row r="239" spans="1:65" ht="12" customHeight="1">
      <c r="A239" s="145"/>
      <c r="B239" s="298" t="str">
        <f t="shared" si="23"/>
        <v>INTRA</v>
      </c>
      <c r="C239" s="289" t="s">
        <v>227</v>
      </c>
      <c r="D239" s="261" t="s">
        <v>201</v>
      </c>
      <c r="E239" s="245" t="s">
        <v>280</v>
      </c>
      <c r="F239" s="352"/>
      <c r="G239" s="261">
        <v>0</v>
      </c>
      <c r="H239" s="261">
        <v>0</v>
      </c>
      <c r="I239" s="261" t="s">
        <v>285</v>
      </c>
      <c r="J239" s="244" t="s">
        <v>227</v>
      </c>
      <c r="K239" s="261"/>
      <c r="L239" s="261" t="s">
        <v>300</v>
      </c>
      <c r="M239" s="261">
        <f>COUNTIF(Y239:AD240,"x")</f>
        <v>0</v>
      </c>
      <c r="N239" s="261">
        <f t="shared" si="27"/>
        <v>0</v>
      </c>
      <c r="O239" s="240"/>
      <c r="P239" s="262" t="str">
        <f>K238</f>
        <v>H11</v>
      </c>
      <c r="Q239" s="255"/>
      <c r="R239" s="255"/>
      <c r="S239" s="255"/>
      <c r="T239" s="255"/>
      <c r="U239" s="255"/>
      <c r="V239" s="263"/>
      <c r="W239" s="240"/>
      <c r="X239" s="262">
        <f>K239</f>
        <v>0</v>
      </c>
      <c r="Y239" s="268"/>
      <c r="Z239" s="269"/>
      <c r="AA239" s="269"/>
      <c r="AB239" s="269"/>
      <c r="AC239" s="269"/>
      <c r="AD239" s="270"/>
      <c r="AE239" s="240"/>
      <c r="AF239" s="262">
        <f>K240</f>
        <v>0</v>
      </c>
      <c r="AG239" s="268"/>
      <c r="AH239" s="269"/>
      <c r="AI239" s="269"/>
      <c r="AJ239" s="269"/>
      <c r="AK239" s="269"/>
      <c r="AL239" s="270"/>
      <c r="AM239" s="240"/>
      <c r="AN239" s="262">
        <f>K241</f>
        <v>0</v>
      </c>
      <c r="AO239" s="268"/>
      <c r="AP239" s="269"/>
      <c r="AQ239" s="269"/>
      <c r="AR239" s="269"/>
      <c r="AS239" s="269"/>
      <c r="AT239" s="270"/>
      <c r="AU239" s="240"/>
      <c r="AV239" s="240"/>
      <c r="AW239" s="355"/>
      <c r="AX239" s="66"/>
      <c r="AY239" s="289">
        <f t="shared" si="24"/>
        <v>0</v>
      </c>
      <c r="AZ239" s="244">
        <f t="shared" si="25"/>
        <v>0</v>
      </c>
      <c r="BA239" s="244">
        <f t="shared" si="26"/>
        <v>0</v>
      </c>
      <c r="BB239" s="290" t="e">
        <f>Table6[[#This Row],[Occupé]]/Table6[[#This Row],[Total port]]</f>
        <v>#DIV/0!</v>
      </c>
      <c r="BC239" s="250"/>
      <c r="BD239" s="250"/>
      <c r="BE239" s="143"/>
      <c r="BF239" s="143"/>
      <c r="BG239" s="143"/>
      <c r="BH239" s="143"/>
      <c r="BI239" s="143"/>
      <c r="BJ239" s="143"/>
      <c r="BK239" s="143"/>
      <c r="BL239" s="143"/>
      <c r="BM239" s="143"/>
    </row>
    <row r="240" spans="1:65" ht="12" customHeight="1" thickBot="1">
      <c r="A240" s="145"/>
      <c r="B240" s="298" t="str">
        <f t="shared" si="23"/>
        <v>INTRA</v>
      </c>
      <c r="C240" s="289" t="s">
        <v>227</v>
      </c>
      <c r="D240" s="261" t="s">
        <v>201</v>
      </c>
      <c r="E240" s="245" t="s">
        <v>280</v>
      </c>
      <c r="F240" s="352"/>
      <c r="G240" s="261">
        <v>0</v>
      </c>
      <c r="H240" s="261">
        <v>0</v>
      </c>
      <c r="I240" s="261" t="s">
        <v>285</v>
      </c>
      <c r="J240" s="244" t="s">
        <v>227</v>
      </c>
      <c r="K240" s="261"/>
      <c r="L240" s="261" t="s">
        <v>301</v>
      </c>
      <c r="M240" s="261">
        <f>COUNTIF(AG239:AL240,"x")</f>
        <v>0</v>
      </c>
      <c r="N240" s="261">
        <f t="shared" si="27"/>
        <v>0</v>
      </c>
      <c r="O240" s="240"/>
      <c r="P240" s="264" t="str">
        <f>L238</f>
        <v>C1</v>
      </c>
      <c r="Q240" s="231"/>
      <c r="R240" s="231"/>
      <c r="S240" s="231"/>
      <c r="T240" s="231"/>
      <c r="U240" s="231"/>
      <c r="V240" s="265"/>
      <c r="W240" s="240"/>
      <c r="X240" s="264" t="str">
        <f>L239</f>
        <v>C2</v>
      </c>
      <c r="Y240" s="272"/>
      <c r="Z240" s="273"/>
      <c r="AA240" s="273"/>
      <c r="AB240" s="273"/>
      <c r="AC240" s="273"/>
      <c r="AD240" s="274"/>
      <c r="AE240" s="240"/>
      <c r="AF240" s="264" t="str">
        <f>L240</f>
        <v>C3</v>
      </c>
      <c r="AG240" s="272"/>
      <c r="AH240" s="273"/>
      <c r="AI240" s="273"/>
      <c r="AJ240" s="273"/>
      <c r="AK240" s="273"/>
      <c r="AL240" s="274"/>
      <c r="AM240" s="240"/>
      <c r="AN240" s="264" t="str">
        <f>L241</f>
        <v>C4</v>
      </c>
      <c r="AO240" s="272"/>
      <c r="AP240" s="273"/>
      <c r="AQ240" s="273"/>
      <c r="AR240" s="273"/>
      <c r="AS240" s="273"/>
      <c r="AT240" s="274"/>
      <c r="AU240" s="240"/>
      <c r="AV240" s="240"/>
      <c r="AW240" s="355"/>
      <c r="AX240" s="66"/>
      <c r="AY240" s="289">
        <f t="shared" si="24"/>
        <v>0</v>
      </c>
      <c r="AZ240" s="244">
        <f t="shared" si="25"/>
        <v>0</v>
      </c>
      <c r="BA240" s="244">
        <f t="shared" si="26"/>
        <v>0</v>
      </c>
      <c r="BB240" s="290" t="e">
        <f>Table6[[#This Row],[Occupé]]/Table6[[#This Row],[Total port]]</f>
        <v>#DIV/0!</v>
      </c>
      <c r="BC240" s="250"/>
      <c r="BD240" s="250"/>
      <c r="BE240" s="143"/>
      <c r="BF240" s="143"/>
      <c r="BG240" s="143"/>
      <c r="BH240" s="143"/>
      <c r="BI240" s="143"/>
      <c r="BJ240" s="143"/>
      <c r="BK240" s="143"/>
      <c r="BL240" s="143"/>
      <c r="BM240" s="143"/>
    </row>
    <row r="241" spans="1:65" ht="12" customHeight="1" thickBot="1">
      <c r="A241" s="145"/>
      <c r="B241" s="299" t="str">
        <f t="shared" si="23"/>
        <v>INTRA</v>
      </c>
      <c r="C241" s="296" t="s">
        <v>227</v>
      </c>
      <c r="D241" s="257" t="s">
        <v>201</v>
      </c>
      <c r="E241" s="232" t="s">
        <v>280</v>
      </c>
      <c r="F241" s="353"/>
      <c r="G241" s="252">
        <v>0</v>
      </c>
      <c r="H241" s="252">
        <v>0</v>
      </c>
      <c r="I241" s="252" t="s">
        <v>285</v>
      </c>
      <c r="J241" s="231" t="s">
        <v>227</v>
      </c>
      <c r="K241" s="252"/>
      <c r="L241" s="252" t="s">
        <v>302</v>
      </c>
      <c r="M241" s="252">
        <f>COUNTIF(AO239:AT240,"x")</f>
        <v>0</v>
      </c>
      <c r="N241" s="252">
        <f t="shared" si="27"/>
        <v>0</v>
      </c>
      <c r="O241" s="233"/>
      <c r="P241" s="233"/>
      <c r="Q241" s="233">
        <v>1</v>
      </c>
      <c r="R241" s="233">
        <v>2</v>
      </c>
      <c r="S241" s="233">
        <v>3</v>
      </c>
      <c r="T241" s="233">
        <v>4</v>
      </c>
      <c r="U241" s="233">
        <v>5</v>
      </c>
      <c r="V241" s="233">
        <v>6</v>
      </c>
      <c r="W241" s="233"/>
      <c r="X241" s="233"/>
      <c r="Y241" s="233">
        <v>1</v>
      </c>
      <c r="Z241" s="233">
        <v>2</v>
      </c>
      <c r="AA241" s="233">
        <v>3</v>
      </c>
      <c r="AB241" s="233">
        <v>4</v>
      </c>
      <c r="AC241" s="233">
        <v>5</v>
      </c>
      <c r="AD241" s="233">
        <v>6</v>
      </c>
      <c r="AE241" s="233"/>
      <c r="AF241" s="233"/>
      <c r="AG241" s="233">
        <v>1</v>
      </c>
      <c r="AH241" s="233">
        <v>2</v>
      </c>
      <c r="AI241" s="233">
        <v>3</v>
      </c>
      <c r="AJ241" s="233">
        <v>4</v>
      </c>
      <c r="AK241" s="233">
        <v>5</v>
      </c>
      <c r="AL241" s="233">
        <v>6</v>
      </c>
      <c r="AM241" s="233"/>
      <c r="AN241" s="233"/>
      <c r="AO241" s="233">
        <v>1</v>
      </c>
      <c r="AP241" s="233">
        <v>2</v>
      </c>
      <c r="AQ241" s="233">
        <v>3</v>
      </c>
      <c r="AR241" s="233">
        <v>4</v>
      </c>
      <c r="AS241" s="233">
        <v>5</v>
      </c>
      <c r="AT241" s="233">
        <v>6</v>
      </c>
      <c r="AU241" s="233"/>
      <c r="AV241" s="233"/>
      <c r="AW241" s="356"/>
      <c r="AX241" s="66"/>
      <c r="AY241" s="289">
        <f t="shared" si="24"/>
        <v>0</v>
      </c>
      <c r="AZ241" s="244">
        <f t="shared" si="25"/>
        <v>0</v>
      </c>
      <c r="BA241" s="244">
        <f t="shared" si="26"/>
        <v>0</v>
      </c>
      <c r="BB241" s="290" t="e">
        <f>Table6[[#This Row],[Occupé]]/Table6[[#This Row],[Total port]]</f>
        <v>#DIV/0!</v>
      </c>
      <c r="BC241" s="250"/>
      <c r="BD241" s="250"/>
      <c r="BE241" s="143"/>
      <c r="BF241" s="143"/>
      <c r="BG241" s="143"/>
      <c r="BH241" s="143"/>
      <c r="BI241" s="143"/>
      <c r="BJ241" s="143"/>
      <c r="BK241" s="143"/>
      <c r="BL241" s="143"/>
      <c r="BM241" s="143"/>
    </row>
    <row r="242" spans="1:65" ht="12" customHeight="1" thickBot="1">
      <c r="A242" s="145"/>
      <c r="B242" s="297" t="str">
        <f t="shared" si="23"/>
        <v>INTRA</v>
      </c>
      <c r="C242" s="295" t="s">
        <v>227</v>
      </c>
      <c r="D242" s="275" t="s">
        <v>201</v>
      </c>
      <c r="E242" s="260" t="s">
        <v>280</v>
      </c>
      <c r="F242" s="351">
        <v>34</v>
      </c>
      <c r="G242" s="259">
        <v>0</v>
      </c>
      <c r="H242" s="259">
        <v>0</v>
      </c>
      <c r="I242" s="259" t="s">
        <v>289</v>
      </c>
      <c r="J242" s="255" t="s">
        <v>227</v>
      </c>
      <c r="K242" s="259"/>
      <c r="L242" s="259" t="s">
        <v>298</v>
      </c>
      <c r="M242" s="259">
        <f>COUNTIF(Q243:V244,"x")</f>
        <v>0</v>
      </c>
      <c r="N242" s="259">
        <f t="shared" si="27"/>
        <v>0</v>
      </c>
      <c r="O242" s="228"/>
      <c r="P242" s="228"/>
      <c r="Q242" s="228">
        <v>7</v>
      </c>
      <c r="R242" s="228">
        <v>8</v>
      </c>
      <c r="S242" s="228">
        <v>9</v>
      </c>
      <c r="T242" s="228">
        <v>10</v>
      </c>
      <c r="U242" s="228">
        <v>11</v>
      </c>
      <c r="V242" s="228">
        <v>12</v>
      </c>
      <c r="W242" s="228"/>
      <c r="X242" s="228"/>
      <c r="Y242" s="228">
        <v>7</v>
      </c>
      <c r="Z242" s="228">
        <v>8</v>
      </c>
      <c r="AA242" s="228">
        <v>9</v>
      </c>
      <c r="AB242" s="228">
        <v>10</v>
      </c>
      <c r="AC242" s="228">
        <v>11</v>
      </c>
      <c r="AD242" s="228">
        <v>12</v>
      </c>
      <c r="AE242" s="228"/>
      <c r="AF242" s="228"/>
      <c r="AG242" s="228">
        <v>7</v>
      </c>
      <c r="AH242" s="228">
        <v>8</v>
      </c>
      <c r="AI242" s="228">
        <v>9</v>
      </c>
      <c r="AJ242" s="228">
        <v>10</v>
      </c>
      <c r="AK242" s="228">
        <v>11</v>
      </c>
      <c r="AL242" s="228">
        <v>12</v>
      </c>
      <c r="AM242" s="228"/>
      <c r="AN242" s="228"/>
      <c r="AO242" s="228">
        <v>7</v>
      </c>
      <c r="AP242" s="228">
        <v>8</v>
      </c>
      <c r="AQ242" s="228">
        <v>9</v>
      </c>
      <c r="AR242" s="228">
        <v>10</v>
      </c>
      <c r="AS242" s="228">
        <v>11</v>
      </c>
      <c r="AT242" s="228">
        <v>12</v>
      </c>
      <c r="AU242" s="228"/>
      <c r="AV242" s="228"/>
      <c r="AW242" s="354"/>
      <c r="AX242" s="66"/>
      <c r="AY242" s="289">
        <f t="shared" si="24"/>
        <v>0</v>
      </c>
      <c r="AZ242" s="244">
        <f t="shared" si="25"/>
        <v>0</v>
      </c>
      <c r="BA242" s="244">
        <f t="shared" si="26"/>
        <v>0</v>
      </c>
      <c r="BB242" s="290" t="e">
        <f>Table6[[#This Row],[Occupé]]/Table6[[#This Row],[Total port]]</f>
        <v>#DIV/0!</v>
      </c>
      <c r="BC242" s="250"/>
      <c r="BD242" s="250"/>
      <c r="BE242" s="143"/>
      <c r="BF242" s="143"/>
      <c r="BG242" s="143"/>
      <c r="BH242" s="143"/>
      <c r="BI242" s="143"/>
      <c r="BJ242" s="143"/>
      <c r="BK242" s="143"/>
      <c r="BL242" s="143"/>
      <c r="BM242" s="143"/>
    </row>
    <row r="243" spans="1:65" ht="12" customHeight="1">
      <c r="A243" s="145"/>
      <c r="B243" s="298" t="str">
        <f t="shared" si="23"/>
        <v>INTRA</v>
      </c>
      <c r="C243" s="289" t="s">
        <v>227</v>
      </c>
      <c r="D243" s="261" t="s">
        <v>201</v>
      </c>
      <c r="E243" s="245" t="s">
        <v>280</v>
      </c>
      <c r="F243" s="352"/>
      <c r="G243" s="261">
        <v>0</v>
      </c>
      <c r="H243" s="261">
        <v>0</v>
      </c>
      <c r="I243" s="261" t="s">
        <v>289</v>
      </c>
      <c r="J243" s="244" t="s">
        <v>227</v>
      </c>
      <c r="K243" s="261"/>
      <c r="L243" s="261" t="s">
        <v>300</v>
      </c>
      <c r="M243" s="261">
        <f>COUNTIF(Y243:AD244,"x")</f>
        <v>0</v>
      </c>
      <c r="N243" s="261">
        <f t="shared" si="27"/>
        <v>0</v>
      </c>
      <c r="O243" s="240"/>
      <c r="P243" s="262">
        <f>K242</f>
        <v>0</v>
      </c>
      <c r="Q243" s="268"/>
      <c r="R243" s="269"/>
      <c r="S243" s="269"/>
      <c r="T243" s="269"/>
      <c r="U243" s="269"/>
      <c r="V243" s="270"/>
      <c r="W243" s="240"/>
      <c r="X243" s="262">
        <f>K243</f>
        <v>0</v>
      </c>
      <c r="Y243" s="268"/>
      <c r="Z243" s="269"/>
      <c r="AA243" s="269"/>
      <c r="AB243" s="269"/>
      <c r="AC243" s="269"/>
      <c r="AD243" s="270"/>
      <c r="AE243" s="240"/>
      <c r="AF243" s="262">
        <f>K244</f>
        <v>0</v>
      </c>
      <c r="AG243" s="255"/>
      <c r="AH243" s="269"/>
      <c r="AI243" s="255"/>
      <c r="AJ243" s="269"/>
      <c r="AK243" s="255"/>
      <c r="AL243" s="270"/>
      <c r="AM243" s="240"/>
      <c r="AN243" s="262">
        <f>K245</f>
        <v>0</v>
      </c>
      <c r="AO243" s="268"/>
      <c r="AP243" s="269"/>
      <c r="AQ243" s="269"/>
      <c r="AR243" s="269"/>
      <c r="AS243" s="269"/>
      <c r="AT243" s="270"/>
      <c r="AU243" s="240"/>
      <c r="AV243" s="240"/>
      <c r="AW243" s="355"/>
      <c r="AX243" s="66"/>
      <c r="AY243" s="289">
        <f t="shared" si="24"/>
        <v>0</v>
      </c>
      <c r="AZ243" s="244">
        <f t="shared" si="25"/>
        <v>0</v>
      </c>
      <c r="BA243" s="244">
        <f t="shared" si="26"/>
        <v>0</v>
      </c>
      <c r="BB243" s="290" t="e">
        <f>Table6[[#This Row],[Occupé]]/Table6[[#This Row],[Total port]]</f>
        <v>#DIV/0!</v>
      </c>
      <c r="BC243" s="250"/>
      <c r="BD243" s="250"/>
      <c r="BE243" s="143"/>
      <c r="BF243" s="143"/>
      <c r="BG243" s="143"/>
      <c r="BH243" s="143"/>
      <c r="BI243" s="143"/>
      <c r="BJ243" s="143"/>
      <c r="BK243" s="143"/>
      <c r="BL243" s="143"/>
      <c r="BM243" s="143"/>
    </row>
    <row r="244" spans="1:65" ht="12" customHeight="1" thickBot="1">
      <c r="A244" s="145"/>
      <c r="B244" s="298" t="str">
        <f t="shared" si="23"/>
        <v>INTRA</v>
      </c>
      <c r="C244" s="289" t="s">
        <v>227</v>
      </c>
      <c r="D244" s="261" t="s">
        <v>201</v>
      </c>
      <c r="E244" s="245" t="s">
        <v>280</v>
      </c>
      <c r="F244" s="352"/>
      <c r="G244" s="261">
        <v>0</v>
      </c>
      <c r="H244" s="261">
        <v>0</v>
      </c>
      <c r="I244" s="261" t="s">
        <v>289</v>
      </c>
      <c r="J244" s="244" t="s">
        <v>227</v>
      </c>
      <c r="K244" s="261"/>
      <c r="L244" s="261" t="s">
        <v>301</v>
      </c>
      <c r="M244" s="261">
        <f>COUNTIF(AG243:AL244,"x")</f>
        <v>0</v>
      </c>
      <c r="N244" s="261">
        <f t="shared" si="27"/>
        <v>0</v>
      </c>
      <c r="O244" s="240"/>
      <c r="P244" s="264" t="str">
        <f>L242</f>
        <v>C1</v>
      </c>
      <c r="Q244" s="272"/>
      <c r="R244" s="273"/>
      <c r="S244" s="273"/>
      <c r="T244" s="273"/>
      <c r="U244" s="273"/>
      <c r="V244" s="274"/>
      <c r="W244" s="240"/>
      <c r="X244" s="264" t="str">
        <f>L243</f>
        <v>C2</v>
      </c>
      <c r="Y244" s="272"/>
      <c r="Z244" s="273"/>
      <c r="AA244" s="273"/>
      <c r="AB244" s="273"/>
      <c r="AC244" s="273"/>
      <c r="AD244" s="274"/>
      <c r="AE244" s="240"/>
      <c r="AF244" s="264" t="str">
        <f>L244</f>
        <v>C3</v>
      </c>
      <c r="AG244" s="273"/>
      <c r="AH244" s="231"/>
      <c r="AI244" s="273"/>
      <c r="AJ244" s="231"/>
      <c r="AK244" s="273"/>
      <c r="AL244" s="265"/>
      <c r="AM244" s="240"/>
      <c r="AN244" s="264" t="str">
        <f>L245</f>
        <v>C4</v>
      </c>
      <c r="AO244" s="272"/>
      <c r="AP244" s="273"/>
      <c r="AQ244" s="273"/>
      <c r="AR244" s="273"/>
      <c r="AS244" s="273"/>
      <c r="AT244" s="274"/>
      <c r="AU244" s="240"/>
      <c r="AV244" s="240"/>
      <c r="AW244" s="355"/>
      <c r="AX244" s="66"/>
      <c r="AY244" s="289">
        <f t="shared" si="24"/>
        <v>0</v>
      </c>
      <c r="AZ244" s="244">
        <f t="shared" si="25"/>
        <v>0</v>
      </c>
      <c r="BA244" s="244">
        <f t="shared" si="26"/>
        <v>0</v>
      </c>
      <c r="BB244" s="290" t="e">
        <f>Table6[[#This Row],[Occupé]]/Table6[[#This Row],[Total port]]</f>
        <v>#DIV/0!</v>
      </c>
      <c r="BC244" s="250"/>
      <c r="BD244" s="250"/>
      <c r="BE244" s="143"/>
      <c r="BF244" s="143"/>
      <c r="BG244" s="143"/>
      <c r="BH244" s="143"/>
      <c r="BI244" s="143"/>
      <c r="BJ244" s="143"/>
      <c r="BK244" s="143"/>
      <c r="BL244" s="143"/>
      <c r="BM244" s="143"/>
    </row>
    <row r="245" spans="1:65" ht="12" customHeight="1" thickBot="1">
      <c r="A245" s="145"/>
      <c r="B245" s="299" t="str">
        <f t="shared" si="23"/>
        <v>INTRA</v>
      </c>
      <c r="C245" s="296" t="s">
        <v>227</v>
      </c>
      <c r="D245" s="257" t="s">
        <v>201</v>
      </c>
      <c r="E245" s="232" t="s">
        <v>280</v>
      </c>
      <c r="F245" s="353"/>
      <c r="G245" s="252">
        <v>0</v>
      </c>
      <c r="H245" s="252">
        <v>0</v>
      </c>
      <c r="I245" s="252" t="s">
        <v>289</v>
      </c>
      <c r="J245" s="231" t="s">
        <v>227</v>
      </c>
      <c r="K245" s="252"/>
      <c r="L245" s="252" t="s">
        <v>302</v>
      </c>
      <c r="M245" s="252">
        <f>COUNTIF(AO243:AT244,"x")</f>
        <v>0</v>
      </c>
      <c r="N245" s="252">
        <f t="shared" si="27"/>
        <v>0</v>
      </c>
      <c r="O245" s="233"/>
      <c r="P245" s="233"/>
      <c r="Q245" s="233">
        <v>1</v>
      </c>
      <c r="R245" s="233">
        <v>2</v>
      </c>
      <c r="S245" s="233">
        <v>3</v>
      </c>
      <c r="T245" s="233">
        <v>4</v>
      </c>
      <c r="U245" s="233">
        <v>5</v>
      </c>
      <c r="V245" s="233">
        <v>6</v>
      </c>
      <c r="W245" s="233"/>
      <c r="X245" s="233"/>
      <c r="Y245" s="233">
        <v>1</v>
      </c>
      <c r="Z245" s="233">
        <v>2</v>
      </c>
      <c r="AA245" s="233">
        <v>3</v>
      </c>
      <c r="AB245" s="233">
        <v>4</v>
      </c>
      <c r="AC245" s="233">
        <v>5</v>
      </c>
      <c r="AD245" s="233">
        <v>6</v>
      </c>
      <c r="AE245" s="233"/>
      <c r="AF245" s="233"/>
      <c r="AG245" s="233">
        <v>1</v>
      </c>
      <c r="AH245" s="233">
        <v>2</v>
      </c>
      <c r="AI245" s="233">
        <v>3</v>
      </c>
      <c r="AJ245" s="233">
        <v>4</v>
      </c>
      <c r="AK245" s="233">
        <v>5</v>
      </c>
      <c r="AL245" s="233">
        <v>6</v>
      </c>
      <c r="AM245" s="233"/>
      <c r="AN245" s="233"/>
      <c r="AO245" s="233">
        <v>1</v>
      </c>
      <c r="AP245" s="233">
        <v>2</v>
      </c>
      <c r="AQ245" s="233">
        <v>3</v>
      </c>
      <c r="AR245" s="233">
        <v>4</v>
      </c>
      <c r="AS245" s="233">
        <v>5</v>
      </c>
      <c r="AT245" s="233">
        <v>6</v>
      </c>
      <c r="AU245" s="233"/>
      <c r="AV245" s="233"/>
      <c r="AW245" s="356"/>
      <c r="AX245" s="66"/>
      <c r="AY245" s="289">
        <f t="shared" si="24"/>
        <v>0</v>
      </c>
      <c r="AZ245" s="244">
        <f t="shared" si="25"/>
        <v>0</v>
      </c>
      <c r="BA245" s="244">
        <f t="shared" si="26"/>
        <v>0</v>
      </c>
      <c r="BB245" s="290" t="e">
        <f>Table6[[#This Row],[Occupé]]/Table6[[#This Row],[Total port]]</f>
        <v>#DIV/0!</v>
      </c>
      <c r="BC245" s="250"/>
      <c r="BD245" s="250"/>
      <c r="BE245" s="143"/>
      <c r="BF245" s="143"/>
      <c r="BG245" s="143"/>
      <c r="BH245" s="143"/>
      <c r="BI245" s="143"/>
      <c r="BJ245" s="143"/>
      <c r="BK245" s="143"/>
      <c r="BL245" s="143"/>
      <c r="BM245" s="143"/>
    </row>
    <row r="246" spans="1:65" ht="12" customHeight="1" thickBot="1">
      <c r="A246" s="145"/>
      <c r="B246" s="297" t="str">
        <f t="shared" si="23"/>
        <v>INTRA</v>
      </c>
      <c r="C246" s="295" t="s">
        <v>227</v>
      </c>
      <c r="D246" s="275" t="s">
        <v>201</v>
      </c>
      <c r="E246" s="260" t="s">
        <v>280</v>
      </c>
      <c r="F246" s="351">
        <v>33</v>
      </c>
      <c r="G246" s="259">
        <v>0</v>
      </c>
      <c r="H246" s="259">
        <v>0</v>
      </c>
      <c r="I246" s="259" t="s">
        <v>289</v>
      </c>
      <c r="J246" s="255" t="s">
        <v>227</v>
      </c>
      <c r="K246" s="259"/>
      <c r="L246" s="259" t="s">
        <v>298</v>
      </c>
      <c r="M246" s="259">
        <f>COUNTIF(Q247:V248,"x")</f>
        <v>0</v>
      </c>
      <c r="N246" s="259">
        <f t="shared" si="27"/>
        <v>0</v>
      </c>
      <c r="O246" s="228"/>
      <c r="P246" s="228"/>
      <c r="Q246" s="228">
        <v>7</v>
      </c>
      <c r="R246" s="228">
        <v>8</v>
      </c>
      <c r="S246" s="228">
        <v>9</v>
      </c>
      <c r="T246" s="228">
        <v>10</v>
      </c>
      <c r="U246" s="228">
        <v>11</v>
      </c>
      <c r="V246" s="228">
        <v>12</v>
      </c>
      <c r="W246" s="228"/>
      <c r="X246" s="228"/>
      <c r="Y246" s="228">
        <v>7</v>
      </c>
      <c r="Z246" s="228">
        <v>8</v>
      </c>
      <c r="AA246" s="228">
        <v>9</v>
      </c>
      <c r="AB246" s="228">
        <v>10</v>
      </c>
      <c r="AC246" s="228">
        <v>11</v>
      </c>
      <c r="AD246" s="228">
        <v>12</v>
      </c>
      <c r="AE246" s="228"/>
      <c r="AF246" s="228"/>
      <c r="AG246" s="228">
        <v>7</v>
      </c>
      <c r="AH246" s="228">
        <v>8</v>
      </c>
      <c r="AI246" s="228">
        <v>9</v>
      </c>
      <c r="AJ246" s="228">
        <v>10</v>
      </c>
      <c r="AK246" s="228">
        <v>11</v>
      </c>
      <c r="AL246" s="228">
        <v>12</v>
      </c>
      <c r="AM246" s="228"/>
      <c r="AN246" s="228"/>
      <c r="AO246" s="228">
        <v>7</v>
      </c>
      <c r="AP246" s="228">
        <v>8</v>
      </c>
      <c r="AQ246" s="228">
        <v>9</v>
      </c>
      <c r="AR246" s="228">
        <v>10</v>
      </c>
      <c r="AS246" s="228">
        <v>11</v>
      </c>
      <c r="AT246" s="228">
        <v>12</v>
      </c>
      <c r="AU246" s="228"/>
      <c r="AV246" s="228"/>
      <c r="AW246" s="354"/>
      <c r="AX246" s="66"/>
      <c r="AY246" s="289">
        <f t="shared" si="24"/>
        <v>0</v>
      </c>
      <c r="AZ246" s="244">
        <f t="shared" si="25"/>
        <v>0</v>
      </c>
      <c r="BA246" s="244">
        <f t="shared" si="26"/>
        <v>0</v>
      </c>
      <c r="BB246" s="290" t="e">
        <f>Table6[[#This Row],[Occupé]]/Table6[[#This Row],[Total port]]</f>
        <v>#DIV/0!</v>
      </c>
      <c r="BC246" s="250"/>
      <c r="BD246" s="250"/>
      <c r="BE246" s="143"/>
      <c r="BF246" s="143"/>
      <c r="BG246" s="143"/>
      <c r="BH246" s="143"/>
      <c r="BI246" s="143"/>
      <c r="BJ246" s="143"/>
      <c r="BK246" s="143"/>
      <c r="BL246" s="143"/>
      <c r="BM246" s="143"/>
    </row>
    <row r="247" spans="1:65" ht="12" customHeight="1">
      <c r="A247" s="145"/>
      <c r="B247" s="298" t="str">
        <f t="shared" si="23"/>
        <v>INTRA</v>
      </c>
      <c r="C247" s="289" t="s">
        <v>227</v>
      </c>
      <c r="D247" s="261" t="s">
        <v>201</v>
      </c>
      <c r="E247" s="245" t="s">
        <v>280</v>
      </c>
      <c r="F247" s="352"/>
      <c r="G247" s="261">
        <v>0</v>
      </c>
      <c r="H247" s="261">
        <v>0</v>
      </c>
      <c r="I247" s="261" t="s">
        <v>289</v>
      </c>
      <c r="J247" s="244" t="s">
        <v>227</v>
      </c>
      <c r="K247" s="261"/>
      <c r="L247" s="261" t="s">
        <v>300</v>
      </c>
      <c r="M247" s="261">
        <f>COUNTIF(Y247:AD248,"x")</f>
        <v>0</v>
      </c>
      <c r="N247" s="261">
        <f t="shared" si="27"/>
        <v>0</v>
      </c>
      <c r="O247" s="240"/>
      <c r="P247" s="262">
        <f>K246</f>
        <v>0</v>
      </c>
      <c r="Q247" s="268"/>
      <c r="R247" s="269"/>
      <c r="S247" s="269"/>
      <c r="T247" s="269"/>
      <c r="U247" s="269"/>
      <c r="V247" s="270"/>
      <c r="W247" s="240"/>
      <c r="X247" s="262">
        <f>K247</f>
        <v>0</v>
      </c>
      <c r="Y247" s="268"/>
      <c r="Z247" s="269"/>
      <c r="AA247" s="269"/>
      <c r="AB247" s="269"/>
      <c r="AC247" s="269"/>
      <c r="AD247" s="270"/>
      <c r="AE247" s="240"/>
      <c r="AF247" s="262">
        <f>K248</f>
        <v>0</v>
      </c>
      <c r="AG247" s="268"/>
      <c r="AH247" s="269"/>
      <c r="AI247" s="269"/>
      <c r="AJ247" s="269"/>
      <c r="AK247" s="269"/>
      <c r="AL247" s="270"/>
      <c r="AM247" s="240"/>
      <c r="AN247" s="262">
        <f>K249</f>
        <v>0</v>
      </c>
      <c r="AO247" s="268"/>
      <c r="AP247" s="269"/>
      <c r="AQ247" s="269"/>
      <c r="AR247" s="269"/>
      <c r="AS247" s="269"/>
      <c r="AT247" s="270"/>
      <c r="AU247" s="240"/>
      <c r="AV247" s="240"/>
      <c r="AW247" s="355"/>
      <c r="AX247" s="66"/>
      <c r="AY247" s="289">
        <f t="shared" si="24"/>
        <v>0</v>
      </c>
      <c r="AZ247" s="244">
        <f t="shared" si="25"/>
        <v>0</v>
      </c>
      <c r="BA247" s="244">
        <f t="shared" si="26"/>
        <v>0</v>
      </c>
      <c r="BB247" s="290" t="e">
        <f>Table6[[#This Row],[Occupé]]/Table6[[#This Row],[Total port]]</f>
        <v>#DIV/0!</v>
      </c>
      <c r="BC247" s="250"/>
      <c r="BD247" s="250"/>
      <c r="BE247" s="143"/>
      <c r="BF247" s="143"/>
      <c r="BG247" s="143"/>
      <c r="BH247" s="143"/>
      <c r="BI247" s="143"/>
      <c r="BJ247" s="143"/>
      <c r="BK247" s="143"/>
      <c r="BL247" s="143"/>
      <c r="BM247" s="143"/>
    </row>
    <row r="248" spans="1:65" ht="12" customHeight="1" thickBot="1">
      <c r="A248" s="145"/>
      <c r="B248" s="298" t="str">
        <f t="shared" si="23"/>
        <v>INTRA</v>
      </c>
      <c r="C248" s="289" t="s">
        <v>227</v>
      </c>
      <c r="D248" s="261" t="s">
        <v>201</v>
      </c>
      <c r="E248" s="245" t="s">
        <v>280</v>
      </c>
      <c r="F248" s="352"/>
      <c r="G248" s="261">
        <v>0</v>
      </c>
      <c r="H248" s="261">
        <v>0</v>
      </c>
      <c r="I248" s="261" t="s">
        <v>289</v>
      </c>
      <c r="J248" s="244" t="s">
        <v>227</v>
      </c>
      <c r="K248" s="261"/>
      <c r="L248" s="261" t="s">
        <v>301</v>
      </c>
      <c r="M248" s="261">
        <f>COUNTIF(AG247:AL248,"x")</f>
        <v>0</v>
      </c>
      <c r="N248" s="261">
        <f t="shared" si="27"/>
        <v>0</v>
      </c>
      <c r="O248" s="240"/>
      <c r="P248" s="264" t="str">
        <f>L246</f>
        <v>C1</v>
      </c>
      <c r="Q248" s="272"/>
      <c r="R248" s="273"/>
      <c r="S248" s="273"/>
      <c r="T248" s="273"/>
      <c r="U248" s="273"/>
      <c r="V248" s="274"/>
      <c r="W248" s="240"/>
      <c r="X248" s="264" t="str">
        <f>L247</f>
        <v>C2</v>
      </c>
      <c r="Y248" s="272"/>
      <c r="Z248" s="273"/>
      <c r="AA248" s="273"/>
      <c r="AB248" s="273"/>
      <c r="AC248" s="273"/>
      <c r="AD248" s="274"/>
      <c r="AE248" s="240"/>
      <c r="AF248" s="264" t="str">
        <f>L248</f>
        <v>C3</v>
      </c>
      <c r="AG248" s="272"/>
      <c r="AH248" s="273"/>
      <c r="AI248" s="273"/>
      <c r="AJ248" s="273"/>
      <c r="AK248" s="273"/>
      <c r="AL248" s="274"/>
      <c r="AM248" s="240"/>
      <c r="AN248" s="264" t="str">
        <f>L249</f>
        <v>C4</v>
      </c>
      <c r="AO248" s="272"/>
      <c r="AP248" s="273"/>
      <c r="AQ248" s="273"/>
      <c r="AR248" s="273"/>
      <c r="AS248" s="273"/>
      <c r="AT248" s="274"/>
      <c r="AU248" s="240"/>
      <c r="AV248" s="240"/>
      <c r="AW248" s="355"/>
      <c r="AX248" s="66"/>
      <c r="AY248" s="289">
        <f t="shared" si="24"/>
        <v>0</v>
      </c>
      <c r="AZ248" s="244">
        <f t="shared" si="25"/>
        <v>0</v>
      </c>
      <c r="BA248" s="244">
        <f t="shared" si="26"/>
        <v>0</v>
      </c>
      <c r="BB248" s="290" t="e">
        <f>Table6[[#This Row],[Occupé]]/Table6[[#This Row],[Total port]]</f>
        <v>#DIV/0!</v>
      </c>
      <c r="BC248" s="250"/>
      <c r="BD248" s="250"/>
      <c r="BE248" s="143"/>
      <c r="BF248" s="143"/>
      <c r="BG248" s="143"/>
      <c r="BH248" s="143"/>
      <c r="BI248" s="143"/>
      <c r="BJ248" s="143"/>
      <c r="BK248" s="143"/>
      <c r="BL248" s="143"/>
      <c r="BM248" s="143"/>
    </row>
    <row r="249" spans="1:65" ht="12" customHeight="1" thickBot="1">
      <c r="A249" s="145"/>
      <c r="B249" s="299" t="str">
        <f t="shared" si="23"/>
        <v>INTRA</v>
      </c>
      <c r="C249" s="296" t="s">
        <v>227</v>
      </c>
      <c r="D249" s="257" t="s">
        <v>201</v>
      </c>
      <c r="E249" s="232" t="s">
        <v>280</v>
      </c>
      <c r="F249" s="353"/>
      <c r="G249" s="252">
        <v>0</v>
      </c>
      <c r="H249" s="252">
        <v>0</v>
      </c>
      <c r="I249" s="252" t="s">
        <v>289</v>
      </c>
      <c r="J249" s="231" t="s">
        <v>227</v>
      </c>
      <c r="K249" s="252"/>
      <c r="L249" s="252" t="s">
        <v>302</v>
      </c>
      <c r="M249" s="252">
        <f>COUNTIF(AO247:AT248,"x")</f>
        <v>0</v>
      </c>
      <c r="N249" s="252">
        <f t="shared" si="27"/>
        <v>0</v>
      </c>
      <c r="O249" s="233"/>
      <c r="P249" s="233"/>
      <c r="Q249" s="233">
        <v>1</v>
      </c>
      <c r="R249" s="233">
        <v>2</v>
      </c>
      <c r="S249" s="233">
        <v>3</v>
      </c>
      <c r="T249" s="233">
        <v>4</v>
      </c>
      <c r="U249" s="233">
        <v>5</v>
      </c>
      <c r="V249" s="233">
        <v>6</v>
      </c>
      <c r="W249" s="233"/>
      <c r="X249" s="233"/>
      <c r="Y249" s="233">
        <v>1</v>
      </c>
      <c r="Z249" s="233">
        <v>2</v>
      </c>
      <c r="AA249" s="233">
        <v>3</v>
      </c>
      <c r="AB249" s="233">
        <v>4</v>
      </c>
      <c r="AC249" s="233">
        <v>5</v>
      </c>
      <c r="AD249" s="233">
        <v>6</v>
      </c>
      <c r="AE249" s="233"/>
      <c r="AF249" s="233"/>
      <c r="AG249" s="233">
        <v>1</v>
      </c>
      <c r="AH249" s="233">
        <v>2</v>
      </c>
      <c r="AI249" s="233">
        <v>3</v>
      </c>
      <c r="AJ249" s="233">
        <v>4</v>
      </c>
      <c r="AK249" s="233">
        <v>5</v>
      </c>
      <c r="AL249" s="233">
        <v>6</v>
      </c>
      <c r="AM249" s="233"/>
      <c r="AN249" s="233"/>
      <c r="AO249" s="233">
        <v>1</v>
      </c>
      <c r="AP249" s="233">
        <v>2</v>
      </c>
      <c r="AQ249" s="233">
        <v>3</v>
      </c>
      <c r="AR249" s="233">
        <v>4</v>
      </c>
      <c r="AS249" s="233">
        <v>5</v>
      </c>
      <c r="AT249" s="233">
        <v>6</v>
      </c>
      <c r="AU249" s="233"/>
      <c r="AV249" s="233"/>
      <c r="AW249" s="356"/>
      <c r="AX249" s="66"/>
      <c r="AY249" s="289">
        <f t="shared" si="24"/>
        <v>0</v>
      </c>
      <c r="AZ249" s="244">
        <f t="shared" si="25"/>
        <v>0</v>
      </c>
      <c r="BA249" s="244">
        <f t="shared" si="26"/>
        <v>0</v>
      </c>
      <c r="BB249" s="290" t="e">
        <f>Table6[[#This Row],[Occupé]]/Table6[[#This Row],[Total port]]</f>
        <v>#DIV/0!</v>
      </c>
      <c r="BC249" s="250"/>
      <c r="BD249" s="250"/>
      <c r="BE249" s="143"/>
      <c r="BF249" s="143"/>
      <c r="BG249" s="143"/>
      <c r="BH249" s="143"/>
      <c r="BI249" s="143"/>
      <c r="BJ249" s="143"/>
      <c r="BK249" s="143"/>
      <c r="BL249" s="143"/>
      <c r="BM249" s="143"/>
    </row>
    <row r="250" spans="1:65" ht="12" customHeight="1" thickBot="1">
      <c r="A250" s="145"/>
      <c r="B250" s="297" t="s">
        <v>251</v>
      </c>
      <c r="C250" s="295" t="s">
        <v>227</v>
      </c>
      <c r="D250" s="275" t="s">
        <v>201</v>
      </c>
      <c r="E250" s="260" t="s">
        <v>280</v>
      </c>
      <c r="F250" s="351">
        <v>32</v>
      </c>
      <c r="G250" s="259">
        <v>12</v>
      </c>
      <c r="H250" s="259">
        <v>12</v>
      </c>
      <c r="I250" s="259" t="s">
        <v>289</v>
      </c>
      <c r="J250" s="255" t="s">
        <v>227</v>
      </c>
      <c r="K250" s="259" t="s">
        <v>69</v>
      </c>
      <c r="L250" s="259" t="s">
        <v>298</v>
      </c>
      <c r="M250" s="259">
        <f>COUNTIF(Q251:V252,"x")</f>
        <v>12</v>
      </c>
      <c r="N250" s="259">
        <f t="shared" si="27"/>
        <v>0</v>
      </c>
      <c r="O250" s="228"/>
      <c r="P250" s="228"/>
      <c r="Q250" s="228">
        <v>7</v>
      </c>
      <c r="R250" s="228">
        <v>8</v>
      </c>
      <c r="S250" s="228">
        <v>9</v>
      </c>
      <c r="T250" s="228">
        <v>10</v>
      </c>
      <c r="U250" s="228">
        <v>11</v>
      </c>
      <c r="V250" s="228">
        <v>12</v>
      </c>
      <c r="W250" s="228"/>
      <c r="X250" s="228"/>
      <c r="Y250" s="228">
        <v>7</v>
      </c>
      <c r="Z250" s="228">
        <v>8</v>
      </c>
      <c r="AA250" s="228">
        <v>9</v>
      </c>
      <c r="AB250" s="228">
        <v>10</v>
      </c>
      <c r="AC250" s="228">
        <v>11</v>
      </c>
      <c r="AD250" s="228">
        <v>12</v>
      </c>
      <c r="AE250" s="228"/>
      <c r="AF250" s="228"/>
      <c r="AG250" s="228">
        <v>7</v>
      </c>
      <c r="AH250" s="228">
        <v>8</v>
      </c>
      <c r="AI250" s="228">
        <v>9</v>
      </c>
      <c r="AJ250" s="228">
        <v>10</v>
      </c>
      <c r="AK250" s="228">
        <v>11</v>
      </c>
      <c r="AL250" s="228">
        <v>12</v>
      </c>
      <c r="AM250" s="228"/>
      <c r="AN250" s="228"/>
      <c r="AO250" s="228">
        <v>7</v>
      </c>
      <c r="AP250" s="228">
        <v>8</v>
      </c>
      <c r="AQ250" s="228">
        <v>9</v>
      </c>
      <c r="AR250" s="228">
        <v>10</v>
      </c>
      <c r="AS250" s="228">
        <v>11</v>
      </c>
      <c r="AT250" s="228">
        <v>12</v>
      </c>
      <c r="AU250" s="228"/>
      <c r="AV250" s="228"/>
      <c r="AW250" s="354"/>
      <c r="AX250" s="66"/>
      <c r="AY250" s="289">
        <f t="shared" si="24"/>
        <v>12</v>
      </c>
      <c r="AZ250" s="244">
        <f t="shared" si="25"/>
        <v>12</v>
      </c>
      <c r="BA250" s="244">
        <f t="shared" si="26"/>
        <v>0</v>
      </c>
      <c r="BB250" s="290">
        <f>Table6[[#This Row],[Occupé]]/Table6[[#This Row],[Total port]]</f>
        <v>1</v>
      </c>
      <c r="BC250" s="250"/>
      <c r="BD250" s="250"/>
      <c r="BE250" s="143"/>
      <c r="BF250" s="143"/>
      <c r="BG250" s="143"/>
      <c r="BH250" s="143"/>
      <c r="BI250" s="143"/>
      <c r="BJ250" s="143"/>
      <c r="BK250" s="143"/>
      <c r="BL250" s="143"/>
      <c r="BM250" s="143"/>
    </row>
    <row r="251" spans="1:65" ht="12" customHeight="1">
      <c r="A251" s="145"/>
      <c r="B251" s="298" t="s">
        <v>251</v>
      </c>
      <c r="C251" s="289" t="s">
        <v>227</v>
      </c>
      <c r="D251" s="261" t="s">
        <v>201</v>
      </c>
      <c r="E251" s="245" t="s">
        <v>280</v>
      </c>
      <c r="F251" s="352"/>
      <c r="G251" s="261">
        <v>12</v>
      </c>
      <c r="H251" s="261">
        <v>12</v>
      </c>
      <c r="I251" s="261" t="s">
        <v>289</v>
      </c>
      <c r="J251" s="244" t="s">
        <v>227</v>
      </c>
      <c r="K251" s="261" t="s">
        <v>69</v>
      </c>
      <c r="L251" s="261" t="s">
        <v>300</v>
      </c>
      <c r="M251" s="261">
        <f>COUNTIF(Y251:AD252,"x")</f>
        <v>12</v>
      </c>
      <c r="N251" s="261">
        <f t="shared" si="27"/>
        <v>0</v>
      </c>
      <c r="O251" s="240"/>
      <c r="P251" s="262" t="str">
        <f>K250</f>
        <v>M11</v>
      </c>
      <c r="Q251" s="255" t="s">
        <v>277</v>
      </c>
      <c r="R251" s="255" t="s">
        <v>277</v>
      </c>
      <c r="S251" s="255" t="s">
        <v>277</v>
      </c>
      <c r="T251" s="255" t="s">
        <v>277</v>
      </c>
      <c r="U251" s="255" t="s">
        <v>277</v>
      </c>
      <c r="V251" s="263" t="s">
        <v>277</v>
      </c>
      <c r="W251" s="240"/>
      <c r="X251" s="262" t="str">
        <f>K251</f>
        <v>M11</v>
      </c>
      <c r="Y251" s="255" t="s">
        <v>277</v>
      </c>
      <c r="Z251" s="255" t="s">
        <v>277</v>
      </c>
      <c r="AA251" s="255" t="s">
        <v>277</v>
      </c>
      <c r="AB251" s="255" t="s">
        <v>277</v>
      </c>
      <c r="AC251" s="255" t="s">
        <v>277</v>
      </c>
      <c r="AD251" s="263" t="s">
        <v>277</v>
      </c>
      <c r="AE251" s="240"/>
      <c r="AF251" s="262" t="str">
        <f>K252</f>
        <v>M11</v>
      </c>
      <c r="AG251" s="255" t="s">
        <v>277</v>
      </c>
      <c r="AH251" s="255" t="s">
        <v>277</v>
      </c>
      <c r="AI251" s="255" t="s">
        <v>277</v>
      </c>
      <c r="AJ251" s="255" t="s">
        <v>277</v>
      </c>
      <c r="AK251" s="255"/>
      <c r="AL251" s="263"/>
      <c r="AM251" s="240"/>
      <c r="AN251" s="262" t="str">
        <f>K253</f>
        <v>M11</v>
      </c>
      <c r="AO251" s="255"/>
      <c r="AP251" s="255"/>
      <c r="AQ251" s="255"/>
      <c r="AR251" s="255"/>
      <c r="AS251" s="255"/>
      <c r="AT251" s="263"/>
      <c r="AU251" s="240"/>
      <c r="AV251" s="240"/>
      <c r="AW251" s="355"/>
      <c r="AX251" s="66"/>
      <c r="AY251" s="289">
        <f t="shared" si="24"/>
        <v>12</v>
      </c>
      <c r="AZ251" s="244">
        <f t="shared" si="25"/>
        <v>12</v>
      </c>
      <c r="BA251" s="244">
        <f t="shared" si="26"/>
        <v>0</v>
      </c>
      <c r="BB251" s="290">
        <f>Table6[[#This Row],[Occupé]]/Table6[[#This Row],[Total port]]</f>
        <v>1</v>
      </c>
      <c r="BC251" s="250"/>
      <c r="BD251" s="250"/>
      <c r="BE251" s="143"/>
      <c r="BF251" s="143"/>
      <c r="BG251" s="143"/>
      <c r="BH251" s="143"/>
      <c r="BI251" s="143"/>
      <c r="BJ251" s="143"/>
      <c r="BK251" s="143"/>
      <c r="BL251" s="143"/>
      <c r="BM251" s="143"/>
    </row>
    <row r="252" spans="1:65" ht="12" customHeight="1" thickBot="1">
      <c r="A252" s="145"/>
      <c r="B252" s="298" t="s">
        <v>251</v>
      </c>
      <c r="C252" s="289" t="s">
        <v>227</v>
      </c>
      <c r="D252" s="261" t="s">
        <v>201</v>
      </c>
      <c r="E252" s="245" t="s">
        <v>280</v>
      </c>
      <c r="F252" s="352"/>
      <c r="G252" s="261">
        <v>12</v>
      </c>
      <c r="H252" s="261">
        <v>12</v>
      </c>
      <c r="I252" s="261" t="s">
        <v>289</v>
      </c>
      <c r="J252" s="244" t="s">
        <v>227</v>
      </c>
      <c r="K252" s="261" t="s">
        <v>69</v>
      </c>
      <c r="L252" s="261" t="s">
        <v>301</v>
      </c>
      <c r="M252" s="261">
        <f>COUNTIF(AG251:AL252,"x")</f>
        <v>8</v>
      </c>
      <c r="N252" s="261">
        <f t="shared" si="27"/>
        <v>4</v>
      </c>
      <c r="O252" s="240"/>
      <c r="P252" s="264" t="str">
        <f>L250</f>
        <v>C1</v>
      </c>
      <c r="Q252" s="231" t="s">
        <v>277</v>
      </c>
      <c r="R252" s="231" t="s">
        <v>277</v>
      </c>
      <c r="S252" s="231" t="s">
        <v>277</v>
      </c>
      <c r="T252" s="231" t="s">
        <v>277</v>
      </c>
      <c r="U252" s="231" t="s">
        <v>277</v>
      </c>
      <c r="V252" s="265" t="s">
        <v>277</v>
      </c>
      <c r="W252" s="240"/>
      <c r="X252" s="264" t="str">
        <f>L251</f>
        <v>C2</v>
      </c>
      <c r="Y252" s="231" t="s">
        <v>277</v>
      </c>
      <c r="Z252" s="231" t="s">
        <v>277</v>
      </c>
      <c r="AA252" s="231" t="s">
        <v>277</v>
      </c>
      <c r="AB252" s="231" t="s">
        <v>277</v>
      </c>
      <c r="AC252" s="231" t="s">
        <v>277</v>
      </c>
      <c r="AD252" s="265" t="s">
        <v>277</v>
      </c>
      <c r="AE252" s="240"/>
      <c r="AF252" s="264" t="str">
        <f>L252</f>
        <v>C3</v>
      </c>
      <c r="AG252" s="231" t="s">
        <v>277</v>
      </c>
      <c r="AH252" s="231" t="s">
        <v>277</v>
      </c>
      <c r="AI252" s="231"/>
      <c r="AJ252" s="231" t="s">
        <v>277</v>
      </c>
      <c r="AK252" s="231" t="s">
        <v>277</v>
      </c>
      <c r="AL252" s="265"/>
      <c r="AM252" s="240"/>
      <c r="AN252" s="264" t="str">
        <f>L253</f>
        <v>C4</v>
      </c>
      <c r="AO252" s="231"/>
      <c r="AP252" s="231"/>
      <c r="AQ252" s="231"/>
      <c r="AR252" s="231"/>
      <c r="AS252" s="231"/>
      <c r="AT252" s="265"/>
      <c r="AU252" s="240"/>
      <c r="AV252" s="240"/>
      <c r="AW252" s="355"/>
      <c r="AX252" s="66"/>
      <c r="AY252" s="289">
        <f t="shared" si="24"/>
        <v>12</v>
      </c>
      <c r="AZ252" s="244">
        <f t="shared" si="25"/>
        <v>8</v>
      </c>
      <c r="BA252" s="244">
        <f t="shared" si="26"/>
        <v>4</v>
      </c>
      <c r="BB252" s="290">
        <f>Table6[[#This Row],[Occupé]]/Table6[[#This Row],[Total port]]</f>
        <v>0.66666666666666663</v>
      </c>
      <c r="BC252" s="250"/>
      <c r="BD252" s="250"/>
      <c r="BE252" s="143"/>
      <c r="BF252" s="143"/>
      <c r="BG252" s="143"/>
      <c r="BH252" s="143"/>
      <c r="BI252" s="143"/>
      <c r="BJ252" s="143"/>
      <c r="BK252" s="143"/>
      <c r="BL252" s="143"/>
      <c r="BM252" s="143"/>
    </row>
    <row r="253" spans="1:65" ht="12" customHeight="1" thickBot="1">
      <c r="A253" s="145"/>
      <c r="B253" s="299" t="s">
        <v>251</v>
      </c>
      <c r="C253" s="296" t="s">
        <v>227</v>
      </c>
      <c r="D253" s="257" t="s">
        <v>201</v>
      </c>
      <c r="E253" s="232" t="s">
        <v>280</v>
      </c>
      <c r="F253" s="353"/>
      <c r="G253" s="252">
        <v>12</v>
      </c>
      <c r="H253" s="252">
        <v>12</v>
      </c>
      <c r="I253" s="252" t="s">
        <v>289</v>
      </c>
      <c r="J253" s="231" t="s">
        <v>227</v>
      </c>
      <c r="K253" s="252" t="s">
        <v>69</v>
      </c>
      <c r="L253" s="252" t="s">
        <v>302</v>
      </c>
      <c r="M253" s="252">
        <f>COUNTIF(AO251:AT252,"x")</f>
        <v>0</v>
      </c>
      <c r="N253" s="252">
        <f t="shared" si="27"/>
        <v>12</v>
      </c>
      <c r="O253" s="233"/>
      <c r="P253" s="233"/>
      <c r="Q253" s="233">
        <v>1</v>
      </c>
      <c r="R253" s="233">
        <v>2</v>
      </c>
      <c r="S253" s="233">
        <v>3</v>
      </c>
      <c r="T253" s="233">
        <v>4</v>
      </c>
      <c r="U253" s="233">
        <v>5</v>
      </c>
      <c r="V253" s="233">
        <v>6</v>
      </c>
      <c r="W253" s="233"/>
      <c r="X253" s="233"/>
      <c r="Y253" s="233">
        <v>1</v>
      </c>
      <c r="Z253" s="233">
        <v>2</v>
      </c>
      <c r="AA253" s="233">
        <v>3</v>
      </c>
      <c r="AB253" s="233">
        <v>4</v>
      </c>
      <c r="AC253" s="233">
        <v>5</v>
      </c>
      <c r="AD253" s="233">
        <v>6</v>
      </c>
      <c r="AE253" s="233"/>
      <c r="AF253" s="233"/>
      <c r="AG253" s="233">
        <v>1</v>
      </c>
      <c r="AH253" s="233">
        <v>2</v>
      </c>
      <c r="AI253" s="233">
        <v>3</v>
      </c>
      <c r="AJ253" s="233">
        <v>4</v>
      </c>
      <c r="AK253" s="233">
        <v>5</v>
      </c>
      <c r="AL253" s="233">
        <v>6</v>
      </c>
      <c r="AM253" s="233"/>
      <c r="AN253" s="233"/>
      <c r="AO253" s="233">
        <v>1</v>
      </c>
      <c r="AP253" s="233">
        <v>2</v>
      </c>
      <c r="AQ253" s="233">
        <v>3</v>
      </c>
      <c r="AR253" s="233">
        <v>4</v>
      </c>
      <c r="AS253" s="233">
        <v>5</v>
      </c>
      <c r="AT253" s="233">
        <v>6</v>
      </c>
      <c r="AU253" s="233"/>
      <c r="AV253" s="233"/>
      <c r="AW253" s="356"/>
      <c r="AX253" s="66"/>
      <c r="AY253" s="289">
        <f t="shared" si="24"/>
        <v>12</v>
      </c>
      <c r="AZ253" s="244">
        <f t="shared" si="25"/>
        <v>0</v>
      </c>
      <c r="BA253" s="244">
        <f t="shared" si="26"/>
        <v>12</v>
      </c>
      <c r="BB253" s="290">
        <f>Table6[[#This Row],[Occupé]]/Table6[[#This Row],[Total port]]</f>
        <v>0</v>
      </c>
      <c r="BC253" s="250"/>
      <c r="BD253" s="250"/>
      <c r="BE253" s="143"/>
      <c r="BF253" s="143"/>
      <c r="BG253" s="143"/>
      <c r="BH253" s="143"/>
      <c r="BI253" s="143"/>
      <c r="BJ253" s="143"/>
      <c r="BK253" s="143"/>
      <c r="BL253" s="143"/>
      <c r="BM253" s="143"/>
    </row>
    <row r="254" spans="1:65" ht="12" customHeight="1" thickBot="1">
      <c r="A254" s="145"/>
      <c r="B254" s="297" t="str">
        <f t="shared" si="23"/>
        <v>INTRA</v>
      </c>
      <c r="C254" s="295" t="s">
        <v>227</v>
      </c>
      <c r="D254" s="275" t="s">
        <v>201</v>
      </c>
      <c r="E254" s="260" t="s">
        <v>280</v>
      </c>
      <c r="F254" s="351">
        <v>31</v>
      </c>
      <c r="G254" s="259">
        <v>12</v>
      </c>
      <c r="H254" s="259">
        <v>12</v>
      </c>
      <c r="I254" s="259" t="s">
        <v>289</v>
      </c>
      <c r="J254" s="255" t="s">
        <v>227</v>
      </c>
      <c r="K254" s="259" t="s">
        <v>202</v>
      </c>
      <c r="L254" s="259" t="s">
        <v>298</v>
      </c>
      <c r="M254" s="259">
        <f>COUNTIF(Q255:V256,"x")</f>
        <v>7</v>
      </c>
      <c r="N254" s="259">
        <f t="shared" si="27"/>
        <v>5</v>
      </c>
      <c r="O254" s="228"/>
      <c r="P254" s="228"/>
      <c r="Q254" s="228">
        <v>7</v>
      </c>
      <c r="R254" s="228">
        <v>8</v>
      </c>
      <c r="S254" s="228">
        <v>9</v>
      </c>
      <c r="T254" s="228">
        <v>10</v>
      </c>
      <c r="U254" s="228">
        <v>11</v>
      </c>
      <c r="V254" s="228">
        <v>12</v>
      </c>
      <c r="W254" s="228"/>
      <c r="X254" s="228"/>
      <c r="Y254" s="228">
        <v>7</v>
      </c>
      <c r="Z254" s="228">
        <v>8</v>
      </c>
      <c r="AA254" s="228">
        <v>9</v>
      </c>
      <c r="AB254" s="228">
        <v>10</v>
      </c>
      <c r="AC254" s="228">
        <v>11</v>
      </c>
      <c r="AD254" s="228">
        <v>12</v>
      </c>
      <c r="AE254" s="228"/>
      <c r="AF254" s="228"/>
      <c r="AG254" s="228">
        <v>7</v>
      </c>
      <c r="AH254" s="228">
        <v>8</v>
      </c>
      <c r="AI254" s="228">
        <v>9</v>
      </c>
      <c r="AJ254" s="228">
        <v>10</v>
      </c>
      <c r="AK254" s="228">
        <v>11</v>
      </c>
      <c r="AL254" s="228">
        <v>12</v>
      </c>
      <c r="AM254" s="228"/>
      <c r="AN254" s="228"/>
      <c r="AO254" s="228">
        <v>7</v>
      </c>
      <c r="AP254" s="228">
        <v>8</v>
      </c>
      <c r="AQ254" s="228">
        <v>9</v>
      </c>
      <c r="AR254" s="228">
        <v>10</v>
      </c>
      <c r="AS254" s="228">
        <v>11</v>
      </c>
      <c r="AT254" s="228">
        <v>12</v>
      </c>
      <c r="AU254" s="228"/>
      <c r="AV254" s="228"/>
      <c r="AW254" s="354"/>
      <c r="AX254" s="66"/>
      <c r="AY254" s="289">
        <f t="shared" si="24"/>
        <v>12</v>
      </c>
      <c r="AZ254" s="244">
        <f t="shared" si="25"/>
        <v>7</v>
      </c>
      <c r="BA254" s="244">
        <f t="shared" si="26"/>
        <v>5</v>
      </c>
      <c r="BB254" s="290">
        <f>Table6[[#This Row],[Occupé]]/Table6[[#This Row],[Total port]]</f>
        <v>0.58333333333333337</v>
      </c>
      <c r="BC254" s="250"/>
      <c r="BD254" s="250"/>
      <c r="BE254" s="143"/>
      <c r="BF254" s="143"/>
      <c r="BG254" s="143"/>
      <c r="BH254" s="143"/>
      <c r="BI254" s="143"/>
      <c r="BJ254" s="143"/>
      <c r="BK254" s="143"/>
      <c r="BL254" s="143"/>
      <c r="BM254" s="143"/>
    </row>
    <row r="255" spans="1:65" ht="12" customHeight="1">
      <c r="A255" s="145"/>
      <c r="B255" s="298" t="str">
        <f t="shared" si="23"/>
        <v>INTRA</v>
      </c>
      <c r="C255" s="289" t="s">
        <v>227</v>
      </c>
      <c r="D255" s="261" t="s">
        <v>201</v>
      </c>
      <c r="E255" s="245" t="s">
        <v>280</v>
      </c>
      <c r="F255" s="352"/>
      <c r="G255" s="261">
        <v>12</v>
      </c>
      <c r="H255" s="261">
        <v>12</v>
      </c>
      <c r="I255" s="261" t="s">
        <v>289</v>
      </c>
      <c r="J255" s="244" t="s">
        <v>227</v>
      </c>
      <c r="K255" s="261" t="s">
        <v>202</v>
      </c>
      <c r="L255" s="261" t="s">
        <v>300</v>
      </c>
      <c r="M255" s="261">
        <f>COUNTIF(Y255:AD256,"x")</f>
        <v>1</v>
      </c>
      <c r="N255" s="261">
        <f t="shared" si="27"/>
        <v>11</v>
      </c>
      <c r="O255" s="240"/>
      <c r="P255" s="262" t="str">
        <f>K254</f>
        <v>E47</v>
      </c>
      <c r="Q255" s="255" t="s">
        <v>277</v>
      </c>
      <c r="R255" s="255" t="s">
        <v>277</v>
      </c>
      <c r="S255" s="255"/>
      <c r="T255" s="255"/>
      <c r="U255" s="255"/>
      <c r="V255" s="263"/>
      <c r="W255" s="240"/>
      <c r="X255" s="262" t="str">
        <f>K255</f>
        <v>E47</v>
      </c>
      <c r="Y255" s="255"/>
      <c r="Z255" s="255"/>
      <c r="AA255" s="255"/>
      <c r="AB255" s="255"/>
      <c r="AC255" s="255"/>
      <c r="AD255" s="263"/>
      <c r="AE255" s="240"/>
      <c r="AF255" s="262" t="str">
        <f>K256</f>
        <v>H47</v>
      </c>
      <c r="AG255" s="255"/>
      <c r="AH255" s="255"/>
      <c r="AI255" s="255" t="s">
        <v>277</v>
      </c>
      <c r="AJ255" s="255" t="s">
        <v>277</v>
      </c>
      <c r="AK255" s="255" t="s">
        <v>277</v>
      </c>
      <c r="AL255" s="263" t="s">
        <v>277</v>
      </c>
      <c r="AM255" s="240"/>
      <c r="AN255" s="262" t="str">
        <f>K257</f>
        <v>H47</v>
      </c>
      <c r="AO255" s="255" t="s">
        <v>277</v>
      </c>
      <c r="AP255" s="255" t="s">
        <v>277</v>
      </c>
      <c r="AQ255" s="255" t="s">
        <v>277</v>
      </c>
      <c r="AR255" s="255" t="s">
        <v>277</v>
      </c>
      <c r="AS255" s="255"/>
      <c r="AT255" s="263"/>
      <c r="AU255" s="240"/>
      <c r="AV255" s="240"/>
      <c r="AW255" s="355"/>
      <c r="AX255" s="66"/>
      <c r="AY255" s="289">
        <f t="shared" si="24"/>
        <v>12</v>
      </c>
      <c r="AZ255" s="244">
        <f t="shared" si="25"/>
        <v>1</v>
      </c>
      <c r="BA255" s="244">
        <f t="shared" si="26"/>
        <v>11</v>
      </c>
      <c r="BB255" s="290">
        <f>Table6[[#This Row],[Occupé]]/Table6[[#This Row],[Total port]]</f>
        <v>8.3333333333333329E-2</v>
      </c>
      <c r="BC255" s="250"/>
      <c r="BD255" s="250"/>
      <c r="BE255" s="143"/>
      <c r="BF255" s="143"/>
      <c r="BG255" s="143"/>
      <c r="BH255" s="143"/>
      <c r="BI255" s="143"/>
      <c r="BJ255" s="143"/>
      <c r="BK255" s="143"/>
      <c r="BL255" s="143"/>
      <c r="BM255" s="143"/>
    </row>
    <row r="256" spans="1:65" ht="12" customHeight="1" thickBot="1">
      <c r="A256" s="145"/>
      <c r="B256" s="298" t="str">
        <f t="shared" si="23"/>
        <v>INTRA</v>
      </c>
      <c r="C256" s="289" t="s">
        <v>227</v>
      </c>
      <c r="D256" s="261" t="s">
        <v>201</v>
      </c>
      <c r="E256" s="245" t="s">
        <v>280</v>
      </c>
      <c r="F256" s="352"/>
      <c r="G256" s="261">
        <v>12</v>
      </c>
      <c r="H256" s="261">
        <v>12</v>
      </c>
      <c r="I256" s="261" t="s">
        <v>289</v>
      </c>
      <c r="J256" s="244" t="s">
        <v>227</v>
      </c>
      <c r="K256" s="261" t="s">
        <v>203</v>
      </c>
      <c r="L256" s="261" t="s">
        <v>301</v>
      </c>
      <c r="M256" s="261">
        <f>COUNTIF(AG255:AL256,"x")</f>
        <v>10</v>
      </c>
      <c r="N256" s="261">
        <f t="shared" si="27"/>
        <v>2</v>
      </c>
      <c r="O256" s="240"/>
      <c r="P256" s="264" t="str">
        <f>L254</f>
        <v>C1</v>
      </c>
      <c r="Q256" s="231" t="s">
        <v>277</v>
      </c>
      <c r="R256" s="231" t="s">
        <v>277</v>
      </c>
      <c r="S256" s="231" t="s">
        <v>277</v>
      </c>
      <c r="T256" s="231"/>
      <c r="U256" s="231" t="s">
        <v>277</v>
      </c>
      <c r="V256" s="265" t="s">
        <v>277</v>
      </c>
      <c r="W256" s="240"/>
      <c r="X256" s="264" t="str">
        <f>L255</f>
        <v>C2</v>
      </c>
      <c r="Y256" s="231" t="s">
        <v>277</v>
      </c>
      <c r="Z256" s="231"/>
      <c r="AA256" s="231"/>
      <c r="AB256" s="231"/>
      <c r="AC256" s="231"/>
      <c r="AD256" s="265"/>
      <c r="AE256" s="240"/>
      <c r="AF256" s="264" t="str">
        <f>L256</f>
        <v>C3</v>
      </c>
      <c r="AG256" s="231" t="s">
        <v>277</v>
      </c>
      <c r="AH256" s="231" t="s">
        <v>277</v>
      </c>
      <c r="AI256" s="231" t="s">
        <v>277</v>
      </c>
      <c r="AJ256" s="231" t="s">
        <v>277</v>
      </c>
      <c r="AK256" s="231" t="s">
        <v>277</v>
      </c>
      <c r="AL256" s="265" t="s">
        <v>277</v>
      </c>
      <c r="AM256" s="240"/>
      <c r="AN256" s="264" t="str">
        <f>L257</f>
        <v>C4</v>
      </c>
      <c r="AO256" s="231" t="s">
        <v>277</v>
      </c>
      <c r="AP256" s="231" t="s">
        <v>277</v>
      </c>
      <c r="AQ256" s="231" t="s">
        <v>277</v>
      </c>
      <c r="AR256" s="231" t="s">
        <v>277</v>
      </c>
      <c r="AS256" s="231" t="s">
        <v>277</v>
      </c>
      <c r="AT256" s="265" t="s">
        <v>277</v>
      </c>
      <c r="AU256" s="240"/>
      <c r="AV256" s="240"/>
      <c r="AW256" s="355"/>
      <c r="AX256" s="66"/>
      <c r="AY256" s="289">
        <f t="shared" si="24"/>
        <v>12</v>
      </c>
      <c r="AZ256" s="244">
        <f t="shared" si="25"/>
        <v>10</v>
      </c>
      <c r="BA256" s="244">
        <f t="shared" si="26"/>
        <v>2</v>
      </c>
      <c r="BB256" s="290">
        <f>Table6[[#This Row],[Occupé]]/Table6[[#This Row],[Total port]]</f>
        <v>0.83333333333333337</v>
      </c>
      <c r="BC256" s="250"/>
      <c r="BD256" s="250"/>
      <c r="BE256" s="143"/>
      <c r="BF256" s="143"/>
      <c r="BG256" s="143"/>
      <c r="BH256" s="143"/>
      <c r="BI256" s="143"/>
      <c r="BJ256" s="143"/>
      <c r="BK256" s="143"/>
      <c r="BL256" s="143"/>
      <c r="BM256" s="143"/>
    </row>
    <row r="257" spans="1:65" ht="12" customHeight="1" thickBot="1">
      <c r="A257" s="145"/>
      <c r="B257" s="299" t="str">
        <f t="shared" si="23"/>
        <v>INTRA</v>
      </c>
      <c r="C257" s="296" t="s">
        <v>227</v>
      </c>
      <c r="D257" s="257" t="s">
        <v>201</v>
      </c>
      <c r="E257" s="232" t="s">
        <v>280</v>
      </c>
      <c r="F257" s="353"/>
      <c r="G257" s="252">
        <v>12</v>
      </c>
      <c r="H257" s="252">
        <v>12</v>
      </c>
      <c r="I257" s="252" t="s">
        <v>289</v>
      </c>
      <c r="J257" s="231" t="s">
        <v>227</v>
      </c>
      <c r="K257" s="252" t="s">
        <v>203</v>
      </c>
      <c r="L257" s="252" t="s">
        <v>302</v>
      </c>
      <c r="M257" s="252">
        <f>COUNTIF(AO255:AT256,"x")</f>
        <v>10</v>
      </c>
      <c r="N257" s="252">
        <f t="shared" si="27"/>
        <v>2</v>
      </c>
      <c r="O257" s="233"/>
      <c r="P257" s="233"/>
      <c r="Q257" s="233">
        <v>1</v>
      </c>
      <c r="R257" s="233">
        <v>2</v>
      </c>
      <c r="S257" s="233">
        <v>3</v>
      </c>
      <c r="T257" s="233">
        <v>4</v>
      </c>
      <c r="U257" s="233">
        <v>5</v>
      </c>
      <c r="V257" s="233">
        <v>6</v>
      </c>
      <c r="W257" s="233"/>
      <c r="X257" s="233"/>
      <c r="Y257" s="233">
        <v>1</v>
      </c>
      <c r="Z257" s="233">
        <v>2</v>
      </c>
      <c r="AA257" s="233">
        <v>3</v>
      </c>
      <c r="AB257" s="233">
        <v>4</v>
      </c>
      <c r="AC257" s="233">
        <v>5</v>
      </c>
      <c r="AD257" s="233">
        <v>6</v>
      </c>
      <c r="AE257" s="233"/>
      <c r="AF257" s="233"/>
      <c r="AG257" s="233">
        <v>1</v>
      </c>
      <c r="AH257" s="233">
        <v>2</v>
      </c>
      <c r="AI257" s="233">
        <v>3</v>
      </c>
      <c r="AJ257" s="233">
        <v>4</v>
      </c>
      <c r="AK257" s="233">
        <v>5</v>
      </c>
      <c r="AL257" s="233">
        <v>6</v>
      </c>
      <c r="AM257" s="233"/>
      <c r="AN257" s="233"/>
      <c r="AO257" s="233">
        <v>1</v>
      </c>
      <c r="AP257" s="233">
        <v>2</v>
      </c>
      <c r="AQ257" s="233">
        <v>3</v>
      </c>
      <c r="AR257" s="233">
        <v>4</v>
      </c>
      <c r="AS257" s="233">
        <v>5</v>
      </c>
      <c r="AT257" s="233">
        <v>6</v>
      </c>
      <c r="AU257" s="233"/>
      <c r="AV257" s="233"/>
      <c r="AW257" s="356"/>
      <c r="AX257" s="66"/>
      <c r="AY257" s="289">
        <f t="shared" si="24"/>
        <v>12</v>
      </c>
      <c r="AZ257" s="244">
        <f t="shared" si="25"/>
        <v>10</v>
      </c>
      <c r="BA257" s="244">
        <f t="shared" si="26"/>
        <v>2</v>
      </c>
      <c r="BB257" s="290">
        <f>Table6[[#This Row],[Occupé]]/Table6[[#This Row],[Total port]]</f>
        <v>0.83333333333333337</v>
      </c>
      <c r="BC257" s="250"/>
      <c r="BD257" s="250"/>
      <c r="BE257" s="143"/>
      <c r="BF257" s="143"/>
      <c r="BG257" s="143"/>
      <c r="BH257" s="143"/>
      <c r="BI257" s="143"/>
      <c r="BJ257" s="143"/>
      <c r="BK257" s="143"/>
      <c r="BL257" s="143"/>
      <c r="BM257" s="143"/>
    </row>
    <row r="258" spans="1:65" ht="12" customHeight="1" thickBot="1">
      <c r="A258" s="145"/>
      <c r="B258" s="297" t="str">
        <f t="shared" si="23"/>
        <v>INTRA</v>
      </c>
      <c r="C258" s="295" t="s">
        <v>227</v>
      </c>
      <c r="D258" s="275" t="s">
        <v>201</v>
      </c>
      <c r="E258" s="260" t="s">
        <v>280</v>
      </c>
      <c r="F258" s="351">
        <v>30</v>
      </c>
      <c r="G258" s="259">
        <v>12</v>
      </c>
      <c r="H258" s="259">
        <v>12</v>
      </c>
      <c r="I258" s="259" t="s">
        <v>289</v>
      </c>
      <c r="J258" s="255" t="s">
        <v>227</v>
      </c>
      <c r="K258" s="259" t="s">
        <v>204</v>
      </c>
      <c r="L258" s="259" t="s">
        <v>298</v>
      </c>
      <c r="M258" s="259">
        <f>COUNTIF(Q259:V260,"x")</f>
        <v>2</v>
      </c>
      <c r="N258" s="259">
        <f t="shared" si="27"/>
        <v>10</v>
      </c>
      <c r="O258" s="228"/>
      <c r="P258" s="228"/>
      <c r="Q258" s="228">
        <v>7</v>
      </c>
      <c r="R258" s="228">
        <v>8</v>
      </c>
      <c r="S258" s="228">
        <v>9</v>
      </c>
      <c r="T258" s="228">
        <v>10</v>
      </c>
      <c r="U258" s="228">
        <v>11</v>
      </c>
      <c r="V258" s="228">
        <v>12</v>
      </c>
      <c r="W258" s="228"/>
      <c r="X258" s="228"/>
      <c r="Y258" s="228">
        <v>7</v>
      </c>
      <c r="Z258" s="228">
        <v>8</v>
      </c>
      <c r="AA258" s="228">
        <v>9</v>
      </c>
      <c r="AB258" s="228">
        <v>10</v>
      </c>
      <c r="AC258" s="228">
        <v>11</v>
      </c>
      <c r="AD258" s="228">
        <v>12</v>
      </c>
      <c r="AE258" s="228"/>
      <c r="AF258" s="228"/>
      <c r="AG258" s="228">
        <v>7</v>
      </c>
      <c r="AH258" s="228">
        <v>8</v>
      </c>
      <c r="AI258" s="228">
        <v>9</v>
      </c>
      <c r="AJ258" s="228">
        <v>10</v>
      </c>
      <c r="AK258" s="228">
        <v>11</v>
      </c>
      <c r="AL258" s="228">
        <v>12</v>
      </c>
      <c r="AM258" s="228"/>
      <c r="AN258" s="228"/>
      <c r="AO258" s="228">
        <v>7</v>
      </c>
      <c r="AP258" s="228">
        <v>8</v>
      </c>
      <c r="AQ258" s="228">
        <v>9</v>
      </c>
      <c r="AR258" s="228">
        <v>10</v>
      </c>
      <c r="AS258" s="228">
        <v>11</v>
      </c>
      <c r="AT258" s="228">
        <v>12</v>
      </c>
      <c r="AU258" s="228"/>
      <c r="AV258" s="228"/>
      <c r="AW258" s="354"/>
      <c r="AX258" s="66"/>
      <c r="AY258" s="289">
        <f t="shared" si="24"/>
        <v>12</v>
      </c>
      <c r="AZ258" s="244">
        <f t="shared" si="25"/>
        <v>2</v>
      </c>
      <c r="BA258" s="244">
        <f t="shared" si="26"/>
        <v>10</v>
      </c>
      <c r="BB258" s="290">
        <f>Table6[[#This Row],[Occupé]]/Table6[[#This Row],[Total port]]</f>
        <v>0.16666666666666666</v>
      </c>
      <c r="BC258" s="250"/>
      <c r="BD258" s="250"/>
      <c r="BE258" s="143"/>
      <c r="BF258" s="143"/>
      <c r="BG258" s="143"/>
      <c r="BH258" s="143"/>
      <c r="BI258" s="143"/>
      <c r="BJ258" s="143"/>
      <c r="BK258" s="143"/>
      <c r="BL258" s="143"/>
      <c r="BM258" s="143"/>
    </row>
    <row r="259" spans="1:65" ht="12" customHeight="1">
      <c r="A259" s="145"/>
      <c r="B259" s="298" t="str">
        <f t="shared" si="23"/>
        <v>INTRA</v>
      </c>
      <c r="C259" s="289" t="s">
        <v>227</v>
      </c>
      <c r="D259" s="261" t="s">
        <v>201</v>
      </c>
      <c r="E259" s="245" t="s">
        <v>280</v>
      </c>
      <c r="F259" s="352"/>
      <c r="G259" s="261">
        <v>12</v>
      </c>
      <c r="H259" s="261">
        <v>12</v>
      </c>
      <c r="I259" s="261" t="s">
        <v>289</v>
      </c>
      <c r="J259" s="244" t="s">
        <v>227</v>
      </c>
      <c r="K259" s="261" t="s">
        <v>204</v>
      </c>
      <c r="L259" s="261" t="s">
        <v>300</v>
      </c>
      <c r="M259" s="261">
        <f>COUNTIF(Y259:AD260,"x")</f>
        <v>3</v>
      </c>
      <c r="N259" s="261">
        <f t="shared" si="27"/>
        <v>9</v>
      </c>
      <c r="O259" s="240"/>
      <c r="P259" s="262" t="str">
        <f>K258</f>
        <v>J47</v>
      </c>
      <c r="Q259" s="255"/>
      <c r="R259" s="255"/>
      <c r="S259" s="255"/>
      <c r="T259" s="255"/>
      <c r="U259" s="255"/>
      <c r="V259" s="263"/>
      <c r="W259" s="240"/>
      <c r="X259" s="262" t="str">
        <f>K259</f>
        <v>J47</v>
      </c>
      <c r="Y259" s="255" t="s">
        <v>277</v>
      </c>
      <c r="Z259" s="255" t="s">
        <v>277</v>
      </c>
      <c r="AA259" s="255" t="s">
        <v>277</v>
      </c>
      <c r="AB259" s="255"/>
      <c r="AC259" s="255"/>
      <c r="AD259" s="263"/>
      <c r="AE259" s="240"/>
      <c r="AF259" s="262" t="str">
        <f>K260</f>
        <v>M47</v>
      </c>
      <c r="AG259" s="255"/>
      <c r="AH259" s="255" t="s">
        <v>277</v>
      </c>
      <c r="AI259" s="255" t="s">
        <v>277</v>
      </c>
      <c r="AJ259" s="255" t="s">
        <v>277</v>
      </c>
      <c r="AK259" s="255" t="s">
        <v>277</v>
      </c>
      <c r="AL259" s="263" t="s">
        <v>277</v>
      </c>
      <c r="AM259" s="240"/>
      <c r="AN259" s="262" t="str">
        <f>K261</f>
        <v>M47</v>
      </c>
      <c r="AO259" s="255" t="s">
        <v>277</v>
      </c>
      <c r="AP259" s="255" t="s">
        <v>277</v>
      </c>
      <c r="AQ259" s="255" t="s">
        <v>277</v>
      </c>
      <c r="AR259" s="255" t="s">
        <v>277</v>
      </c>
      <c r="AS259" s="255" t="s">
        <v>277</v>
      </c>
      <c r="AT259" s="263" t="s">
        <v>277</v>
      </c>
      <c r="AU259" s="240"/>
      <c r="AV259" s="240"/>
      <c r="AW259" s="355"/>
      <c r="AX259" s="66"/>
      <c r="AY259" s="289">
        <f t="shared" si="24"/>
        <v>12</v>
      </c>
      <c r="AZ259" s="244">
        <f t="shared" si="25"/>
        <v>3</v>
      </c>
      <c r="BA259" s="244">
        <f t="shared" si="26"/>
        <v>9</v>
      </c>
      <c r="BB259" s="290">
        <f>Table6[[#This Row],[Occupé]]/Table6[[#This Row],[Total port]]</f>
        <v>0.25</v>
      </c>
      <c r="BC259" s="250"/>
      <c r="BD259" s="250"/>
      <c r="BE259" s="143"/>
      <c r="BF259" s="143"/>
      <c r="BG259" s="143"/>
      <c r="BH259" s="143"/>
      <c r="BI259" s="143"/>
      <c r="BJ259" s="143"/>
      <c r="BK259" s="143"/>
      <c r="BL259" s="143"/>
      <c r="BM259" s="143"/>
    </row>
    <row r="260" spans="1:65" ht="12" customHeight="1" thickBot="1">
      <c r="A260" s="145"/>
      <c r="B260" s="298" t="str">
        <f t="shared" si="23"/>
        <v>INTRA</v>
      </c>
      <c r="C260" s="289" t="s">
        <v>227</v>
      </c>
      <c r="D260" s="261" t="s">
        <v>201</v>
      </c>
      <c r="E260" s="245" t="s">
        <v>280</v>
      </c>
      <c r="F260" s="352"/>
      <c r="G260" s="261">
        <v>12</v>
      </c>
      <c r="H260" s="261">
        <v>12</v>
      </c>
      <c r="I260" s="261" t="s">
        <v>289</v>
      </c>
      <c r="J260" s="244" t="s">
        <v>227</v>
      </c>
      <c r="K260" s="261" t="s">
        <v>205</v>
      </c>
      <c r="L260" s="261" t="s">
        <v>301</v>
      </c>
      <c r="M260" s="261">
        <f>COUNTIF(AG259:AL260,"x")</f>
        <v>11</v>
      </c>
      <c r="N260" s="261">
        <f t="shared" si="27"/>
        <v>1</v>
      </c>
      <c r="O260" s="240"/>
      <c r="P260" s="264" t="str">
        <f>L258</f>
        <v>C1</v>
      </c>
      <c r="Q260" s="231" t="s">
        <v>277</v>
      </c>
      <c r="R260" s="231" t="s">
        <v>277</v>
      </c>
      <c r="S260" s="231"/>
      <c r="T260" s="231"/>
      <c r="U260" s="231"/>
      <c r="V260" s="265"/>
      <c r="W260" s="240"/>
      <c r="X260" s="264" t="str">
        <f>L259</f>
        <v>C2</v>
      </c>
      <c r="Y260" s="231"/>
      <c r="Z260" s="231"/>
      <c r="AA260" s="231"/>
      <c r="AB260" s="231"/>
      <c r="AC260" s="231"/>
      <c r="AD260" s="265"/>
      <c r="AE260" s="240"/>
      <c r="AF260" s="264" t="str">
        <f>L260</f>
        <v>C3</v>
      </c>
      <c r="AG260" s="231" t="s">
        <v>277</v>
      </c>
      <c r="AH260" s="231" t="s">
        <v>277</v>
      </c>
      <c r="AI260" s="231" t="s">
        <v>277</v>
      </c>
      <c r="AJ260" s="231" t="s">
        <v>277</v>
      </c>
      <c r="AK260" s="231" t="s">
        <v>277</v>
      </c>
      <c r="AL260" s="265" t="s">
        <v>277</v>
      </c>
      <c r="AM260" s="240"/>
      <c r="AN260" s="264" t="str">
        <f>L261</f>
        <v>C4</v>
      </c>
      <c r="AO260" s="231" t="s">
        <v>277</v>
      </c>
      <c r="AP260" s="231" t="s">
        <v>277</v>
      </c>
      <c r="AQ260" s="231" t="s">
        <v>277</v>
      </c>
      <c r="AR260" s="231" t="s">
        <v>277</v>
      </c>
      <c r="AS260" s="231" t="s">
        <v>277</v>
      </c>
      <c r="AT260" s="265" t="s">
        <v>277</v>
      </c>
      <c r="AU260" s="240"/>
      <c r="AV260" s="240"/>
      <c r="AW260" s="355"/>
      <c r="AX260" s="66"/>
      <c r="AY260" s="289">
        <f t="shared" si="24"/>
        <v>12</v>
      </c>
      <c r="AZ260" s="244">
        <f t="shared" si="25"/>
        <v>11</v>
      </c>
      <c r="BA260" s="244">
        <f t="shared" si="26"/>
        <v>1</v>
      </c>
      <c r="BB260" s="290">
        <f>Table6[[#This Row],[Occupé]]/Table6[[#This Row],[Total port]]</f>
        <v>0.91666666666666663</v>
      </c>
      <c r="BC260" s="250"/>
      <c r="BD260" s="250"/>
      <c r="BE260" s="143"/>
      <c r="BF260" s="143"/>
      <c r="BG260" s="143"/>
      <c r="BH260" s="143"/>
      <c r="BI260" s="143"/>
      <c r="BJ260" s="143"/>
      <c r="BK260" s="143"/>
      <c r="BL260" s="143"/>
      <c r="BM260" s="143"/>
    </row>
    <row r="261" spans="1:65" ht="12" customHeight="1" thickBot="1">
      <c r="A261" s="145"/>
      <c r="B261" s="299" t="str">
        <f t="shared" si="23"/>
        <v>INTRA</v>
      </c>
      <c r="C261" s="296" t="s">
        <v>227</v>
      </c>
      <c r="D261" s="257" t="s">
        <v>201</v>
      </c>
      <c r="E261" s="232" t="s">
        <v>280</v>
      </c>
      <c r="F261" s="353"/>
      <c r="G261" s="252">
        <v>12</v>
      </c>
      <c r="H261" s="252">
        <v>12</v>
      </c>
      <c r="I261" s="252" t="s">
        <v>289</v>
      </c>
      <c r="J261" s="231" t="s">
        <v>227</v>
      </c>
      <c r="K261" s="252" t="s">
        <v>205</v>
      </c>
      <c r="L261" s="252" t="s">
        <v>302</v>
      </c>
      <c r="M261" s="252">
        <f>COUNTIF(AO259:AT260,"x")</f>
        <v>12</v>
      </c>
      <c r="N261" s="252">
        <f t="shared" si="27"/>
        <v>0</v>
      </c>
      <c r="O261" s="233"/>
      <c r="P261" s="233"/>
      <c r="Q261" s="233">
        <v>1</v>
      </c>
      <c r="R261" s="233">
        <v>2</v>
      </c>
      <c r="S261" s="233">
        <v>3</v>
      </c>
      <c r="T261" s="233">
        <v>4</v>
      </c>
      <c r="U261" s="233">
        <v>5</v>
      </c>
      <c r="V261" s="233">
        <v>6</v>
      </c>
      <c r="W261" s="233"/>
      <c r="X261" s="233"/>
      <c r="Y261" s="233">
        <v>1</v>
      </c>
      <c r="Z261" s="233">
        <v>2</v>
      </c>
      <c r="AA261" s="233">
        <v>3</v>
      </c>
      <c r="AB261" s="233">
        <v>4</v>
      </c>
      <c r="AC261" s="233">
        <v>5</v>
      </c>
      <c r="AD261" s="233">
        <v>6</v>
      </c>
      <c r="AE261" s="233"/>
      <c r="AF261" s="233"/>
      <c r="AG261" s="233">
        <v>1</v>
      </c>
      <c r="AH261" s="233">
        <v>2</v>
      </c>
      <c r="AI261" s="233">
        <v>3</v>
      </c>
      <c r="AJ261" s="233">
        <v>4</v>
      </c>
      <c r="AK261" s="233">
        <v>5</v>
      </c>
      <c r="AL261" s="233">
        <v>6</v>
      </c>
      <c r="AM261" s="233"/>
      <c r="AN261" s="233"/>
      <c r="AO261" s="233">
        <v>1</v>
      </c>
      <c r="AP261" s="233">
        <v>2</v>
      </c>
      <c r="AQ261" s="233">
        <v>3</v>
      </c>
      <c r="AR261" s="233">
        <v>4</v>
      </c>
      <c r="AS261" s="233">
        <v>5</v>
      </c>
      <c r="AT261" s="233">
        <v>6</v>
      </c>
      <c r="AU261" s="233"/>
      <c r="AV261" s="233"/>
      <c r="AW261" s="356"/>
      <c r="AX261" s="66"/>
      <c r="AY261" s="289">
        <f t="shared" si="24"/>
        <v>12</v>
      </c>
      <c r="AZ261" s="244">
        <f t="shared" si="25"/>
        <v>12</v>
      </c>
      <c r="BA261" s="244">
        <f t="shared" si="26"/>
        <v>0</v>
      </c>
      <c r="BB261" s="290">
        <f>Table6[[#This Row],[Occupé]]/Table6[[#This Row],[Total port]]</f>
        <v>1</v>
      </c>
      <c r="BC261" s="250"/>
      <c r="BD261" s="250"/>
      <c r="BE261" s="143"/>
      <c r="BF261" s="143"/>
      <c r="BG261" s="143"/>
      <c r="BH261" s="143"/>
      <c r="BI261" s="143"/>
      <c r="BJ261" s="143"/>
      <c r="BK261" s="143"/>
      <c r="BL261" s="143"/>
      <c r="BM261" s="143"/>
    </row>
    <row r="262" spans="1:65" ht="12" customHeight="1" thickBot="1">
      <c r="A262" s="145"/>
      <c r="B262" s="297" t="str">
        <f t="shared" si="23"/>
        <v>INTRA</v>
      </c>
      <c r="C262" s="295" t="s">
        <v>227</v>
      </c>
      <c r="D262" s="275" t="s">
        <v>201</v>
      </c>
      <c r="E262" s="260" t="s">
        <v>280</v>
      </c>
      <c r="F262" s="351">
        <v>29</v>
      </c>
      <c r="G262" s="259">
        <v>12</v>
      </c>
      <c r="H262" s="259">
        <v>12</v>
      </c>
      <c r="I262" s="259" t="s">
        <v>289</v>
      </c>
      <c r="J262" s="255" t="s">
        <v>227</v>
      </c>
      <c r="K262" s="259" t="s">
        <v>206</v>
      </c>
      <c r="L262" s="259" t="s">
        <v>298</v>
      </c>
      <c r="M262" s="259">
        <f>COUNTIF(Q263:V264,"x")</f>
        <v>4</v>
      </c>
      <c r="N262" s="259">
        <f>G262-M262</f>
        <v>8</v>
      </c>
      <c r="O262" s="228"/>
      <c r="P262" s="228"/>
      <c r="Q262" s="228">
        <v>7</v>
      </c>
      <c r="R262" s="228">
        <v>8</v>
      </c>
      <c r="S262" s="228">
        <v>9</v>
      </c>
      <c r="T262" s="228">
        <v>10</v>
      </c>
      <c r="U262" s="228">
        <v>11</v>
      </c>
      <c r="V262" s="228">
        <v>12</v>
      </c>
      <c r="W262" s="228"/>
      <c r="X262" s="228"/>
      <c r="Y262" s="228">
        <v>7</v>
      </c>
      <c r="Z262" s="228">
        <v>8</v>
      </c>
      <c r="AA262" s="228">
        <v>9</v>
      </c>
      <c r="AB262" s="228">
        <v>10</v>
      </c>
      <c r="AC262" s="228">
        <v>11</v>
      </c>
      <c r="AD262" s="228">
        <v>12</v>
      </c>
      <c r="AE262" s="228"/>
      <c r="AF262" s="228"/>
      <c r="AG262" s="228">
        <v>7</v>
      </c>
      <c r="AH262" s="228">
        <v>8</v>
      </c>
      <c r="AI262" s="228">
        <v>9</v>
      </c>
      <c r="AJ262" s="228">
        <v>10</v>
      </c>
      <c r="AK262" s="228">
        <v>11</v>
      </c>
      <c r="AL262" s="228">
        <v>12</v>
      </c>
      <c r="AM262" s="228"/>
      <c r="AN262" s="228"/>
      <c r="AO262" s="228">
        <v>7</v>
      </c>
      <c r="AP262" s="228">
        <v>8</v>
      </c>
      <c r="AQ262" s="228">
        <v>9</v>
      </c>
      <c r="AR262" s="228">
        <v>10</v>
      </c>
      <c r="AS262" s="228">
        <v>11</v>
      </c>
      <c r="AT262" s="228">
        <v>12</v>
      </c>
      <c r="AU262" s="228"/>
      <c r="AV262" s="228"/>
      <c r="AW262" s="354"/>
      <c r="AX262" s="66"/>
      <c r="AY262" s="289">
        <f t="shared" si="24"/>
        <v>12</v>
      </c>
      <c r="AZ262" s="244">
        <f t="shared" si="25"/>
        <v>4</v>
      </c>
      <c r="BA262" s="244">
        <f t="shared" si="26"/>
        <v>8</v>
      </c>
      <c r="BB262" s="290">
        <f>Table6[[#This Row],[Occupé]]/Table6[[#This Row],[Total port]]</f>
        <v>0.33333333333333331</v>
      </c>
      <c r="BC262" s="250"/>
      <c r="BD262" s="250"/>
      <c r="BE262" s="143"/>
      <c r="BF262" s="143"/>
      <c r="BG262" s="143"/>
      <c r="BH262" s="143"/>
      <c r="BI262" s="143"/>
      <c r="BJ262" s="143"/>
      <c r="BK262" s="143"/>
      <c r="BL262" s="143"/>
      <c r="BM262" s="143"/>
    </row>
    <row r="263" spans="1:65" ht="12" customHeight="1">
      <c r="A263" s="145"/>
      <c r="B263" s="298" t="str">
        <f t="shared" ref="B263:B326" si="28">IF(C263=J263,"INTRA","INTER")</f>
        <v>INTRA</v>
      </c>
      <c r="C263" s="289" t="s">
        <v>227</v>
      </c>
      <c r="D263" s="261" t="s">
        <v>201</v>
      </c>
      <c r="E263" s="245" t="s">
        <v>280</v>
      </c>
      <c r="F263" s="352"/>
      <c r="G263" s="261">
        <v>12</v>
      </c>
      <c r="H263" s="261">
        <v>12</v>
      </c>
      <c r="I263" s="261" t="s">
        <v>289</v>
      </c>
      <c r="J263" s="244" t="s">
        <v>227</v>
      </c>
      <c r="K263" s="261" t="s">
        <v>206</v>
      </c>
      <c r="L263" s="261" t="s">
        <v>300</v>
      </c>
      <c r="M263" s="261">
        <f>COUNTIF(Y263:AD264,"x")</f>
        <v>0</v>
      </c>
      <c r="N263" s="261">
        <f>G263-M263</f>
        <v>12</v>
      </c>
      <c r="O263" s="240"/>
      <c r="P263" s="262" t="str">
        <f>K262</f>
        <v>P47</v>
      </c>
      <c r="Q263" s="255" t="s">
        <v>277</v>
      </c>
      <c r="R263" s="255" t="s">
        <v>277</v>
      </c>
      <c r="S263" s="255"/>
      <c r="T263" s="255"/>
      <c r="U263" s="255"/>
      <c r="V263" s="263"/>
      <c r="W263" s="240"/>
      <c r="X263" s="262" t="str">
        <f>K263</f>
        <v>P47</v>
      </c>
      <c r="Y263" s="255"/>
      <c r="Z263" s="255"/>
      <c r="AA263" s="255"/>
      <c r="AB263" s="255"/>
      <c r="AC263" s="255"/>
      <c r="AD263" s="263"/>
      <c r="AE263" s="240"/>
      <c r="AF263" s="262" t="str">
        <f>K264</f>
        <v>P47</v>
      </c>
      <c r="AG263" s="255" t="s">
        <v>277</v>
      </c>
      <c r="AH263" s="255" t="s">
        <v>277</v>
      </c>
      <c r="AI263" s="255"/>
      <c r="AJ263" s="255"/>
      <c r="AK263" s="255"/>
      <c r="AL263" s="263"/>
      <c r="AM263" s="240"/>
      <c r="AN263" s="262" t="str">
        <f>K265</f>
        <v>P47</v>
      </c>
      <c r="AO263" s="255"/>
      <c r="AP263" s="255"/>
      <c r="AQ263" s="255"/>
      <c r="AR263" s="255"/>
      <c r="AS263" s="255"/>
      <c r="AT263" s="263"/>
      <c r="AU263" s="240"/>
      <c r="AV263" s="240"/>
      <c r="AW263" s="355"/>
      <c r="AX263" s="66"/>
      <c r="AY263" s="289">
        <f t="shared" si="24"/>
        <v>12</v>
      </c>
      <c r="AZ263" s="244">
        <f t="shared" si="25"/>
        <v>0</v>
      </c>
      <c r="BA263" s="244">
        <f t="shared" si="26"/>
        <v>12</v>
      </c>
      <c r="BB263" s="290">
        <f>Table6[[#This Row],[Occupé]]/Table6[[#This Row],[Total port]]</f>
        <v>0</v>
      </c>
      <c r="BC263" s="250"/>
      <c r="BD263" s="250"/>
      <c r="BE263" s="143"/>
      <c r="BF263" s="143"/>
      <c r="BG263" s="143"/>
      <c r="BH263" s="143"/>
      <c r="BI263" s="143"/>
      <c r="BJ263" s="143"/>
      <c r="BK263" s="143"/>
      <c r="BL263" s="143"/>
      <c r="BM263" s="143"/>
    </row>
    <row r="264" spans="1:65" ht="12" customHeight="1" thickBot="1">
      <c r="A264" s="145"/>
      <c r="B264" s="298" t="str">
        <f t="shared" si="28"/>
        <v>INTRA</v>
      </c>
      <c r="C264" s="289" t="s">
        <v>227</v>
      </c>
      <c r="D264" s="261" t="s">
        <v>201</v>
      </c>
      <c r="E264" s="245" t="s">
        <v>280</v>
      </c>
      <c r="F264" s="352"/>
      <c r="G264" s="261">
        <v>12</v>
      </c>
      <c r="H264" s="261">
        <v>12</v>
      </c>
      <c r="I264" s="261" t="s">
        <v>289</v>
      </c>
      <c r="J264" s="244" t="s">
        <v>227</v>
      </c>
      <c r="K264" s="261" t="s">
        <v>206</v>
      </c>
      <c r="L264" s="261" t="s">
        <v>301</v>
      </c>
      <c r="M264" s="261">
        <f>COUNTIF(AG263:AL264,"x")</f>
        <v>4</v>
      </c>
      <c r="N264" s="261">
        <f>G264-M264</f>
        <v>8</v>
      </c>
      <c r="O264" s="240"/>
      <c r="P264" s="264" t="str">
        <f>L262</f>
        <v>C1</v>
      </c>
      <c r="Q264" s="231" t="s">
        <v>277</v>
      </c>
      <c r="R264" s="231" t="s">
        <v>277</v>
      </c>
      <c r="S264" s="231"/>
      <c r="T264" s="231"/>
      <c r="U264" s="231"/>
      <c r="V264" s="265"/>
      <c r="W264" s="240"/>
      <c r="X264" s="264" t="str">
        <f>L263</f>
        <v>C2</v>
      </c>
      <c r="Y264" s="231"/>
      <c r="Z264" s="231"/>
      <c r="AA264" s="231"/>
      <c r="AB264" s="231"/>
      <c r="AC264" s="231"/>
      <c r="AD264" s="265"/>
      <c r="AE264" s="240"/>
      <c r="AF264" s="264" t="str">
        <f>L264</f>
        <v>C3</v>
      </c>
      <c r="AG264" s="231" t="s">
        <v>277</v>
      </c>
      <c r="AH264" s="231" t="s">
        <v>277</v>
      </c>
      <c r="AI264" s="231"/>
      <c r="AJ264" s="231"/>
      <c r="AK264" s="231"/>
      <c r="AL264" s="265"/>
      <c r="AM264" s="240"/>
      <c r="AN264" s="264" t="str">
        <f>L265</f>
        <v>C4</v>
      </c>
      <c r="AO264" s="231"/>
      <c r="AP264" s="231"/>
      <c r="AQ264" s="231"/>
      <c r="AR264" s="231"/>
      <c r="AS264" s="231"/>
      <c r="AT264" s="265"/>
      <c r="AU264" s="240"/>
      <c r="AV264" s="240"/>
      <c r="AW264" s="355"/>
      <c r="AX264" s="66"/>
      <c r="AY264" s="289">
        <f t="shared" si="24"/>
        <v>12</v>
      </c>
      <c r="AZ264" s="244">
        <f t="shared" si="25"/>
        <v>4</v>
      </c>
      <c r="BA264" s="244">
        <f t="shared" si="26"/>
        <v>8</v>
      </c>
      <c r="BB264" s="290">
        <f>Table6[[#This Row],[Occupé]]/Table6[[#This Row],[Total port]]</f>
        <v>0.33333333333333331</v>
      </c>
      <c r="BC264" s="250"/>
      <c r="BD264" s="250"/>
      <c r="BE264" s="143"/>
      <c r="BF264" s="143"/>
      <c r="BG264" s="143"/>
      <c r="BH264" s="143"/>
      <c r="BI264" s="143"/>
      <c r="BJ264" s="143"/>
      <c r="BK264" s="143"/>
      <c r="BL264" s="143"/>
      <c r="BM264" s="143"/>
    </row>
    <row r="265" spans="1:65" ht="12" customHeight="1" thickBot="1">
      <c r="A265" s="145"/>
      <c r="B265" s="299" t="str">
        <f t="shared" si="28"/>
        <v>INTRA</v>
      </c>
      <c r="C265" s="296" t="s">
        <v>227</v>
      </c>
      <c r="D265" s="257" t="s">
        <v>201</v>
      </c>
      <c r="E265" s="232" t="s">
        <v>280</v>
      </c>
      <c r="F265" s="353"/>
      <c r="G265" s="252">
        <v>12</v>
      </c>
      <c r="H265" s="252">
        <v>12</v>
      </c>
      <c r="I265" s="252" t="s">
        <v>289</v>
      </c>
      <c r="J265" s="231" t="s">
        <v>227</v>
      </c>
      <c r="K265" s="252" t="s">
        <v>206</v>
      </c>
      <c r="L265" s="252" t="s">
        <v>302</v>
      </c>
      <c r="M265" s="252">
        <f>COUNTIF(AO263:AT264,"x")</f>
        <v>0</v>
      </c>
      <c r="N265" s="252">
        <f>G265-M265</f>
        <v>12</v>
      </c>
      <c r="O265" s="233"/>
      <c r="P265" s="233"/>
      <c r="Q265" s="233">
        <v>1</v>
      </c>
      <c r="R265" s="233">
        <v>2</v>
      </c>
      <c r="S265" s="233">
        <v>3</v>
      </c>
      <c r="T265" s="233">
        <v>4</v>
      </c>
      <c r="U265" s="233">
        <v>5</v>
      </c>
      <c r="V265" s="233">
        <v>6</v>
      </c>
      <c r="W265" s="233"/>
      <c r="X265" s="233"/>
      <c r="Y265" s="233">
        <v>1</v>
      </c>
      <c r="Z265" s="233">
        <v>2</v>
      </c>
      <c r="AA265" s="233">
        <v>3</v>
      </c>
      <c r="AB265" s="233">
        <v>4</v>
      </c>
      <c r="AC265" s="233">
        <v>5</v>
      </c>
      <c r="AD265" s="233">
        <v>6</v>
      </c>
      <c r="AE265" s="233"/>
      <c r="AF265" s="233"/>
      <c r="AG265" s="233">
        <v>1</v>
      </c>
      <c r="AH265" s="233">
        <v>2</v>
      </c>
      <c r="AI265" s="233">
        <v>3</v>
      </c>
      <c r="AJ265" s="233">
        <v>4</v>
      </c>
      <c r="AK265" s="233">
        <v>5</v>
      </c>
      <c r="AL265" s="233">
        <v>6</v>
      </c>
      <c r="AM265" s="233"/>
      <c r="AN265" s="233"/>
      <c r="AO265" s="233">
        <v>1</v>
      </c>
      <c r="AP265" s="233">
        <v>2</v>
      </c>
      <c r="AQ265" s="233">
        <v>3</v>
      </c>
      <c r="AR265" s="233">
        <v>4</v>
      </c>
      <c r="AS265" s="233">
        <v>5</v>
      </c>
      <c r="AT265" s="233">
        <v>6</v>
      </c>
      <c r="AU265" s="233"/>
      <c r="AV265" s="233"/>
      <c r="AW265" s="356"/>
      <c r="AX265" s="66"/>
      <c r="AY265" s="289">
        <f t="shared" si="24"/>
        <v>12</v>
      </c>
      <c r="AZ265" s="244">
        <f t="shared" si="25"/>
        <v>0</v>
      </c>
      <c r="BA265" s="244">
        <f t="shared" si="26"/>
        <v>12</v>
      </c>
      <c r="BB265" s="290">
        <f>Table6[[#This Row],[Occupé]]/Table6[[#This Row],[Total port]]</f>
        <v>0</v>
      </c>
      <c r="BC265" s="250"/>
      <c r="BD265" s="250"/>
      <c r="BE265" s="143"/>
      <c r="BF265" s="143"/>
      <c r="BG265" s="143"/>
      <c r="BH265" s="143"/>
      <c r="BI265" s="143"/>
      <c r="BJ265" s="143"/>
      <c r="BK265" s="143"/>
      <c r="BL265" s="143"/>
      <c r="BM265" s="143"/>
    </row>
    <row r="266" spans="1:65" ht="12" customHeight="1" thickBot="1">
      <c r="A266" s="145"/>
      <c r="B266" s="297" t="str">
        <f t="shared" si="28"/>
        <v>INTRA</v>
      </c>
      <c r="C266" s="295" t="s">
        <v>227</v>
      </c>
      <c r="D266" s="275" t="s">
        <v>201</v>
      </c>
      <c r="E266" s="260" t="s">
        <v>280</v>
      </c>
      <c r="F266" s="351">
        <v>28</v>
      </c>
      <c r="G266" s="259">
        <v>0</v>
      </c>
      <c r="H266" s="259">
        <v>0</v>
      </c>
      <c r="I266" s="259" t="s">
        <v>289</v>
      </c>
      <c r="J266" s="255" t="s">
        <v>227</v>
      </c>
      <c r="K266" s="259"/>
      <c r="L266" s="259" t="s">
        <v>298</v>
      </c>
      <c r="M266" s="259">
        <f>COUNTIF(Q267:V268,"x")</f>
        <v>0</v>
      </c>
      <c r="N266" s="259">
        <f t="shared" ref="N266:N281" si="29">G266-M266</f>
        <v>0</v>
      </c>
      <c r="O266" s="228"/>
      <c r="P266" s="228"/>
      <c r="Q266" s="228">
        <v>7</v>
      </c>
      <c r="R266" s="228">
        <v>8</v>
      </c>
      <c r="S266" s="228">
        <v>9</v>
      </c>
      <c r="T266" s="228">
        <v>10</v>
      </c>
      <c r="U266" s="228">
        <v>11</v>
      </c>
      <c r="V266" s="228">
        <v>12</v>
      </c>
      <c r="W266" s="228"/>
      <c r="X266" s="228"/>
      <c r="Y266" s="228">
        <v>7</v>
      </c>
      <c r="Z266" s="228">
        <v>8</v>
      </c>
      <c r="AA266" s="228">
        <v>9</v>
      </c>
      <c r="AB266" s="228">
        <v>10</v>
      </c>
      <c r="AC266" s="228">
        <v>11</v>
      </c>
      <c r="AD266" s="228">
        <v>12</v>
      </c>
      <c r="AE266" s="228"/>
      <c r="AF266" s="228"/>
      <c r="AG266" s="228">
        <v>7</v>
      </c>
      <c r="AH266" s="228">
        <v>8</v>
      </c>
      <c r="AI266" s="228">
        <v>9</v>
      </c>
      <c r="AJ266" s="228">
        <v>10</v>
      </c>
      <c r="AK266" s="228">
        <v>11</v>
      </c>
      <c r="AL266" s="228">
        <v>12</v>
      </c>
      <c r="AM266" s="228"/>
      <c r="AN266" s="228"/>
      <c r="AO266" s="228">
        <v>7</v>
      </c>
      <c r="AP266" s="228">
        <v>8</v>
      </c>
      <c r="AQ266" s="228">
        <v>9</v>
      </c>
      <c r="AR266" s="228">
        <v>10</v>
      </c>
      <c r="AS266" s="228">
        <v>11</v>
      </c>
      <c r="AT266" s="228">
        <v>12</v>
      </c>
      <c r="AU266" s="228"/>
      <c r="AV266" s="228"/>
      <c r="AW266" s="354"/>
      <c r="AX266" s="66"/>
      <c r="AY266" s="289">
        <f t="shared" si="24"/>
        <v>0</v>
      </c>
      <c r="AZ266" s="244">
        <f t="shared" si="25"/>
        <v>0</v>
      </c>
      <c r="BA266" s="244">
        <f t="shared" si="26"/>
        <v>0</v>
      </c>
      <c r="BB266" s="290" t="e">
        <f>Table6[[#This Row],[Occupé]]/Table6[[#This Row],[Total port]]</f>
        <v>#DIV/0!</v>
      </c>
      <c r="BC266" s="250"/>
      <c r="BD266" s="250"/>
      <c r="BE266" s="143"/>
      <c r="BF266" s="143"/>
      <c r="BG266" s="143"/>
      <c r="BH266" s="143"/>
      <c r="BI266" s="143"/>
      <c r="BJ266" s="143"/>
      <c r="BK266" s="143"/>
      <c r="BL266" s="143"/>
      <c r="BM266" s="143"/>
    </row>
    <row r="267" spans="1:65" ht="12" customHeight="1">
      <c r="A267" s="145"/>
      <c r="B267" s="298" t="str">
        <f t="shared" si="28"/>
        <v>INTRA</v>
      </c>
      <c r="C267" s="289" t="s">
        <v>227</v>
      </c>
      <c r="D267" s="261" t="s">
        <v>201</v>
      </c>
      <c r="E267" s="245" t="s">
        <v>280</v>
      </c>
      <c r="F267" s="352"/>
      <c r="G267" s="261">
        <v>0</v>
      </c>
      <c r="H267" s="261">
        <v>0</v>
      </c>
      <c r="I267" s="261" t="s">
        <v>289</v>
      </c>
      <c r="J267" s="244" t="s">
        <v>227</v>
      </c>
      <c r="K267" s="261"/>
      <c r="L267" s="261" t="s">
        <v>300</v>
      </c>
      <c r="M267" s="261">
        <f>COUNTIF(Y267:AD268,"x")</f>
        <v>0</v>
      </c>
      <c r="N267" s="261">
        <f t="shared" si="29"/>
        <v>0</v>
      </c>
      <c r="O267" s="240"/>
      <c r="P267" s="262">
        <f>K266</f>
        <v>0</v>
      </c>
      <c r="Q267" s="268"/>
      <c r="R267" s="269"/>
      <c r="S267" s="269"/>
      <c r="T267" s="269"/>
      <c r="U267" s="269"/>
      <c r="V267" s="270"/>
      <c r="W267" s="240"/>
      <c r="X267" s="262">
        <f>K267</f>
        <v>0</v>
      </c>
      <c r="Y267" s="268"/>
      <c r="Z267" s="269"/>
      <c r="AA267" s="269"/>
      <c r="AB267" s="269"/>
      <c r="AC267" s="269"/>
      <c r="AD267" s="270"/>
      <c r="AE267" s="240"/>
      <c r="AF267" s="262">
        <f>K268</f>
        <v>0</v>
      </c>
      <c r="AG267" s="268"/>
      <c r="AH267" s="269"/>
      <c r="AI267" s="269"/>
      <c r="AJ267" s="269"/>
      <c r="AK267" s="269"/>
      <c r="AL267" s="270"/>
      <c r="AM267" s="240"/>
      <c r="AN267" s="262">
        <f>K269</f>
        <v>0</v>
      </c>
      <c r="AO267" s="268"/>
      <c r="AP267" s="269"/>
      <c r="AQ267" s="269"/>
      <c r="AR267" s="269"/>
      <c r="AS267" s="269"/>
      <c r="AT267" s="270"/>
      <c r="AU267" s="240"/>
      <c r="AV267" s="240"/>
      <c r="AW267" s="355"/>
      <c r="AX267" s="66"/>
      <c r="AY267" s="289">
        <f t="shared" si="24"/>
        <v>0</v>
      </c>
      <c r="AZ267" s="244">
        <f t="shared" si="25"/>
        <v>0</v>
      </c>
      <c r="BA267" s="244">
        <f t="shared" si="26"/>
        <v>0</v>
      </c>
      <c r="BB267" s="290" t="e">
        <f>Table6[[#This Row],[Occupé]]/Table6[[#This Row],[Total port]]</f>
        <v>#DIV/0!</v>
      </c>
      <c r="BC267" s="250"/>
      <c r="BD267" s="250"/>
      <c r="BE267" s="143"/>
      <c r="BF267" s="143"/>
      <c r="BG267" s="143"/>
      <c r="BH267" s="143"/>
      <c r="BI267" s="143"/>
      <c r="BJ267" s="143"/>
      <c r="BK267" s="143"/>
      <c r="BL267" s="143"/>
      <c r="BM267" s="143"/>
    </row>
    <row r="268" spans="1:65" ht="12" customHeight="1" thickBot="1">
      <c r="A268" s="145"/>
      <c r="B268" s="298" t="str">
        <f t="shared" si="28"/>
        <v>INTRA</v>
      </c>
      <c r="C268" s="289" t="s">
        <v>227</v>
      </c>
      <c r="D268" s="261" t="s">
        <v>201</v>
      </c>
      <c r="E268" s="245" t="s">
        <v>280</v>
      </c>
      <c r="F268" s="352"/>
      <c r="G268" s="261">
        <v>0</v>
      </c>
      <c r="H268" s="261">
        <v>0</v>
      </c>
      <c r="I268" s="261" t="s">
        <v>289</v>
      </c>
      <c r="J268" s="244" t="s">
        <v>227</v>
      </c>
      <c r="K268" s="261"/>
      <c r="L268" s="261" t="s">
        <v>301</v>
      </c>
      <c r="M268" s="261">
        <f>COUNTIF(AG267:AL268,"x")</f>
        <v>0</v>
      </c>
      <c r="N268" s="261">
        <f t="shared" si="29"/>
        <v>0</v>
      </c>
      <c r="O268" s="240"/>
      <c r="P268" s="264" t="str">
        <f>L266</f>
        <v>C1</v>
      </c>
      <c r="Q268" s="272"/>
      <c r="R268" s="273"/>
      <c r="S268" s="273"/>
      <c r="T268" s="273"/>
      <c r="U268" s="273"/>
      <c r="V268" s="274"/>
      <c r="W268" s="240"/>
      <c r="X268" s="264" t="str">
        <f>L267</f>
        <v>C2</v>
      </c>
      <c r="Y268" s="272"/>
      <c r="Z268" s="273"/>
      <c r="AA268" s="273"/>
      <c r="AB268" s="273"/>
      <c r="AC268" s="273"/>
      <c r="AD268" s="274"/>
      <c r="AE268" s="240"/>
      <c r="AF268" s="264" t="str">
        <f>L268</f>
        <v>C3</v>
      </c>
      <c r="AG268" s="272"/>
      <c r="AH268" s="273"/>
      <c r="AI268" s="273"/>
      <c r="AJ268" s="273"/>
      <c r="AK268" s="273"/>
      <c r="AL268" s="274"/>
      <c r="AM268" s="240"/>
      <c r="AN268" s="264" t="str">
        <f>L269</f>
        <v>C4</v>
      </c>
      <c r="AO268" s="272"/>
      <c r="AP268" s="273"/>
      <c r="AQ268" s="273"/>
      <c r="AR268" s="273"/>
      <c r="AS268" s="273"/>
      <c r="AT268" s="274"/>
      <c r="AU268" s="240"/>
      <c r="AV268" s="240"/>
      <c r="AW268" s="355"/>
      <c r="AX268" s="66"/>
      <c r="AY268" s="289">
        <f t="shared" si="24"/>
        <v>0</v>
      </c>
      <c r="AZ268" s="244">
        <f t="shared" si="25"/>
        <v>0</v>
      </c>
      <c r="BA268" s="244">
        <f t="shared" si="26"/>
        <v>0</v>
      </c>
      <c r="BB268" s="290" t="e">
        <f>Table6[[#This Row],[Occupé]]/Table6[[#This Row],[Total port]]</f>
        <v>#DIV/0!</v>
      </c>
      <c r="BC268" s="250"/>
      <c r="BD268" s="250"/>
      <c r="BE268" s="143"/>
      <c r="BF268" s="143"/>
      <c r="BG268" s="143"/>
      <c r="BH268" s="143"/>
      <c r="BI268" s="143"/>
      <c r="BJ268" s="143"/>
      <c r="BK268" s="143"/>
      <c r="BL268" s="143"/>
      <c r="BM268" s="143"/>
    </row>
    <row r="269" spans="1:65" ht="12" customHeight="1" thickBot="1">
      <c r="A269" s="145"/>
      <c r="B269" s="299" t="str">
        <f t="shared" si="28"/>
        <v>INTRA</v>
      </c>
      <c r="C269" s="296" t="s">
        <v>227</v>
      </c>
      <c r="D269" s="257" t="s">
        <v>201</v>
      </c>
      <c r="E269" s="232" t="s">
        <v>280</v>
      </c>
      <c r="F269" s="353"/>
      <c r="G269" s="252">
        <v>0</v>
      </c>
      <c r="H269" s="252">
        <v>0</v>
      </c>
      <c r="I269" s="252" t="s">
        <v>289</v>
      </c>
      <c r="J269" s="231" t="s">
        <v>227</v>
      </c>
      <c r="K269" s="252"/>
      <c r="L269" s="252" t="s">
        <v>302</v>
      </c>
      <c r="M269" s="252">
        <f>COUNTIF(AO267:AT268,"x")</f>
        <v>0</v>
      </c>
      <c r="N269" s="252">
        <f t="shared" si="29"/>
        <v>0</v>
      </c>
      <c r="O269" s="233"/>
      <c r="P269" s="233"/>
      <c r="Q269" s="233">
        <v>1</v>
      </c>
      <c r="R269" s="233">
        <v>2</v>
      </c>
      <c r="S269" s="233">
        <v>3</v>
      </c>
      <c r="T269" s="233">
        <v>4</v>
      </c>
      <c r="U269" s="233">
        <v>5</v>
      </c>
      <c r="V269" s="233">
        <v>6</v>
      </c>
      <c r="W269" s="233"/>
      <c r="X269" s="233"/>
      <c r="Y269" s="233">
        <v>1</v>
      </c>
      <c r="Z269" s="233">
        <v>2</v>
      </c>
      <c r="AA269" s="233">
        <v>3</v>
      </c>
      <c r="AB269" s="233">
        <v>4</v>
      </c>
      <c r="AC269" s="233">
        <v>5</v>
      </c>
      <c r="AD269" s="233">
        <v>6</v>
      </c>
      <c r="AE269" s="233"/>
      <c r="AF269" s="233"/>
      <c r="AG269" s="233">
        <v>1</v>
      </c>
      <c r="AH269" s="233">
        <v>2</v>
      </c>
      <c r="AI269" s="233">
        <v>3</v>
      </c>
      <c r="AJ269" s="233">
        <v>4</v>
      </c>
      <c r="AK269" s="233">
        <v>5</v>
      </c>
      <c r="AL269" s="233">
        <v>6</v>
      </c>
      <c r="AM269" s="233"/>
      <c r="AN269" s="233"/>
      <c r="AO269" s="233">
        <v>1</v>
      </c>
      <c r="AP269" s="233">
        <v>2</v>
      </c>
      <c r="AQ269" s="233">
        <v>3</v>
      </c>
      <c r="AR269" s="233">
        <v>4</v>
      </c>
      <c r="AS269" s="233">
        <v>5</v>
      </c>
      <c r="AT269" s="233">
        <v>6</v>
      </c>
      <c r="AU269" s="233"/>
      <c r="AV269" s="233"/>
      <c r="AW269" s="356"/>
      <c r="AX269" s="66"/>
      <c r="AY269" s="289">
        <f t="shared" si="24"/>
        <v>0</v>
      </c>
      <c r="AZ269" s="244">
        <f t="shared" si="25"/>
        <v>0</v>
      </c>
      <c r="BA269" s="244">
        <f t="shared" si="26"/>
        <v>0</v>
      </c>
      <c r="BB269" s="290" t="e">
        <f>Table6[[#This Row],[Occupé]]/Table6[[#This Row],[Total port]]</f>
        <v>#DIV/0!</v>
      </c>
      <c r="BC269" s="250"/>
      <c r="BD269" s="250"/>
      <c r="BE269" s="143"/>
      <c r="BF269" s="143"/>
      <c r="BG269" s="143"/>
      <c r="BH269" s="143"/>
      <c r="BI269" s="143"/>
      <c r="BJ269" s="143"/>
      <c r="BK269" s="143"/>
      <c r="BL269" s="143"/>
      <c r="BM269" s="143"/>
    </row>
    <row r="270" spans="1:65" ht="12" customHeight="1" thickBot="1">
      <c r="A270" s="145"/>
      <c r="B270" s="297" t="str">
        <f t="shared" si="28"/>
        <v>INTRA</v>
      </c>
      <c r="C270" s="295" t="s">
        <v>227</v>
      </c>
      <c r="D270" s="275" t="s">
        <v>201</v>
      </c>
      <c r="E270" s="260" t="s">
        <v>280</v>
      </c>
      <c r="F270" s="351">
        <v>27</v>
      </c>
      <c r="G270" s="259">
        <v>12</v>
      </c>
      <c r="H270" s="259">
        <v>12</v>
      </c>
      <c r="I270" s="259" t="s">
        <v>289</v>
      </c>
      <c r="J270" s="255" t="s">
        <v>227</v>
      </c>
      <c r="K270" s="259" t="s">
        <v>256</v>
      </c>
      <c r="L270" s="259" t="s">
        <v>298</v>
      </c>
      <c r="M270" s="259">
        <f>COUNTIF(Q271:V272,"x")</f>
        <v>12</v>
      </c>
      <c r="N270" s="259">
        <f t="shared" si="29"/>
        <v>0</v>
      </c>
      <c r="O270" s="228"/>
      <c r="P270" s="228"/>
      <c r="Q270" s="228">
        <v>7</v>
      </c>
      <c r="R270" s="228">
        <v>8</v>
      </c>
      <c r="S270" s="228">
        <v>9</v>
      </c>
      <c r="T270" s="228">
        <v>10</v>
      </c>
      <c r="U270" s="228">
        <v>11</v>
      </c>
      <c r="V270" s="228">
        <v>12</v>
      </c>
      <c r="W270" s="228"/>
      <c r="X270" s="228"/>
      <c r="Y270" s="228">
        <v>7</v>
      </c>
      <c r="Z270" s="228">
        <v>8</v>
      </c>
      <c r="AA270" s="228">
        <v>9</v>
      </c>
      <c r="AB270" s="228">
        <v>10</v>
      </c>
      <c r="AC270" s="228">
        <v>11</v>
      </c>
      <c r="AD270" s="228">
        <v>12</v>
      </c>
      <c r="AE270" s="228"/>
      <c r="AF270" s="228"/>
      <c r="AG270" s="228">
        <v>7</v>
      </c>
      <c r="AH270" s="228">
        <v>8</v>
      </c>
      <c r="AI270" s="228">
        <v>9</v>
      </c>
      <c r="AJ270" s="228">
        <v>10</v>
      </c>
      <c r="AK270" s="228">
        <v>11</v>
      </c>
      <c r="AL270" s="228">
        <v>12</v>
      </c>
      <c r="AM270" s="228"/>
      <c r="AN270" s="228"/>
      <c r="AO270" s="228">
        <v>7</v>
      </c>
      <c r="AP270" s="228">
        <v>8</v>
      </c>
      <c r="AQ270" s="228">
        <v>9</v>
      </c>
      <c r="AR270" s="228">
        <v>10</v>
      </c>
      <c r="AS270" s="228">
        <v>11</v>
      </c>
      <c r="AT270" s="228">
        <v>12</v>
      </c>
      <c r="AU270" s="228"/>
      <c r="AV270" s="228"/>
      <c r="AW270" s="354"/>
      <c r="AX270" s="66"/>
      <c r="AY270" s="289">
        <f t="shared" si="24"/>
        <v>12</v>
      </c>
      <c r="AZ270" s="244">
        <f t="shared" si="25"/>
        <v>12</v>
      </c>
      <c r="BA270" s="244">
        <f t="shared" si="26"/>
        <v>0</v>
      </c>
      <c r="BB270" s="290">
        <f>Table6[[#This Row],[Occupé]]/Table6[[#This Row],[Total port]]</f>
        <v>1</v>
      </c>
      <c r="BC270" s="250"/>
      <c r="BD270" s="250"/>
      <c r="BE270" s="143"/>
      <c r="BF270" s="143"/>
      <c r="BG270" s="143"/>
      <c r="BH270" s="143"/>
      <c r="BI270" s="143"/>
      <c r="BJ270" s="143"/>
      <c r="BK270" s="143"/>
      <c r="BL270" s="143"/>
      <c r="BM270" s="143"/>
    </row>
    <row r="271" spans="1:65" ht="12" customHeight="1">
      <c r="A271" s="145"/>
      <c r="B271" s="298" t="str">
        <f t="shared" si="28"/>
        <v>INTRA</v>
      </c>
      <c r="C271" s="289" t="s">
        <v>227</v>
      </c>
      <c r="D271" s="261" t="s">
        <v>201</v>
      </c>
      <c r="E271" s="245" t="s">
        <v>280</v>
      </c>
      <c r="F271" s="352"/>
      <c r="G271" s="261">
        <v>12</v>
      </c>
      <c r="H271" s="261">
        <v>12</v>
      </c>
      <c r="I271" s="261" t="s">
        <v>289</v>
      </c>
      <c r="J271" s="244" t="s">
        <v>227</v>
      </c>
      <c r="K271" s="261" t="s">
        <v>256</v>
      </c>
      <c r="L271" s="261" t="s">
        <v>300</v>
      </c>
      <c r="M271" s="261">
        <f>COUNTIF(Y271:AD272,"x")</f>
        <v>12</v>
      </c>
      <c r="N271" s="261">
        <f t="shared" si="29"/>
        <v>0</v>
      </c>
      <c r="O271" s="240"/>
      <c r="P271" s="262" t="str">
        <f>K270</f>
        <v>K40</v>
      </c>
      <c r="Q271" s="255" t="s">
        <v>277</v>
      </c>
      <c r="R271" s="255" t="s">
        <v>277</v>
      </c>
      <c r="S271" s="255" t="s">
        <v>277</v>
      </c>
      <c r="T271" s="255" t="s">
        <v>277</v>
      </c>
      <c r="U271" s="255" t="s">
        <v>277</v>
      </c>
      <c r="V271" s="263" t="s">
        <v>277</v>
      </c>
      <c r="W271" s="240"/>
      <c r="X271" s="262" t="str">
        <f>K271</f>
        <v>K40</v>
      </c>
      <c r="Y271" s="255" t="s">
        <v>277</v>
      </c>
      <c r="Z271" s="255" t="s">
        <v>277</v>
      </c>
      <c r="AA271" s="255" t="s">
        <v>277</v>
      </c>
      <c r="AB271" s="255" t="s">
        <v>277</v>
      </c>
      <c r="AC271" s="255" t="s">
        <v>277</v>
      </c>
      <c r="AD271" s="263" t="s">
        <v>277</v>
      </c>
      <c r="AE271" s="240"/>
      <c r="AF271" s="262" t="str">
        <f>K272</f>
        <v>K40</v>
      </c>
      <c r="AG271" s="255"/>
      <c r="AH271" s="255"/>
      <c r="AI271" s="255"/>
      <c r="AJ271" s="255"/>
      <c r="AK271" s="255"/>
      <c r="AL271" s="263"/>
      <c r="AM271" s="240"/>
      <c r="AN271" s="262" t="str">
        <f>K273</f>
        <v>K40</v>
      </c>
      <c r="AO271" s="268"/>
      <c r="AP271" s="269"/>
      <c r="AQ271" s="269"/>
      <c r="AR271" s="269"/>
      <c r="AS271" s="269"/>
      <c r="AT271" s="270"/>
      <c r="AU271" s="240"/>
      <c r="AV271" s="240"/>
      <c r="AW271" s="355"/>
      <c r="AX271" s="66"/>
      <c r="AY271" s="289">
        <f t="shared" ref="AY271:AY334" si="30">G271</f>
        <v>12</v>
      </c>
      <c r="AZ271" s="244">
        <f t="shared" ref="AZ271:AZ334" si="31">M271</f>
        <v>12</v>
      </c>
      <c r="BA271" s="244">
        <f t="shared" ref="BA271:BA334" si="32">N271</f>
        <v>0</v>
      </c>
      <c r="BB271" s="290">
        <f>Table6[[#This Row],[Occupé]]/Table6[[#This Row],[Total port]]</f>
        <v>1</v>
      </c>
      <c r="BC271" s="250"/>
      <c r="BD271" s="250"/>
      <c r="BE271" s="143"/>
      <c r="BF271" s="143"/>
      <c r="BG271" s="143"/>
      <c r="BH271" s="143"/>
      <c r="BI271" s="143"/>
      <c r="BJ271" s="143"/>
      <c r="BK271" s="143"/>
      <c r="BL271" s="143"/>
      <c r="BM271" s="143"/>
    </row>
    <row r="272" spans="1:65" ht="12" customHeight="1" thickBot="1">
      <c r="A272" s="145"/>
      <c r="B272" s="298" t="str">
        <f t="shared" si="28"/>
        <v>INTRA</v>
      </c>
      <c r="C272" s="289" t="s">
        <v>227</v>
      </c>
      <c r="D272" s="261" t="s">
        <v>201</v>
      </c>
      <c r="E272" s="245" t="s">
        <v>280</v>
      </c>
      <c r="F272" s="352"/>
      <c r="G272" s="261">
        <v>12</v>
      </c>
      <c r="H272" s="261">
        <v>12</v>
      </c>
      <c r="I272" s="261" t="s">
        <v>289</v>
      </c>
      <c r="J272" s="244" t="s">
        <v>227</v>
      </c>
      <c r="K272" s="261" t="s">
        <v>256</v>
      </c>
      <c r="L272" s="261" t="s">
        <v>301</v>
      </c>
      <c r="M272" s="261">
        <f>COUNTIF(AG271:AL272,"x")</f>
        <v>2</v>
      </c>
      <c r="N272" s="261">
        <f t="shared" si="29"/>
        <v>10</v>
      </c>
      <c r="O272" s="240"/>
      <c r="P272" s="264" t="str">
        <f>L270</f>
        <v>C1</v>
      </c>
      <c r="Q272" s="231" t="s">
        <v>277</v>
      </c>
      <c r="R272" s="231" t="s">
        <v>277</v>
      </c>
      <c r="S272" s="231" t="s">
        <v>277</v>
      </c>
      <c r="T272" s="231" t="s">
        <v>277</v>
      </c>
      <c r="U272" s="231" t="s">
        <v>277</v>
      </c>
      <c r="V272" s="265" t="s">
        <v>277</v>
      </c>
      <c r="W272" s="240"/>
      <c r="X272" s="264" t="str">
        <f>L271</f>
        <v>C2</v>
      </c>
      <c r="Y272" s="231" t="s">
        <v>277</v>
      </c>
      <c r="Z272" s="231" t="s">
        <v>277</v>
      </c>
      <c r="AA272" s="231" t="s">
        <v>277</v>
      </c>
      <c r="AB272" s="231" t="s">
        <v>277</v>
      </c>
      <c r="AC272" s="231" t="s">
        <v>277</v>
      </c>
      <c r="AD272" s="265" t="s">
        <v>277</v>
      </c>
      <c r="AE272" s="240"/>
      <c r="AF272" s="264" t="str">
        <f>L272</f>
        <v>C3</v>
      </c>
      <c r="AG272" s="231" t="s">
        <v>277</v>
      </c>
      <c r="AH272" s="231" t="s">
        <v>277</v>
      </c>
      <c r="AI272" s="231"/>
      <c r="AJ272" s="231"/>
      <c r="AK272" s="231"/>
      <c r="AL272" s="265"/>
      <c r="AM272" s="240"/>
      <c r="AN272" s="264" t="str">
        <f>L273</f>
        <v>C4</v>
      </c>
      <c r="AO272" s="272"/>
      <c r="AP272" s="273"/>
      <c r="AQ272" s="273"/>
      <c r="AR272" s="273"/>
      <c r="AS272" s="273"/>
      <c r="AT272" s="274"/>
      <c r="AU272" s="240"/>
      <c r="AV272" s="240"/>
      <c r="AW272" s="355"/>
      <c r="AX272" s="66"/>
      <c r="AY272" s="289">
        <f t="shared" si="30"/>
        <v>12</v>
      </c>
      <c r="AZ272" s="244">
        <f t="shared" si="31"/>
        <v>2</v>
      </c>
      <c r="BA272" s="244">
        <f t="shared" si="32"/>
        <v>10</v>
      </c>
      <c r="BB272" s="290">
        <f>Table6[[#This Row],[Occupé]]/Table6[[#This Row],[Total port]]</f>
        <v>0.16666666666666666</v>
      </c>
      <c r="BC272" s="250"/>
      <c r="BD272" s="250"/>
      <c r="BE272" s="143"/>
      <c r="BF272" s="143"/>
      <c r="BG272" s="143"/>
      <c r="BH272" s="143"/>
      <c r="BI272" s="143"/>
      <c r="BJ272" s="143"/>
      <c r="BK272" s="143"/>
      <c r="BL272" s="143"/>
      <c r="BM272" s="143"/>
    </row>
    <row r="273" spans="1:65" ht="12" customHeight="1" thickBot="1">
      <c r="A273" s="145"/>
      <c r="B273" s="299" t="str">
        <f t="shared" si="28"/>
        <v>INTRA</v>
      </c>
      <c r="C273" s="296" t="s">
        <v>227</v>
      </c>
      <c r="D273" s="257" t="s">
        <v>201</v>
      </c>
      <c r="E273" s="232" t="s">
        <v>280</v>
      </c>
      <c r="F273" s="353"/>
      <c r="G273" s="252">
        <v>0</v>
      </c>
      <c r="H273" s="252">
        <v>0</v>
      </c>
      <c r="I273" s="252" t="s">
        <v>289</v>
      </c>
      <c r="J273" s="231" t="s">
        <v>227</v>
      </c>
      <c r="K273" s="252" t="s">
        <v>256</v>
      </c>
      <c r="L273" s="252" t="s">
        <v>302</v>
      </c>
      <c r="M273" s="252">
        <f>COUNTIF(AO271:AT272,"x")</f>
        <v>0</v>
      </c>
      <c r="N273" s="252">
        <f t="shared" si="29"/>
        <v>0</v>
      </c>
      <c r="O273" s="233"/>
      <c r="P273" s="233"/>
      <c r="Q273" s="233">
        <v>1</v>
      </c>
      <c r="R273" s="233">
        <v>2</v>
      </c>
      <c r="S273" s="233">
        <v>3</v>
      </c>
      <c r="T273" s="233">
        <v>4</v>
      </c>
      <c r="U273" s="233">
        <v>5</v>
      </c>
      <c r="V273" s="233">
        <v>6</v>
      </c>
      <c r="W273" s="233"/>
      <c r="X273" s="233"/>
      <c r="Y273" s="233">
        <v>1</v>
      </c>
      <c r="Z273" s="233">
        <v>2</v>
      </c>
      <c r="AA273" s="233">
        <v>3</v>
      </c>
      <c r="AB273" s="233">
        <v>4</v>
      </c>
      <c r="AC273" s="233">
        <v>5</v>
      </c>
      <c r="AD273" s="233">
        <v>6</v>
      </c>
      <c r="AE273" s="233"/>
      <c r="AF273" s="233"/>
      <c r="AG273" s="233">
        <v>1</v>
      </c>
      <c r="AH273" s="233">
        <v>2</v>
      </c>
      <c r="AI273" s="233">
        <v>3</v>
      </c>
      <c r="AJ273" s="233">
        <v>4</v>
      </c>
      <c r="AK273" s="233">
        <v>5</v>
      </c>
      <c r="AL273" s="233">
        <v>6</v>
      </c>
      <c r="AM273" s="233"/>
      <c r="AN273" s="233"/>
      <c r="AO273" s="233">
        <v>1</v>
      </c>
      <c r="AP273" s="233">
        <v>2</v>
      </c>
      <c r="AQ273" s="233">
        <v>3</v>
      </c>
      <c r="AR273" s="233">
        <v>4</v>
      </c>
      <c r="AS273" s="233">
        <v>5</v>
      </c>
      <c r="AT273" s="233">
        <v>6</v>
      </c>
      <c r="AU273" s="233"/>
      <c r="AV273" s="233"/>
      <c r="AW273" s="356"/>
      <c r="AX273" s="66"/>
      <c r="AY273" s="289">
        <f t="shared" si="30"/>
        <v>0</v>
      </c>
      <c r="AZ273" s="244">
        <f t="shared" si="31"/>
        <v>0</v>
      </c>
      <c r="BA273" s="244">
        <f t="shared" si="32"/>
        <v>0</v>
      </c>
      <c r="BB273" s="290" t="e">
        <f>Table6[[#This Row],[Occupé]]/Table6[[#This Row],[Total port]]</f>
        <v>#DIV/0!</v>
      </c>
      <c r="BC273" s="250"/>
      <c r="BD273" s="250"/>
      <c r="BE273" s="143"/>
      <c r="BF273" s="143"/>
      <c r="BG273" s="143"/>
      <c r="BH273" s="143"/>
      <c r="BI273" s="143"/>
      <c r="BJ273" s="143"/>
      <c r="BK273" s="143"/>
      <c r="BL273" s="143"/>
      <c r="BM273" s="143"/>
    </row>
    <row r="274" spans="1:65" ht="12" customHeight="1" thickBot="1">
      <c r="A274" s="145"/>
      <c r="B274" s="297" t="str">
        <f t="shared" si="28"/>
        <v>INTRA</v>
      </c>
      <c r="C274" s="295" t="s">
        <v>227</v>
      </c>
      <c r="D274" s="275" t="s">
        <v>201</v>
      </c>
      <c r="E274" s="260" t="s">
        <v>280</v>
      </c>
      <c r="F274" s="351">
        <v>26</v>
      </c>
      <c r="G274" s="259">
        <v>12</v>
      </c>
      <c r="H274" s="259">
        <v>12</v>
      </c>
      <c r="I274" s="259" t="s">
        <v>289</v>
      </c>
      <c r="J274" s="255" t="s">
        <v>227</v>
      </c>
      <c r="K274" s="259" t="s">
        <v>257</v>
      </c>
      <c r="L274" s="259" t="s">
        <v>298</v>
      </c>
      <c r="M274" s="259">
        <f>COUNTIF(Q275:V276,"x")</f>
        <v>4</v>
      </c>
      <c r="N274" s="259">
        <f t="shared" si="29"/>
        <v>8</v>
      </c>
      <c r="O274" s="228"/>
      <c r="P274" s="228"/>
      <c r="Q274" s="228">
        <v>7</v>
      </c>
      <c r="R274" s="228">
        <v>8</v>
      </c>
      <c r="S274" s="228">
        <v>9</v>
      </c>
      <c r="T274" s="228">
        <v>10</v>
      </c>
      <c r="U274" s="228">
        <v>11</v>
      </c>
      <c r="V274" s="228">
        <v>12</v>
      </c>
      <c r="W274" s="228"/>
      <c r="X274" s="228"/>
      <c r="Y274" s="228">
        <v>7</v>
      </c>
      <c r="Z274" s="228">
        <v>8</v>
      </c>
      <c r="AA274" s="228">
        <v>9</v>
      </c>
      <c r="AB274" s="228">
        <v>10</v>
      </c>
      <c r="AC274" s="228">
        <v>11</v>
      </c>
      <c r="AD274" s="228">
        <v>12</v>
      </c>
      <c r="AE274" s="228"/>
      <c r="AF274" s="228"/>
      <c r="AG274" s="228">
        <v>7</v>
      </c>
      <c r="AH274" s="228">
        <v>8</v>
      </c>
      <c r="AI274" s="228">
        <v>9</v>
      </c>
      <c r="AJ274" s="228">
        <v>10</v>
      </c>
      <c r="AK274" s="228">
        <v>11</v>
      </c>
      <c r="AL274" s="228">
        <v>12</v>
      </c>
      <c r="AM274" s="228"/>
      <c r="AN274" s="228"/>
      <c r="AO274" s="228">
        <v>7</v>
      </c>
      <c r="AP274" s="228">
        <v>8</v>
      </c>
      <c r="AQ274" s="228">
        <v>9</v>
      </c>
      <c r="AR274" s="228">
        <v>10</v>
      </c>
      <c r="AS274" s="228">
        <v>11</v>
      </c>
      <c r="AT274" s="228">
        <v>12</v>
      </c>
      <c r="AU274" s="228"/>
      <c r="AV274" s="228"/>
      <c r="AW274" s="354"/>
      <c r="AX274" s="66"/>
      <c r="AY274" s="289">
        <f t="shared" si="30"/>
        <v>12</v>
      </c>
      <c r="AZ274" s="244">
        <f t="shared" si="31"/>
        <v>4</v>
      </c>
      <c r="BA274" s="244">
        <f t="shared" si="32"/>
        <v>8</v>
      </c>
      <c r="BB274" s="290">
        <f>Table6[[#This Row],[Occupé]]/Table6[[#This Row],[Total port]]</f>
        <v>0.33333333333333331</v>
      </c>
      <c r="BC274" s="250"/>
      <c r="BD274" s="250"/>
      <c r="BE274" s="143"/>
      <c r="BF274" s="143"/>
      <c r="BG274" s="143"/>
      <c r="BH274" s="143"/>
      <c r="BI274" s="143"/>
      <c r="BJ274" s="143"/>
      <c r="BK274" s="143"/>
      <c r="BL274" s="143"/>
      <c r="BM274" s="143"/>
    </row>
    <row r="275" spans="1:65" ht="12" customHeight="1">
      <c r="A275" s="145"/>
      <c r="B275" s="298" t="str">
        <f t="shared" si="28"/>
        <v>INTRA</v>
      </c>
      <c r="C275" s="289" t="s">
        <v>227</v>
      </c>
      <c r="D275" s="261" t="s">
        <v>201</v>
      </c>
      <c r="E275" s="245" t="s">
        <v>280</v>
      </c>
      <c r="F275" s="352"/>
      <c r="G275" s="261">
        <v>0</v>
      </c>
      <c r="H275" s="261">
        <v>0</v>
      </c>
      <c r="I275" s="261" t="s">
        <v>289</v>
      </c>
      <c r="J275" s="244" t="s">
        <v>227</v>
      </c>
      <c r="K275" s="261"/>
      <c r="L275" s="261" t="s">
        <v>300</v>
      </c>
      <c r="M275" s="261">
        <f>COUNTIF(Y275:AD276,"x")</f>
        <v>0</v>
      </c>
      <c r="N275" s="261">
        <f t="shared" si="29"/>
        <v>0</v>
      </c>
      <c r="O275" s="240"/>
      <c r="P275" s="262" t="str">
        <f>K274</f>
        <v>J43</v>
      </c>
      <c r="Q275" s="255" t="s">
        <v>277</v>
      </c>
      <c r="R275" s="255" t="s">
        <v>277</v>
      </c>
      <c r="S275" s="255"/>
      <c r="T275" s="255"/>
      <c r="U275" s="255"/>
      <c r="V275" s="263"/>
      <c r="W275" s="240"/>
      <c r="X275" s="262">
        <f>K275</f>
        <v>0</v>
      </c>
      <c r="Y275" s="268"/>
      <c r="Z275" s="269"/>
      <c r="AA275" s="269"/>
      <c r="AB275" s="269"/>
      <c r="AC275" s="269"/>
      <c r="AD275" s="270"/>
      <c r="AE275" s="240"/>
      <c r="AF275" s="262">
        <f>K276</f>
        <v>0</v>
      </c>
      <c r="AG275" s="268"/>
      <c r="AH275" s="269"/>
      <c r="AI275" s="269"/>
      <c r="AJ275" s="269"/>
      <c r="AK275" s="269"/>
      <c r="AL275" s="270"/>
      <c r="AM275" s="240"/>
      <c r="AN275" s="262">
        <f>K277</f>
        <v>0</v>
      </c>
      <c r="AO275" s="268"/>
      <c r="AP275" s="269"/>
      <c r="AQ275" s="269"/>
      <c r="AR275" s="269"/>
      <c r="AS275" s="269"/>
      <c r="AT275" s="270"/>
      <c r="AU275" s="240"/>
      <c r="AV275" s="240"/>
      <c r="AW275" s="355"/>
      <c r="AX275" s="66"/>
      <c r="AY275" s="289">
        <f t="shared" si="30"/>
        <v>0</v>
      </c>
      <c r="AZ275" s="244">
        <f t="shared" si="31"/>
        <v>0</v>
      </c>
      <c r="BA275" s="244">
        <f t="shared" si="32"/>
        <v>0</v>
      </c>
      <c r="BB275" s="290" t="e">
        <f>Table6[[#This Row],[Occupé]]/Table6[[#This Row],[Total port]]</f>
        <v>#DIV/0!</v>
      </c>
      <c r="BC275" s="250"/>
      <c r="BD275" s="250"/>
      <c r="BE275" s="143"/>
      <c r="BF275" s="143"/>
      <c r="BG275" s="143"/>
      <c r="BH275" s="143"/>
      <c r="BI275" s="143"/>
      <c r="BJ275" s="143"/>
      <c r="BK275" s="143"/>
      <c r="BL275" s="143"/>
      <c r="BM275" s="143"/>
    </row>
    <row r="276" spans="1:65" ht="12" customHeight="1" thickBot="1">
      <c r="A276" s="145"/>
      <c r="B276" s="298" t="str">
        <f t="shared" si="28"/>
        <v>INTRA</v>
      </c>
      <c r="C276" s="289" t="s">
        <v>227</v>
      </c>
      <c r="D276" s="261" t="s">
        <v>201</v>
      </c>
      <c r="E276" s="245" t="s">
        <v>280</v>
      </c>
      <c r="F276" s="352"/>
      <c r="G276" s="261">
        <v>0</v>
      </c>
      <c r="H276" s="261">
        <v>0</v>
      </c>
      <c r="I276" s="261" t="s">
        <v>289</v>
      </c>
      <c r="J276" s="244" t="s">
        <v>227</v>
      </c>
      <c r="K276" s="261"/>
      <c r="L276" s="261" t="s">
        <v>301</v>
      </c>
      <c r="M276" s="261">
        <f>COUNTIF(AG275:AL276,"x")</f>
        <v>0</v>
      </c>
      <c r="N276" s="261">
        <f t="shared" si="29"/>
        <v>0</v>
      </c>
      <c r="O276" s="240"/>
      <c r="P276" s="264" t="str">
        <f>L274</f>
        <v>C1</v>
      </c>
      <c r="Q276" s="231" t="s">
        <v>277</v>
      </c>
      <c r="R276" s="231" t="s">
        <v>277</v>
      </c>
      <c r="S276" s="231"/>
      <c r="T276" s="231"/>
      <c r="U276" s="231"/>
      <c r="V276" s="265"/>
      <c r="W276" s="240"/>
      <c r="X276" s="264" t="str">
        <f>L275</f>
        <v>C2</v>
      </c>
      <c r="Y276" s="272"/>
      <c r="Z276" s="273"/>
      <c r="AA276" s="273"/>
      <c r="AB276" s="273"/>
      <c r="AC276" s="273"/>
      <c r="AD276" s="274"/>
      <c r="AE276" s="240"/>
      <c r="AF276" s="264" t="str">
        <f>L276</f>
        <v>C3</v>
      </c>
      <c r="AG276" s="272"/>
      <c r="AH276" s="273"/>
      <c r="AI276" s="273"/>
      <c r="AJ276" s="273"/>
      <c r="AK276" s="273"/>
      <c r="AL276" s="274"/>
      <c r="AM276" s="240"/>
      <c r="AN276" s="264" t="str">
        <f>L277</f>
        <v>C4</v>
      </c>
      <c r="AO276" s="272"/>
      <c r="AP276" s="273"/>
      <c r="AQ276" s="273"/>
      <c r="AR276" s="273"/>
      <c r="AS276" s="273"/>
      <c r="AT276" s="274"/>
      <c r="AU276" s="240"/>
      <c r="AV276" s="240"/>
      <c r="AW276" s="355"/>
      <c r="AX276" s="66"/>
      <c r="AY276" s="289">
        <f t="shared" si="30"/>
        <v>0</v>
      </c>
      <c r="AZ276" s="244">
        <f t="shared" si="31"/>
        <v>0</v>
      </c>
      <c r="BA276" s="244">
        <f t="shared" si="32"/>
        <v>0</v>
      </c>
      <c r="BB276" s="290" t="e">
        <f>Table6[[#This Row],[Occupé]]/Table6[[#This Row],[Total port]]</f>
        <v>#DIV/0!</v>
      </c>
      <c r="BC276" s="250"/>
      <c r="BD276" s="250"/>
      <c r="BE276" s="143"/>
      <c r="BF276" s="143"/>
      <c r="BG276" s="143"/>
      <c r="BH276" s="143"/>
      <c r="BI276" s="143"/>
      <c r="BJ276" s="143"/>
      <c r="BK276" s="143"/>
      <c r="BL276" s="143"/>
      <c r="BM276" s="143"/>
    </row>
    <row r="277" spans="1:65" ht="12" customHeight="1" thickBot="1">
      <c r="A277" s="145"/>
      <c r="B277" s="299" t="str">
        <f t="shared" si="28"/>
        <v>INTRA</v>
      </c>
      <c r="C277" s="296" t="s">
        <v>227</v>
      </c>
      <c r="D277" s="257" t="s">
        <v>201</v>
      </c>
      <c r="E277" s="232" t="s">
        <v>280</v>
      </c>
      <c r="F277" s="353"/>
      <c r="G277" s="252">
        <v>0</v>
      </c>
      <c r="H277" s="252">
        <v>0</v>
      </c>
      <c r="I277" s="252" t="s">
        <v>289</v>
      </c>
      <c r="J277" s="231" t="s">
        <v>227</v>
      </c>
      <c r="K277" s="252"/>
      <c r="L277" s="252" t="s">
        <v>302</v>
      </c>
      <c r="M277" s="252">
        <f>COUNTIF(AO275:AT276,"x")</f>
        <v>0</v>
      </c>
      <c r="N277" s="252">
        <f t="shared" si="29"/>
        <v>0</v>
      </c>
      <c r="O277" s="233"/>
      <c r="P277" s="233"/>
      <c r="Q277" s="233">
        <v>1</v>
      </c>
      <c r="R277" s="233">
        <v>2</v>
      </c>
      <c r="S277" s="233">
        <v>3</v>
      </c>
      <c r="T277" s="233">
        <v>4</v>
      </c>
      <c r="U277" s="233">
        <v>5</v>
      </c>
      <c r="V277" s="233">
        <v>6</v>
      </c>
      <c r="W277" s="233"/>
      <c r="X277" s="233"/>
      <c r="Y277" s="233">
        <v>1</v>
      </c>
      <c r="Z277" s="233">
        <v>2</v>
      </c>
      <c r="AA277" s="233">
        <v>3</v>
      </c>
      <c r="AB277" s="233">
        <v>4</v>
      </c>
      <c r="AC277" s="233">
        <v>5</v>
      </c>
      <c r="AD277" s="233">
        <v>6</v>
      </c>
      <c r="AE277" s="233"/>
      <c r="AF277" s="233"/>
      <c r="AG277" s="233">
        <v>1</v>
      </c>
      <c r="AH277" s="233">
        <v>2</v>
      </c>
      <c r="AI277" s="233">
        <v>3</v>
      </c>
      <c r="AJ277" s="233">
        <v>4</v>
      </c>
      <c r="AK277" s="233">
        <v>5</v>
      </c>
      <c r="AL277" s="233">
        <v>6</v>
      </c>
      <c r="AM277" s="233"/>
      <c r="AN277" s="233"/>
      <c r="AO277" s="233">
        <v>1</v>
      </c>
      <c r="AP277" s="233">
        <v>2</v>
      </c>
      <c r="AQ277" s="233">
        <v>3</v>
      </c>
      <c r="AR277" s="233">
        <v>4</v>
      </c>
      <c r="AS277" s="233">
        <v>5</v>
      </c>
      <c r="AT277" s="233">
        <v>6</v>
      </c>
      <c r="AU277" s="233"/>
      <c r="AV277" s="233"/>
      <c r="AW277" s="356"/>
      <c r="AX277" s="66"/>
      <c r="AY277" s="289">
        <f t="shared" si="30"/>
        <v>0</v>
      </c>
      <c r="AZ277" s="244">
        <f t="shared" si="31"/>
        <v>0</v>
      </c>
      <c r="BA277" s="244">
        <f t="shared" si="32"/>
        <v>0</v>
      </c>
      <c r="BB277" s="290" t="e">
        <f>Table6[[#This Row],[Occupé]]/Table6[[#This Row],[Total port]]</f>
        <v>#DIV/0!</v>
      </c>
      <c r="BC277" s="250"/>
      <c r="BD277" s="250"/>
      <c r="BE277" s="143"/>
      <c r="BF277" s="143"/>
      <c r="BG277" s="143"/>
      <c r="BH277" s="143"/>
      <c r="BI277" s="143"/>
      <c r="BJ277" s="143"/>
      <c r="BK277" s="143"/>
      <c r="BL277" s="143"/>
      <c r="BM277" s="143"/>
    </row>
    <row r="278" spans="1:65" ht="12" customHeight="1" thickBot="1">
      <c r="A278" s="145"/>
      <c r="B278" s="297" t="str">
        <f t="shared" si="28"/>
        <v>INTRA</v>
      </c>
      <c r="C278" s="295" t="s">
        <v>227</v>
      </c>
      <c r="D278" s="275" t="s">
        <v>201</v>
      </c>
      <c r="E278" s="260" t="s">
        <v>280</v>
      </c>
      <c r="F278" s="351">
        <v>25</v>
      </c>
      <c r="G278" s="259">
        <v>12</v>
      </c>
      <c r="H278" s="259">
        <v>12</v>
      </c>
      <c r="I278" s="259" t="s">
        <v>289</v>
      </c>
      <c r="J278" s="255" t="s">
        <v>227</v>
      </c>
      <c r="K278" s="259" t="s">
        <v>258</v>
      </c>
      <c r="L278" s="259" t="s">
        <v>298</v>
      </c>
      <c r="M278" s="259">
        <f>COUNTIF(Q279:V280,"x")</f>
        <v>4</v>
      </c>
      <c r="N278" s="259">
        <f t="shared" si="29"/>
        <v>8</v>
      </c>
      <c r="O278" s="228"/>
      <c r="P278" s="228"/>
      <c r="Q278" s="228">
        <v>7</v>
      </c>
      <c r="R278" s="228">
        <v>8</v>
      </c>
      <c r="S278" s="228">
        <v>9</v>
      </c>
      <c r="T278" s="228">
        <v>10</v>
      </c>
      <c r="U278" s="228">
        <v>11</v>
      </c>
      <c r="V278" s="228">
        <v>12</v>
      </c>
      <c r="W278" s="228"/>
      <c r="X278" s="228"/>
      <c r="Y278" s="228">
        <v>7</v>
      </c>
      <c r="Z278" s="228">
        <v>8</v>
      </c>
      <c r="AA278" s="228">
        <v>9</v>
      </c>
      <c r="AB278" s="228">
        <v>10</v>
      </c>
      <c r="AC278" s="228">
        <v>11</v>
      </c>
      <c r="AD278" s="228">
        <v>12</v>
      </c>
      <c r="AE278" s="228"/>
      <c r="AF278" s="228"/>
      <c r="AG278" s="228">
        <v>7</v>
      </c>
      <c r="AH278" s="228">
        <v>8</v>
      </c>
      <c r="AI278" s="228">
        <v>9</v>
      </c>
      <c r="AJ278" s="228">
        <v>10</v>
      </c>
      <c r="AK278" s="228">
        <v>11</v>
      </c>
      <c r="AL278" s="228">
        <v>12</v>
      </c>
      <c r="AM278" s="228"/>
      <c r="AN278" s="228"/>
      <c r="AO278" s="228">
        <v>7</v>
      </c>
      <c r="AP278" s="228">
        <v>8</v>
      </c>
      <c r="AQ278" s="228">
        <v>9</v>
      </c>
      <c r="AR278" s="228">
        <v>10</v>
      </c>
      <c r="AS278" s="228">
        <v>11</v>
      </c>
      <c r="AT278" s="228">
        <v>12</v>
      </c>
      <c r="AU278" s="228"/>
      <c r="AV278" s="228"/>
      <c r="AW278" s="354"/>
      <c r="AX278" s="66"/>
      <c r="AY278" s="289">
        <f t="shared" si="30"/>
        <v>12</v>
      </c>
      <c r="AZ278" s="244">
        <f t="shared" si="31"/>
        <v>4</v>
      </c>
      <c r="BA278" s="244">
        <f t="shared" si="32"/>
        <v>8</v>
      </c>
      <c r="BB278" s="290">
        <f>Table6[[#This Row],[Occupé]]/Table6[[#This Row],[Total port]]</f>
        <v>0.33333333333333331</v>
      </c>
      <c r="BC278" s="250"/>
      <c r="BD278" s="250"/>
      <c r="BE278" s="143"/>
      <c r="BF278" s="143"/>
      <c r="BG278" s="143"/>
      <c r="BH278" s="143"/>
      <c r="BI278" s="143"/>
      <c r="BJ278" s="143"/>
      <c r="BK278" s="143"/>
      <c r="BL278" s="143"/>
      <c r="BM278" s="143"/>
    </row>
    <row r="279" spans="1:65" ht="12" customHeight="1">
      <c r="A279" s="145"/>
      <c r="B279" s="298" t="str">
        <f t="shared" si="28"/>
        <v>INTRA</v>
      </c>
      <c r="C279" s="289" t="s">
        <v>227</v>
      </c>
      <c r="D279" s="261" t="s">
        <v>201</v>
      </c>
      <c r="E279" s="245" t="s">
        <v>280</v>
      </c>
      <c r="F279" s="352"/>
      <c r="G279" s="261">
        <v>0</v>
      </c>
      <c r="H279" s="261">
        <v>0</v>
      </c>
      <c r="I279" s="261" t="s">
        <v>289</v>
      </c>
      <c r="J279" s="244" t="s">
        <v>227</v>
      </c>
      <c r="K279" s="261"/>
      <c r="L279" s="261" t="s">
        <v>300</v>
      </c>
      <c r="M279" s="261">
        <f>COUNTIF(Y279:AD280,"x")</f>
        <v>0</v>
      </c>
      <c r="N279" s="261">
        <f t="shared" si="29"/>
        <v>0</v>
      </c>
      <c r="O279" s="240"/>
      <c r="P279" s="262" t="str">
        <f>K278</f>
        <v>M43</v>
      </c>
      <c r="Q279" s="255" t="s">
        <v>277</v>
      </c>
      <c r="R279" s="255" t="s">
        <v>277</v>
      </c>
      <c r="S279" s="255"/>
      <c r="T279" s="255"/>
      <c r="U279" s="255"/>
      <c r="V279" s="263"/>
      <c r="W279" s="240"/>
      <c r="X279" s="262">
        <f>K279</f>
        <v>0</v>
      </c>
      <c r="Y279" s="268"/>
      <c r="Z279" s="269"/>
      <c r="AA279" s="269"/>
      <c r="AB279" s="269"/>
      <c r="AC279" s="269"/>
      <c r="AD279" s="270"/>
      <c r="AE279" s="240"/>
      <c r="AF279" s="262">
        <f>K280</f>
        <v>0</v>
      </c>
      <c r="AG279" s="268"/>
      <c r="AH279" s="269"/>
      <c r="AI279" s="269"/>
      <c r="AJ279" s="269"/>
      <c r="AK279" s="269"/>
      <c r="AL279" s="270"/>
      <c r="AM279" s="240"/>
      <c r="AN279" s="262">
        <f>K281</f>
        <v>0</v>
      </c>
      <c r="AO279" s="268"/>
      <c r="AP279" s="269"/>
      <c r="AQ279" s="269"/>
      <c r="AR279" s="269"/>
      <c r="AS279" s="269"/>
      <c r="AT279" s="270"/>
      <c r="AU279" s="240"/>
      <c r="AV279" s="240"/>
      <c r="AW279" s="355"/>
      <c r="AX279" s="66"/>
      <c r="AY279" s="289">
        <f t="shared" si="30"/>
        <v>0</v>
      </c>
      <c r="AZ279" s="244">
        <f t="shared" si="31"/>
        <v>0</v>
      </c>
      <c r="BA279" s="244">
        <f t="shared" si="32"/>
        <v>0</v>
      </c>
      <c r="BB279" s="290" t="e">
        <f>Table6[[#This Row],[Occupé]]/Table6[[#This Row],[Total port]]</f>
        <v>#DIV/0!</v>
      </c>
      <c r="BC279" s="250"/>
      <c r="BD279" s="250"/>
      <c r="BE279" s="143"/>
      <c r="BF279" s="143"/>
      <c r="BG279" s="143"/>
      <c r="BH279" s="143"/>
      <c r="BI279" s="143"/>
      <c r="BJ279" s="143"/>
      <c r="BK279" s="143"/>
      <c r="BL279" s="143"/>
      <c r="BM279" s="143"/>
    </row>
    <row r="280" spans="1:65" ht="12" customHeight="1" thickBot="1">
      <c r="A280" s="145"/>
      <c r="B280" s="298" t="str">
        <f t="shared" si="28"/>
        <v>INTRA</v>
      </c>
      <c r="C280" s="289" t="s">
        <v>227</v>
      </c>
      <c r="D280" s="261" t="s">
        <v>201</v>
      </c>
      <c r="E280" s="245" t="s">
        <v>280</v>
      </c>
      <c r="F280" s="352"/>
      <c r="G280" s="261">
        <v>0</v>
      </c>
      <c r="H280" s="261">
        <v>0</v>
      </c>
      <c r="I280" s="261" t="s">
        <v>289</v>
      </c>
      <c r="J280" s="244" t="s">
        <v>227</v>
      </c>
      <c r="K280" s="261"/>
      <c r="L280" s="261" t="s">
        <v>301</v>
      </c>
      <c r="M280" s="261">
        <f>COUNTIF(AG279:AL280,"x")</f>
        <v>0</v>
      </c>
      <c r="N280" s="261">
        <f t="shared" si="29"/>
        <v>0</v>
      </c>
      <c r="O280" s="240"/>
      <c r="P280" s="264" t="str">
        <f>L278</f>
        <v>C1</v>
      </c>
      <c r="Q280" s="231" t="s">
        <v>277</v>
      </c>
      <c r="R280" s="231" t="s">
        <v>277</v>
      </c>
      <c r="S280" s="231"/>
      <c r="T280" s="231"/>
      <c r="U280" s="231"/>
      <c r="V280" s="265"/>
      <c r="W280" s="240"/>
      <c r="X280" s="264" t="str">
        <f>L279</f>
        <v>C2</v>
      </c>
      <c r="Y280" s="272"/>
      <c r="Z280" s="273"/>
      <c r="AA280" s="273"/>
      <c r="AB280" s="273"/>
      <c r="AC280" s="273"/>
      <c r="AD280" s="274"/>
      <c r="AE280" s="240"/>
      <c r="AF280" s="264" t="str">
        <f>L280</f>
        <v>C3</v>
      </c>
      <c r="AG280" s="272"/>
      <c r="AH280" s="273"/>
      <c r="AI280" s="273"/>
      <c r="AJ280" s="273"/>
      <c r="AK280" s="273"/>
      <c r="AL280" s="274"/>
      <c r="AM280" s="240"/>
      <c r="AN280" s="264" t="str">
        <f>L281</f>
        <v>C4</v>
      </c>
      <c r="AO280" s="272"/>
      <c r="AP280" s="273"/>
      <c r="AQ280" s="273"/>
      <c r="AR280" s="273"/>
      <c r="AS280" s="273"/>
      <c r="AT280" s="274"/>
      <c r="AU280" s="240"/>
      <c r="AV280" s="240"/>
      <c r="AW280" s="355"/>
      <c r="AX280" s="66"/>
      <c r="AY280" s="289">
        <f t="shared" si="30"/>
        <v>0</v>
      </c>
      <c r="AZ280" s="244">
        <f t="shared" si="31"/>
        <v>0</v>
      </c>
      <c r="BA280" s="244">
        <f t="shared" si="32"/>
        <v>0</v>
      </c>
      <c r="BB280" s="290" t="e">
        <f>Table6[[#This Row],[Occupé]]/Table6[[#This Row],[Total port]]</f>
        <v>#DIV/0!</v>
      </c>
      <c r="BC280" s="250"/>
      <c r="BD280" s="250"/>
      <c r="BE280" s="143"/>
      <c r="BF280" s="143"/>
      <c r="BG280" s="143"/>
      <c r="BH280" s="143"/>
      <c r="BI280" s="143"/>
      <c r="BJ280" s="143"/>
      <c r="BK280" s="143"/>
      <c r="BL280" s="143"/>
      <c r="BM280" s="143"/>
    </row>
    <row r="281" spans="1:65" ht="12" customHeight="1" thickBot="1">
      <c r="A281" s="145"/>
      <c r="B281" s="299" t="str">
        <f t="shared" si="28"/>
        <v>INTRA</v>
      </c>
      <c r="C281" s="296" t="s">
        <v>227</v>
      </c>
      <c r="D281" s="257" t="s">
        <v>201</v>
      </c>
      <c r="E281" s="232" t="s">
        <v>280</v>
      </c>
      <c r="F281" s="353"/>
      <c r="G281" s="252">
        <v>0</v>
      </c>
      <c r="H281" s="252">
        <v>0</v>
      </c>
      <c r="I281" s="252" t="s">
        <v>289</v>
      </c>
      <c r="J281" s="231" t="s">
        <v>227</v>
      </c>
      <c r="K281" s="252"/>
      <c r="L281" s="252" t="s">
        <v>302</v>
      </c>
      <c r="M281" s="252">
        <f>COUNTIF(AO279:AT280,"x")</f>
        <v>0</v>
      </c>
      <c r="N281" s="252">
        <f t="shared" si="29"/>
        <v>0</v>
      </c>
      <c r="O281" s="233"/>
      <c r="P281" s="233"/>
      <c r="Q281" s="233">
        <v>1</v>
      </c>
      <c r="R281" s="233">
        <v>2</v>
      </c>
      <c r="S281" s="233">
        <v>3</v>
      </c>
      <c r="T281" s="233">
        <v>4</v>
      </c>
      <c r="U281" s="233">
        <v>5</v>
      </c>
      <c r="V281" s="233">
        <v>6</v>
      </c>
      <c r="W281" s="233"/>
      <c r="X281" s="233"/>
      <c r="Y281" s="233">
        <v>1</v>
      </c>
      <c r="Z281" s="233">
        <v>2</v>
      </c>
      <c r="AA281" s="233">
        <v>3</v>
      </c>
      <c r="AB281" s="233">
        <v>4</v>
      </c>
      <c r="AC281" s="233">
        <v>5</v>
      </c>
      <c r="AD281" s="233">
        <v>6</v>
      </c>
      <c r="AE281" s="233"/>
      <c r="AF281" s="233"/>
      <c r="AG281" s="233">
        <v>1</v>
      </c>
      <c r="AH281" s="233">
        <v>2</v>
      </c>
      <c r="AI281" s="233">
        <v>3</v>
      </c>
      <c r="AJ281" s="233">
        <v>4</v>
      </c>
      <c r="AK281" s="233">
        <v>5</v>
      </c>
      <c r="AL281" s="233">
        <v>6</v>
      </c>
      <c r="AM281" s="233"/>
      <c r="AN281" s="233"/>
      <c r="AO281" s="233">
        <v>1</v>
      </c>
      <c r="AP281" s="233">
        <v>2</v>
      </c>
      <c r="AQ281" s="233">
        <v>3</v>
      </c>
      <c r="AR281" s="233">
        <v>4</v>
      </c>
      <c r="AS281" s="233">
        <v>5</v>
      </c>
      <c r="AT281" s="233">
        <v>6</v>
      </c>
      <c r="AU281" s="233"/>
      <c r="AV281" s="233"/>
      <c r="AW281" s="356"/>
      <c r="AX281" s="66"/>
      <c r="AY281" s="289">
        <f t="shared" si="30"/>
        <v>0</v>
      </c>
      <c r="AZ281" s="244">
        <f t="shared" si="31"/>
        <v>0</v>
      </c>
      <c r="BA281" s="244">
        <f t="shared" si="32"/>
        <v>0</v>
      </c>
      <c r="BB281" s="290" t="e">
        <f>Table6[[#This Row],[Occupé]]/Table6[[#This Row],[Total port]]</f>
        <v>#DIV/0!</v>
      </c>
      <c r="BC281" s="250"/>
      <c r="BD281" s="250"/>
      <c r="BE281" s="143"/>
      <c r="BF281" s="143"/>
      <c r="BG281" s="143"/>
      <c r="BH281" s="143"/>
      <c r="BI281" s="143"/>
      <c r="BJ281" s="143"/>
      <c r="BK281" s="143"/>
      <c r="BL281" s="143"/>
      <c r="BM281" s="143"/>
    </row>
    <row r="282" spans="1:65" ht="12" customHeight="1" thickBot="1">
      <c r="A282" s="145"/>
      <c r="B282" s="297" t="str">
        <f t="shared" si="28"/>
        <v>INTRA</v>
      </c>
      <c r="C282" s="295" t="s">
        <v>227</v>
      </c>
      <c r="D282" s="275" t="s">
        <v>201</v>
      </c>
      <c r="E282" s="260" t="s">
        <v>280</v>
      </c>
      <c r="F282" s="351">
        <v>24</v>
      </c>
      <c r="G282" s="259">
        <v>12</v>
      </c>
      <c r="H282" s="259">
        <v>12</v>
      </c>
      <c r="I282" s="259" t="s">
        <v>289</v>
      </c>
      <c r="J282" s="255" t="s">
        <v>227</v>
      </c>
      <c r="K282" s="259" t="s">
        <v>254</v>
      </c>
      <c r="L282" s="259" t="s">
        <v>298</v>
      </c>
      <c r="M282" s="259">
        <f>COUNTIF(Q283:V284,"x")</f>
        <v>6</v>
      </c>
      <c r="N282" s="259">
        <f t="shared" ref="N282:N313" si="33">G282-M282</f>
        <v>6</v>
      </c>
      <c r="O282" s="228"/>
      <c r="P282" s="228"/>
      <c r="Q282" s="228">
        <v>7</v>
      </c>
      <c r="R282" s="228">
        <v>8</v>
      </c>
      <c r="S282" s="228">
        <v>9</v>
      </c>
      <c r="T282" s="228">
        <v>10</v>
      </c>
      <c r="U282" s="228">
        <v>11</v>
      </c>
      <c r="V282" s="228">
        <v>12</v>
      </c>
      <c r="W282" s="228"/>
      <c r="X282" s="228"/>
      <c r="Y282" s="228">
        <v>7</v>
      </c>
      <c r="Z282" s="228">
        <v>8</v>
      </c>
      <c r="AA282" s="228">
        <v>9</v>
      </c>
      <c r="AB282" s="228">
        <v>10</v>
      </c>
      <c r="AC282" s="228">
        <v>11</v>
      </c>
      <c r="AD282" s="228">
        <v>12</v>
      </c>
      <c r="AE282" s="228"/>
      <c r="AF282" s="228"/>
      <c r="AG282" s="228">
        <v>7</v>
      </c>
      <c r="AH282" s="228">
        <v>8</v>
      </c>
      <c r="AI282" s="228">
        <v>9</v>
      </c>
      <c r="AJ282" s="228">
        <v>10</v>
      </c>
      <c r="AK282" s="228">
        <v>11</v>
      </c>
      <c r="AL282" s="228">
        <v>12</v>
      </c>
      <c r="AM282" s="228"/>
      <c r="AN282" s="228"/>
      <c r="AO282" s="228">
        <v>7</v>
      </c>
      <c r="AP282" s="228">
        <v>8</v>
      </c>
      <c r="AQ282" s="228">
        <v>9</v>
      </c>
      <c r="AR282" s="228">
        <v>10</v>
      </c>
      <c r="AS282" s="228">
        <v>11</v>
      </c>
      <c r="AT282" s="228">
        <v>12</v>
      </c>
      <c r="AU282" s="228"/>
      <c r="AV282" s="228"/>
      <c r="AW282" s="354"/>
      <c r="AX282" s="66"/>
      <c r="AY282" s="289">
        <f t="shared" si="30"/>
        <v>12</v>
      </c>
      <c r="AZ282" s="244">
        <f t="shared" si="31"/>
        <v>6</v>
      </c>
      <c r="BA282" s="244">
        <f t="shared" si="32"/>
        <v>6</v>
      </c>
      <c r="BB282" s="290">
        <f>Table6[[#This Row],[Occupé]]/Table6[[#This Row],[Total port]]</f>
        <v>0.5</v>
      </c>
      <c r="BC282" s="250"/>
      <c r="BD282" s="250"/>
      <c r="BE282" s="143"/>
      <c r="BF282" s="143"/>
      <c r="BG282" s="143"/>
      <c r="BH282" s="143"/>
      <c r="BI282" s="143"/>
      <c r="BJ282" s="143"/>
      <c r="BK282" s="143"/>
      <c r="BL282" s="143"/>
      <c r="BM282" s="143"/>
    </row>
    <row r="283" spans="1:65" ht="12" customHeight="1">
      <c r="A283" s="145"/>
      <c r="B283" s="298" t="str">
        <f t="shared" si="28"/>
        <v>INTRA</v>
      </c>
      <c r="C283" s="289" t="s">
        <v>227</v>
      </c>
      <c r="D283" s="261" t="s">
        <v>201</v>
      </c>
      <c r="E283" s="245" t="s">
        <v>280</v>
      </c>
      <c r="F283" s="352"/>
      <c r="G283" s="261">
        <v>12</v>
      </c>
      <c r="H283" s="261">
        <v>12</v>
      </c>
      <c r="I283" s="261" t="s">
        <v>289</v>
      </c>
      <c r="J283" s="244" t="s">
        <v>227</v>
      </c>
      <c r="K283" s="261" t="s">
        <v>254</v>
      </c>
      <c r="L283" s="261" t="s">
        <v>300</v>
      </c>
      <c r="M283" s="261">
        <f>COUNTIF(Y283:AD284,"x")</f>
        <v>0</v>
      </c>
      <c r="N283" s="261">
        <f t="shared" si="33"/>
        <v>12</v>
      </c>
      <c r="O283" s="240"/>
      <c r="P283" s="262" t="str">
        <f>K282</f>
        <v>R43</v>
      </c>
      <c r="Q283" s="255" t="s">
        <v>277</v>
      </c>
      <c r="R283" s="255" t="s">
        <v>277</v>
      </c>
      <c r="S283" s="255" t="s">
        <v>277</v>
      </c>
      <c r="T283" s="255"/>
      <c r="U283" s="255"/>
      <c r="V283" s="263"/>
      <c r="W283" s="240"/>
      <c r="X283" s="262" t="str">
        <f>K283</f>
        <v>R43</v>
      </c>
      <c r="Y283" s="255"/>
      <c r="Z283" s="255"/>
      <c r="AA283" s="255"/>
      <c r="AB283" s="255"/>
      <c r="AC283" s="255"/>
      <c r="AD283" s="263"/>
      <c r="AE283" s="240"/>
      <c r="AF283" s="262">
        <f>K284</f>
        <v>0</v>
      </c>
      <c r="AG283" s="268"/>
      <c r="AH283" s="269"/>
      <c r="AI283" s="269"/>
      <c r="AJ283" s="269"/>
      <c r="AK283" s="269"/>
      <c r="AL283" s="270"/>
      <c r="AM283" s="240"/>
      <c r="AN283" s="262">
        <f>K285</f>
        <v>0</v>
      </c>
      <c r="AO283" s="268"/>
      <c r="AP283" s="269"/>
      <c r="AQ283" s="269"/>
      <c r="AR283" s="269"/>
      <c r="AS283" s="269"/>
      <c r="AT283" s="270"/>
      <c r="AU283" s="240"/>
      <c r="AV283" s="240"/>
      <c r="AW283" s="355"/>
      <c r="AX283" s="66"/>
      <c r="AY283" s="289">
        <f t="shared" si="30"/>
        <v>12</v>
      </c>
      <c r="AZ283" s="244">
        <f t="shared" si="31"/>
        <v>0</v>
      </c>
      <c r="BA283" s="244">
        <f t="shared" si="32"/>
        <v>12</v>
      </c>
      <c r="BB283" s="290">
        <f>Table6[[#This Row],[Occupé]]/Table6[[#This Row],[Total port]]</f>
        <v>0</v>
      </c>
      <c r="BC283" s="250"/>
      <c r="BD283" s="250"/>
      <c r="BE283" s="143"/>
      <c r="BF283" s="143"/>
      <c r="BG283" s="143"/>
      <c r="BH283" s="143"/>
      <c r="BI283" s="143"/>
      <c r="BJ283" s="143"/>
      <c r="BK283" s="143"/>
      <c r="BL283" s="143"/>
      <c r="BM283" s="143"/>
    </row>
    <row r="284" spans="1:65" ht="12" customHeight="1" thickBot="1">
      <c r="A284" s="145"/>
      <c r="B284" s="298" t="str">
        <f t="shared" si="28"/>
        <v>INTRA</v>
      </c>
      <c r="C284" s="289" t="s">
        <v>227</v>
      </c>
      <c r="D284" s="261" t="s">
        <v>201</v>
      </c>
      <c r="E284" s="245" t="s">
        <v>280</v>
      </c>
      <c r="F284" s="352"/>
      <c r="G284" s="261">
        <v>0</v>
      </c>
      <c r="H284" s="261">
        <v>0</v>
      </c>
      <c r="I284" s="261" t="s">
        <v>289</v>
      </c>
      <c r="J284" s="244" t="s">
        <v>227</v>
      </c>
      <c r="K284" s="261"/>
      <c r="L284" s="261" t="s">
        <v>301</v>
      </c>
      <c r="M284" s="261">
        <f>COUNTIF(AG283:AL284,"x")</f>
        <v>0</v>
      </c>
      <c r="N284" s="261">
        <f t="shared" si="33"/>
        <v>0</v>
      </c>
      <c r="O284" s="240"/>
      <c r="P284" s="264" t="str">
        <f>L282</f>
        <v>C1</v>
      </c>
      <c r="Q284" s="231" t="s">
        <v>277</v>
      </c>
      <c r="R284" s="231" t="s">
        <v>277</v>
      </c>
      <c r="S284" s="231" t="s">
        <v>277</v>
      </c>
      <c r="T284" s="231"/>
      <c r="U284" s="231"/>
      <c r="V284" s="265"/>
      <c r="W284" s="240"/>
      <c r="X284" s="264" t="str">
        <f>L283</f>
        <v>C2</v>
      </c>
      <c r="Y284" s="231"/>
      <c r="Z284" s="231"/>
      <c r="AA284" s="231"/>
      <c r="AB284" s="231"/>
      <c r="AC284" s="231"/>
      <c r="AD284" s="265"/>
      <c r="AE284" s="240"/>
      <c r="AF284" s="264" t="str">
        <f>L284</f>
        <v>C3</v>
      </c>
      <c r="AG284" s="272"/>
      <c r="AH284" s="273"/>
      <c r="AI284" s="273"/>
      <c r="AJ284" s="273"/>
      <c r="AK284" s="273"/>
      <c r="AL284" s="274"/>
      <c r="AM284" s="240"/>
      <c r="AN284" s="264" t="str">
        <f>L285</f>
        <v>C4</v>
      </c>
      <c r="AO284" s="272"/>
      <c r="AP284" s="273"/>
      <c r="AQ284" s="273"/>
      <c r="AR284" s="273"/>
      <c r="AS284" s="273"/>
      <c r="AT284" s="274"/>
      <c r="AU284" s="240"/>
      <c r="AV284" s="240"/>
      <c r="AW284" s="355"/>
      <c r="AX284" s="66"/>
      <c r="AY284" s="289">
        <f t="shared" si="30"/>
        <v>0</v>
      </c>
      <c r="AZ284" s="244">
        <f t="shared" si="31"/>
        <v>0</v>
      </c>
      <c r="BA284" s="244">
        <f t="shared" si="32"/>
        <v>0</v>
      </c>
      <c r="BB284" s="290" t="e">
        <f>Table6[[#This Row],[Occupé]]/Table6[[#This Row],[Total port]]</f>
        <v>#DIV/0!</v>
      </c>
      <c r="BC284" s="250"/>
      <c r="BD284" s="250"/>
      <c r="BE284" s="143"/>
      <c r="BF284" s="143"/>
      <c r="BG284" s="143"/>
      <c r="BH284" s="143"/>
      <c r="BI284" s="143"/>
      <c r="BJ284" s="143"/>
      <c r="BK284" s="143"/>
      <c r="BL284" s="143"/>
      <c r="BM284" s="143"/>
    </row>
    <row r="285" spans="1:65" ht="12" customHeight="1" thickBot="1">
      <c r="A285" s="145"/>
      <c r="B285" s="299" t="str">
        <f t="shared" si="28"/>
        <v>INTRA</v>
      </c>
      <c r="C285" s="296" t="s">
        <v>227</v>
      </c>
      <c r="D285" s="257" t="s">
        <v>201</v>
      </c>
      <c r="E285" s="232" t="s">
        <v>280</v>
      </c>
      <c r="F285" s="353"/>
      <c r="G285" s="252">
        <v>0</v>
      </c>
      <c r="H285" s="252">
        <v>0</v>
      </c>
      <c r="I285" s="252" t="s">
        <v>289</v>
      </c>
      <c r="J285" s="231" t="s">
        <v>227</v>
      </c>
      <c r="K285" s="252"/>
      <c r="L285" s="252" t="s">
        <v>302</v>
      </c>
      <c r="M285" s="252">
        <f>COUNTIF(AO283:AT284,"x")</f>
        <v>0</v>
      </c>
      <c r="N285" s="252">
        <f t="shared" si="33"/>
        <v>0</v>
      </c>
      <c r="O285" s="233"/>
      <c r="P285" s="233"/>
      <c r="Q285" s="233">
        <v>1</v>
      </c>
      <c r="R285" s="233">
        <v>2</v>
      </c>
      <c r="S285" s="233">
        <v>3</v>
      </c>
      <c r="T285" s="233">
        <v>4</v>
      </c>
      <c r="U285" s="233">
        <v>5</v>
      </c>
      <c r="V285" s="233">
        <v>6</v>
      </c>
      <c r="W285" s="233"/>
      <c r="X285" s="233"/>
      <c r="Y285" s="233">
        <v>1</v>
      </c>
      <c r="Z285" s="233">
        <v>2</v>
      </c>
      <c r="AA285" s="233">
        <v>3</v>
      </c>
      <c r="AB285" s="233">
        <v>4</v>
      </c>
      <c r="AC285" s="233">
        <v>5</v>
      </c>
      <c r="AD285" s="233">
        <v>6</v>
      </c>
      <c r="AE285" s="233"/>
      <c r="AF285" s="233"/>
      <c r="AG285" s="233">
        <v>1</v>
      </c>
      <c r="AH285" s="233">
        <v>2</v>
      </c>
      <c r="AI285" s="233">
        <v>3</v>
      </c>
      <c r="AJ285" s="233">
        <v>4</v>
      </c>
      <c r="AK285" s="233">
        <v>5</v>
      </c>
      <c r="AL285" s="233">
        <v>6</v>
      </c>
      <c r="AM285" s="233"/>
      <c r="AN285" s="233"/>
      <c r="AO285" s="233">
        <v>1</v>
      </c>
      <c r="AP285" s="233">
        <v>2</v>
      </c>
      <c r="AQ285" s="233">
        <v>3</v>
      </c>
      <c r="AR285" s="233">
        <v>4</v>
      </c>
      <c r="AS285" s="233">
        <v>5</v>
      </c>
      <c r="AT285" s="233">
        <v>6</v>
      </c>
      <c r="AU285" s="233"/>
      <c r="AV285" s="233"/>
      <c r="AW285" s="356"/>
      <c r="AX285" s="66"/>
      <c r="AY285" s="289">
        <f t="shared" si="30"/>
        <v>0</v>
      </c>
      <c r="AZ285" s="244">
        <f t="shared" si="31"/>
        <v>0</v>
      </c>
      <c r="BA285" s="244">
        <f t="shared" si="32"/>
        <v>0</v>
      </c>
      <c r="BB285" s="290" t="e">
        <f>Table6[[#This Row],[Occupé]]/Table6[[#This Row],[Total port]]</f>
        <v>#DIV/0!</v>
      </c>
      <c r="BC285" s="250"/>
      <c r="BD285" s="250"/>
      <c r="BE285" s="143"/>
      <c r="BF285" s="143"/>
      <c r="BG285" s="143"/>
      <c r="BH285" s="143"/>
      <c r="BI285" s="143"/>
      <c r="BJ285" s="143"/>
      <c r="BK285" s="143"/>
      <c r="BL285" s="143"/>
      <c r="BM285" s="143"/>
    </row>
    <row r="286" spans="1:65" ht="12" customHeight="1" thickBot="1">
      <c r="A286" s="145"/>
      <c r="B286" s="297" t="str">
        <f t="shared" si="28"/>
        <v>INTRA</v>
      </c>
      <c r="C286" s="295" t="s">
        <v>227</v>
      </c>
      <c r="D286" s="275" t="s">
        <v>201</v>
      </c>
      <c r="E286" s="260" t="s">
        <v>280</v>
      </c>
      <c r="F286" s="351">
        <v>23</v>
      </c>
      <c r="G286" s="259">
        <v>12</v>
      </c>
      <c r="H286" s="259">
        <v>12</v>
      </c>
      <c r="I286" s="259" t="s">
        <v>289</v>
      </c>
      <c r="J286" s="255" t="s">
        <v>227</v>
      </c>
      <c r="K286" s="259" t="s">
        <v>259</v>
      </c>
      <c r="L286" s="259" t="s">
        <v>298</v>
      </c>
      <c r="M286" s="259">
        <f>COUNTIF(Q287:V288,"x")</f>
        <v>2</v>
      </c>
      <c r="N286" s="259">
        <f t="shared" si="33"/>
        <v>10</v>
      </c>
      <c r="O286" s="228"/>
      <c r="P286" s="228"/>
      <c r="Q286" s="228">
        <v>7</v>
      </c>
      <c r="R286" s="228">
        <v>8</v>
      </c>
      <c r="S286" s="228">
        <v>9</v>
      </c>
      <c r="T286" s="228">
        <v>10</v>
      </c>
      <c r="U286" s="228">
        <v>11</v>
      </c>
      <c r="V286" s="228">
        <v>12</v>
      </c>
      <c r="W286" s="228"/>
      <c r="X286" s="228"/>
      <c r="Y286" s="228">
        <v>7</v>
      </c>
      <c r="Z286" s="228">
        <v>8</v>
      </c>
      <c r="AA286" s="228">
        <v>9</v>
      </c>
      <c r="AB286" s="228">
        <v>10</v>
      </c>
      <c r="AC286" s="228">
        <v>11</v>
      </c>
      <c r="AD286" s="228">
        <v>12</v>
      </c>
      <c r="AE286" s="228"/>
      <c r="AF286" s="228"/>
      <c r="AG286" s="228">
        <v>7</v>
      </c>
      <c r="AH286" s="228">
        <v>8</v>
      </c>
      <c r="AI286" s="228">
        <v>9</v>
      </c>
      <c r="AJ286" s="228">
        <v>10</v>
      </c>
      <c r="AK286" s="228">
        <v>11</v>
      </c>
      <c r="AL286" s="228">
        <v>12</v>
      </c>
      <c r="AM286" s="228"/>
      <c r="AN286" s="228"/>
      <c r="AO286" s="228">
        <v>7</v>
      </c>
      <c r="AP286" s="228">
        <v>8</v>
      </c>
      <c r="AQ286" s="228">
        <v>9</v>
      </c>
      <c r="AR286" s="228">
        <v>10</v>
      </c>
      <c r="AS286" s="228">
        <v>11</v>
      </c>
      <c r="AT286" s="228">
        <v>12</v>
      </c>
      <c r="AU286" s="228"/>
      <c r="AV286" s="228"/>
      <c r="AW286" s="354"/>
      <c r="AX286" s="66"/>
      <c r="AY286" s="289">
        <f t="shared" si="30"/>
        <v>12</v>
      </c>
      <c r="AZ286" s="244">
        <f t="shared" si="31"/>
        <v>2</v>
      </c>
      <c r="BA286" s="244">
        <f t="shared" si="32"/>
        <v>10</v>
      </c>
      <c r="BB286" s="290">
        <f>Table6[[#This Row],[Occupé]]/Table6[[#This Row],[Total port]]</f>
        <v>0.16666666666666666</v>
      </c>
      <c r="BC286" s="250"/>
      <c r="BD286" s="250"/>
      <c r="BE286" s="143"/>
      <c r="BF286" s="143"/>
      <c r="BG286" s="143"/>
      <c r="BH286" s="143"/>
      <c r="BI286" s="143"/>
      <c r="BJ286" s="143"/>
      <c r="BK286" s="143"/>
      <c r="BL286" s="143"/>
      <c r="BM286" s="143"/>
    </row>
    <row r="287" spans="1:65" ht="12" customHeight="1">
      <c r="A287" s="145"/>
      <c r="B287" s="298" t="str">
        <f t="shared" si="28"/>
        <v>INTRA</v>
      </c>
      <c r="C287" s="289" t="s">
        <v>227</v>
      </c>
      <c r="D287" s="261" t="s">
        <v>201</v>
      </c>
      <c r="E287" s="245" t="s">
        <v>280</v>
      </c>
      <c r="F287" s="352"/>
      <c r="G287" s="261">
        <v>12</v>
      </c>
      <c r="H287" s="261">
        <v>12</v>
      </c>
      <c r="I287" s="261" t="s">
        <v>289</v>
      </c>
      <c r="J287" s="244" t="s">
        <v>227</v>
      </c>
      <c r="K287" s="261" t="s">
        <v>259</v>
      </c>
      <c r="L287" s="261" t="s">
        <v>300</v>
      </c>
      <c r="M287" s="261">
        <f>COUNTIF(Y287:AD288,"x")</f>
        <v>0</v>
      </c>
      <c r="N287" s="261">
        <f t="shared" si="33"/>
        <v>12</v>
      </c>
      <c r="O287" s="240"/>
      <c r="P287" s="262" t="str">
        <f>K286</f>
        <v>P43</v>
      </c>
      <c r="Q287" s="255" t="s">
        <v>277</v>
      </c>
      <c r="R287" s="255"/>
      <c r="S287" s="255"/>
      <c r="T287" s="255"/>
      <c r="U287" s="255"/>
      <c r="V287" s="263"/>
      <c r="W287" s="240"/>
      <c r="X287" s="262" t="str">
        <f>K287</f>
        <v>P43</v>
      </c>
      <c r="Y287" s="255"/>
      <c r="Z287" s="255"/>
      <c r="AA287" s="255"/>
      <c r="AB287" s="255"/>
      <c r="AC287" s="255"/>
      <c r="AD287" s="263"/>
      <c r="AE287" s="240"/>
      <c r="AF287" s="262">
        <f>K288</f>
        <v>0</v>
      </c>
      <c r="AG287" s="268"/>
      <c r="AH287" s="269"/>
      <c r="AI287" s="269"/>
      <c r="AJ287" s="269"/>
      <c r="AK287" s="269"/>
      <c r="AL287" s="270"/>
      <c r="AM287" s="240"/>
      <c r="AN287" s="262">
        <f>K289</f>
        <v>0</v>
      </c>
      <c r="AO287" s="268"/>
      <c r="AP287" s="269"/>
      <c r="AQ287" s="269"/>
      <c r="AR287" s="269"/>
      <c r="AS287" s="269"/>
      <c r="AT287" s="270"/>
      <c r="AU287" s="240"/>
      <c r="AV287" s="240"/>
      <c r="AW287" s="355"/>
      <c r="AX287" s="66"/>
      <c r="AY287" s="289">
        <f t="shared" si="30"/>
        <v>12</v>
      </c>
      <c r="AZ287" s="244">
        <f t="shared" si="31"/>
        <v>0</v>
      </c>
      <c r="BA287" s="244">
        <f t="shared" si="32"/>
        <v>12</v>
      </c>
      <c r="BB287" s="290">
        <f>Table6[[#This Row],[Occupé]]/Table6[[#This Row],[Total port]]</f>
        <v>0</v>
      </c>
      <c r="BC287" s="250"/>
      <c r="BD287" s="250"/>
      <c r="BE287" s="143"/>
      <c r="BF287" s="143"/>
      <c r="BG287" s="143"/>
      <c r="BH287" s="143"/>
      <c r="BI287" s="143"/>
      <c r="BJ287" s="143"/>
      <c r="BK287" s="143"/>
      <c r="BL287" s="143"/>
      <c r="BM287" s="143"/>
    </row>
    <row r="288" spans="1:65" ht="12" customHeight="1" thickBot="1">
      <c r="A288" s="145"/>
      <c r="B288" s="298" t="str">
        <f t="shared" si="28"/>
        <v>INTRA</v>
      </c>
      <c r="C288" s="289" t="s">
        <v>227</v>
      </c>
      <c r="D288" s="261" t="s">
        <v>201</v>
      </c>
      <c r="E288" s="245" t="s">
        <v>280</v>
      </c>
      <c r="F288" s="352"/>
      <c r="G288" s="261">
        <v>0</v>
      </c>
      <c r="H288" s="261">
        <v>0</v>
      </c>
      <c r="I288" s="261" t="s">
        <v>289</v>
      </c>
      <c r="J288" s="244" t="s">
        <v>227</v>
      </c>
      <c r="K288" s="261"/>
      <c r="L288" s="261" t="s">
        <v>301</v>
      </c>
      <c r="M288" s="261">
        <f>COUNTIF(AG287:AL288,"x")</f>
        <v>0</v>
      </c>
      <c r="N288" s="261">
        <f t="shared" si="33"/>
        <v>0</v>
      </c>
      <c r="O288" s="240"/>
      <c r="P288" s="264" t="str">
        <f>L286</f>
        <v>C1</v>
      </c>
      <c r="Q288" s="231" t="s">
        <v>277</v>
      </c>
      <c r="R288" s="231"/>
      <c r="S288" s="231"/>
      <c r="T288" s="231"/>
      <c r="U288" s="231"/>
      <c r="V288" s="265"/>
      <c r="W288" s="240"/>
      <c r="X288" s="264" t="str">
        <f>L287</f>
        <v>C2</v>
      </c>
      <c r="Y288" s="231"/>
      <c r="Z288" s="231"/>
      <c r="AA288" s="231"/>
      <c r="AB288" s="231"/>
      <c r="AC288" s="231"/>
      <c r="AD288" s="265"/>
      <c r="AE288" s="240"/>
      <c r="AF288" s="264" t="str">
        <f>L288</f>
        <v>C3</v>
      </c>
      <c r="AG288" s="272"/>
      <c r="AH288" s="273"/>
      <c r="AI288" s="273"/>
      <c r="AJ288" s="273"/>
      <c r="AK288" s="273"/>
      <c r="AL288" s="274"/>
      <c r="AM288" s="240"/>
      <c r="AN288" s="264" t="str">
        <f>L289</f>
        <v>C4</v>
      </c>
      <c r="AO288" s="272"/>
      <c r="AP288" s="273"/>
      <c r="AQ288" s="273"/>
      <c r="AR288" s="273"/>
      <c r="AS288" s="273"/>
      <c r="AT288" s="274"/>
      <c r="AU288" s="240"/>
      <c r="AV288" s="240"/>
      <c r="AW288" s="355"/>
      <c r="AX288" s="66"/>
      <c r="AY288" s="289">
        <f t="shared" si="30"/>
        <v>0</v>
      </c>
      <c r="AZ288" s="244">
        <f t="shared" si="31"/>
        <v>0</v>
      </c>
      <c r="BA288" s="244">
        <f t="shared" si="32"/>
        <v>0</v>
      </c>
      <c r="BB288" s="290" t="e">
        <f>Table6[[#This Row],[Occupé]]/Table6[[#This Row],[Total port]]</f>
        <v>#DIV/0!</v>
      </c>
      <c r="BC288" s="250"/>
      <c r="BD288" s="250"/>
      <c r="BE288" s="143"/>
      <c r="BF288" s="143"/>
      <c r="BG288" s="143"/>
      <c r="BH288" s="143"/>
      <c r="BI288" s="143"/>
      <c r="BJ288" s="143"/>
      <c r="BK288" s="143"/>
      <c r="BL288" s="143"/>
      <c r="BM288" s="143"/>
    </row>
    <row r="289" spans="1:65" ht="12" customHeight="1" thickBot="1">
      <c r="A289" s="145"/>
      <c r="B289" s="299" t="str">
        <f t="shared" si="28"/>
        <v>INTRA</v>
      </c>
      <c r="C289" s="296" t="s">
        <v>227</v>
      </c>
      <c r="D289" s="257" t="s">
        <v>201</v>
      </c>
      <c r="E289" s="232" t="s">
        <v>280</v>
      </c>
      <c r="F289" s="353"/>
      <c r="G289" s="252">
        <v>0</v>
      </c>
      <c r="H289" s="252">
        <v>0</v>
      </c>
      <c r="I289" s="252" t="s">
        <v>289</v>
      </c>
      <c r="J289" s="231" t="s">
        <v>227</v>
      </c>
      <c r="K289" s="252"/>
      <c r="L289" s="252" t="s">
        <v>302</v>
      </c>
      <c r="M289" s="252">
        <f>COUNTIF(AO287:AT288,"x")</f>
        <v>0</v>
      </c>
      <c r="N289" s="252">
        <f t="shared" si="33"/>
        <v>0</v>
      </c>
      <c r="O289" s="233"/>
      <c r="P289" s="233"/>
      <c r="Q289" s="233">
        <v>1</v>
      </c>
      <c r="R289" s="233">
        <v>2</v>
      </c>
      <c r="S289" s="233">
        <v>3</v>
      </c>
      <c r="T289" s="233">
        <v>4</v>
      </c>
      <c r="U289" s="233">
        <v>5</v>
      </c>
      <c r="V289" s="233">
        <v>6</v>
      </c>
      <c r="W289" s="233"/>
      <c r="X289" s="233"/>
      <c r="Y289" s="233">
        <v>1</v>
      </c>
      <c r="Z289" s="233">
        <v>2</v>
      </c>
      <c r="AA289" s="233">
        <v>3</v>
      </c>
      <c r="AB289" s="233">
        <v>4</v>
      </c>
      <c r="AC289" s="233">
        <v>5</v>
      </c>
      <c r="AD289" s="233">
        <v>6</v>
      </c>
      <c r="AE289" s="233"/>
      <c r="AF289" s="233"/>
      <c r="AG289" s="233">
        <v>1</v>
      </c>
      <c r="AH289" s="233">
        <v>2</v>
      </c>
      <c r="AI289" s="233">
        <v>3</v>
      </c>
      <c r="AJ289" s="233">
        <v>4</v>
      </c>
      <c r="AK289" s="233">
        <v>5</v>
      </c>
      <c r="AL289" s="233">
        <v>6</v>
      </c>
      <c r="AM289" s="233"/>
      <c r="AN289" s="233"/>
      <c r="AO289" s="233">
        <v>1</v>
      </c>
      <c r="AP289" s="233">
        <v>2</v>
      </c>
      <c r="AQ289" s="233">
        <v>3</v>
      </c>
      <c r="AR289" s="233">
        <v>4</v>
      </c>
      <c r="AS289" s="233">
        <v>5</v>
      </c>
      <c r="AT289" s="233">
        <v>6</v>
      </c>
      <c r="AU289" s="233"/>
      <c r="AV289" s="233"/>
      <c r="AW289" s="356"/>
      <c r="AX289" s="66"/>
      <c r="AY289" s="289">
        <f t="shared" si="30"/>
        <v>0</v>
      </c>
      <c r="AZ289" s="244">
        <f t="shared" si="31"/>
        <v>0</v>
      </c>
      <c r="BA289" s="244">
        <f t="shared" si="32"/>
        <v>0</v>
      </c>
      <c r="BB289" s="290" t="e">
        <f>Table6[[#This Row],[Occupé]]/Table6[[#This Row],[Total port]]</f>
        <v>#DIV/0!</v>
      </c>
      <c r="BC289" s="250"/>
      <c r="BD289" s="250"/>
      <c r="BE289" s="143"/>
      <c r="BF289" s="143"/>
      <c r="BG289" s="143"/>
      <c r="BH289" s="143"/>
      <c r="BI289" s="143"/>
      <c r="BJ289" s="143"/>
      <c r="BK289" s="143"/>
      <c r="BL289" s="143"/>
      <c r="BM289" s="143"/>
    </row>
    <row r="290" spans="1:65" ht="12" customHeight="1" thickBot="1">
      <c r="A290" s="145"/>
      <c r="B290" s="297" t="str">
        <f t="shared" si="28"/>
        <v>INTRA</v>
      </c>
      <c r="C290" s="295" t="s">
        <v>227</v>
      </c>
      <c r="D290" s="275" t="s">
        <v>201</v>
      </c>
      <c r="E290" s="260" t="s">
        <v>280</v>
      </c>
      <c r="F290" s="351">
        <v>22</v>
      </c>
      <c r="G290" s="259">
        <v>12</v>
      </c>
      <c r="H290" s="259">
        <v>12</v>
      </c>
      <c r="I290" s="259" t="s">
        <v>289</v>
      </c>
      <c r="J290" s="255" t="s">
        <v>227</v>
      </c>
      <c r="K290" s="259" t="s">
        <v>357</v>
      </c>
      <c r="L290" s="259" t="s">
        <v>298</v>
      </c>
      <c r="M290" s="259">
        <f>COUNTIF(Q291:V292,"x")</f>
        <v>2</v>
      </c>
      <c r="N290" s="259">
        <f t="shared" si="33"/>
        <v>10</v>
      </c>
      <c r="O290" s="228"/>
      <c r="P290" s="228"/>
      <c r="Q290" s="228">
        <v>7</v>
      </c>
      <c r="R290" s="228">
        <v>8</v>
      </c>
      <c r="S290" s="228">
        <v>9</v>
      </c>
      <c r="T290" s="228">
        <v>10</v>
      </c>
      <c r="U290" s="228">
        <v>11</v>
      </c>
      <c r="V290" s="228">
        <v>12</v>
      </c>
      <c r="W290" s="228"/>
      <c r="X290" s="228"/>
      <c r="Y290" s="228">
        <v>7</v>
      </c>
      <c r="Z290" s="228">
        <v>8</v>
      </c>
      <c r="AA290" s="228">
        <v>9</v>
      </c>
      <c r="AB290" s="228">
        <v>10</v>
      </c>
      <c r="AC290" s="228">
        <v>11</v>
      </c>
      <c r="AD290" s="228">
        <v>12</v>
      </c>
      <c r="AE290" s="228"/>
      <c r="AF290" s="228"/>
      <c r="AG290" s="228">
        <v>7</v>
      </c>
      <c r="AH290" s="228">
        <v>8</v>
      </c>
      <c r="AI290" s="228">
        <v>9</v>
      </c>
      <c r="AJ290" s="228">
        <v>10</v>
      </c>
      <c r="AK290" s="228">
        <v>11</v>
      </c>
      <c r="AL290" s="228">
        <v>12</v>
      </c>
      <c r="AM290" s="228"/>
      <c r="AN290" s="228"/>
      <c r="AO290" s="228">
        <v>7</v>
      </c>
      <c r="AP290" s="228">
        <v>8</v>
      </c>
      <c r="AQ290" s="228">
        <v>9</v>
      </c>
      <c r="AR290" s="228">
        <v>10</v>
      </c>
      <c r="AS290" s="228">
        <v>11</v>
      </c>
      <c r="AT290" s="228">
        <v>12</v>
      </c>
      <c r="AU290" s="228"/>
      <c r="AV290" s="228"/>
      <c r="AW290" s="354"/>
      <c r="AX290" s="66"/>
      <c r="AY290" s="289">
        <f t="shared" si="30"/>
        <v>12</v>
      </c>
      <c r="AZ290" s="244">
        <f t="shared" si="31"/>
        <v>2</v>
      </c>
      <c r="BA290" s="244">
        <f t="shared" si="32"/>
        <v>10</v>
      </c>
      <c r="BB290" s="290">
        <f>Table6[[#This Row],[Occupé]]/Table6[[#This Row],[Total port]]</f>
        <v>0.16666666666666666</v>
      </c>
      <c r="BC290" s="250"/>
      <c r="BD290" s="250"/>
      <c r="BE290" s="143"/>
      <c r="BF290" s="143"/>
      <c r="BG290" s="143"/>
      <c r="BH290" s="143"/>
      <c r="BI290" s="143"/>
      <c r="BJ290" s="143"/>
      <c r="BK290" s="143"/>
      <c r="BL290" s="143"/>
      <c r="BM290" s="143"/>
    </row>
    <row r="291" spans="1:65" ht="12" customHeight="1">
      <c r="A291" s="145"/>
      <c r="B291" s="298" t="str">
        <f t="shared" si="28"/>
        <v>INTRA</v>
      </c>
      <c r="C291" s="289" t="s">
        <v>227</v>
      </c>
      <c r="D291" s="261" t="s">
        <v>201</v>
      </c>
      <c r="E291" s="245" t="s">
        <v>280</v>
      </c>
      <c r="F291" s="352"/>
      <c r="G291" s="261">
        <v>12</v>
      </c>
      <c r="H291" s="261">
        <v>12</v>
      </c>
      <c r="I291" s="261" t="s">
        <v>289</v>
      </c>
      <c r="J291" s="244" t="s">
        <v>227</v>
      </c>
      <c r="K291" s="261" t="s">
        <v>376</v>
      </c>
      <c r="L291" s="261" t="s">
        <v>300</v>
      </c>
      <c r="M291" s="261">
        <f>COUNTIF(Y291:AD292,"x")</f>
        <v>6</v>
      </c>
      <c r="N291" s="261">
        <f t="shared" si="33"/>
        <v>6</v>
      </c>
      <c r="O291" s="240"/>
      <c r="P291" s="262" t="str">
        <f>K290</f>
        <v>D84</v>
      </c>
      <c r="Q291" s="255" t="s">
        <v>277</v>
      </c>
      <c r="R291" s="255"/>
      <c r="S291" s="255"/>
      <c r="T291" s="255"/>
      <c r="U291" s="255"/>
      <c r="V291" s="263"/>
      <c r="W291" s="240"/>
      <c r="X291" s="262" t="str">
        <f>K291</f>
        <v>T84</v>
      </c>
      <c r="Y291" s="255" t="s">
        <v>277</v>
      </c>
      <c r="Z291" s="255" t="s">
        <v>277</v>
      </c>
      <c r="AA291" s="255" t="s">
        <v>277</v>
      </c>
      <c r="AB291" s="255" t="s">
        <v>277</v>
      </c>
      <c r="AC291" s="255" t="s">
        <v>277</v>
      </c>
      <c r="AD291" s="263" t="s">
        <v>277</v>
      </c>
      <c r="AE291" s="240"/>
      <c r="AF291" s="262" t="str">
        <f>K292</f>
        <v>D81</v>
      </c>
      <c r="AG291" s="255"/>
      <c r="AH291" s="255"/>
      <c r="AI291" s="255"/>
      <c r="AJ291" s="255"/>
      <c r="AK291" s="255"/>
      <c r="AL291" s="263"/>
      <c r="AM291" s="240"/>
      <c r="AN291" s="262" t="str">
        <f>K293</f>
        <v>T81</v>
      </c>
      <c r="AO291" s="255"/>
      <c r="AP291" s="255"/>
      <c r="AQ291" s="255"/>
      <c r="AR291" s="255"/>
      <c r="AS291" s="255"/>
      <c r="AT291" s="263"/>
      <c r="AU291" s="240"/>
      <c r="AV291" s="240"/>
      <c r="AW291" s="355"/>
      <c r="AX291" s="66"/>
      <c r="AY291" s="289">
        <f t="shared" si="30"/>
        <v>12</v>
      </c>
      <c r="AZ291" s="244">
        <f t="shared" si="31"/>
        <v>6</v>
      </c>
      <c r="BA291" s="244">
        <f t="shared" si="32"/>
        <v>6</v>
      </c>
      <c r="BB291" s="290">
        <f>Table6[[#This Row],[Occupé]]/Table6[[#This Row],[Total port]]</f>
        <v>0.5</v>
      </c>
      <c r="BC291" s="250"/>
      <c r="BD291" s="250"/>
      <c r="BE291" s="143"/>
      <c r="BF291" s="143"/>
      <c r="BG291" s="143"/>
      <c r="BH291" s="143"/>
      <c r="BI291" s="143"/>
      <c r="BJ291" s="143"/>
      <c r="BK291" s="143"/>
      <c r="BL291" s="143"/>
      <c r="BM291" s="143"/>
    </row>
    <row r="292" spans="1:65" ht="12" customHeight="1" thickBot="1">
      <c r="A292" s="145"/>
      <c r="B292" s="298" t="str">
        <f t="shared" si="28"/>
        <v>INTRA</v>
      </c>
      <c r="C292" s="289" t="s">
        <v>227</v>
      </c>
      <c r="D292" s="261" t="s">
        <v>201</v>
      </c>
      <c r="E292" s="245" t="s">
        <v>280</v>
      </c>
      <c r="F292" s="352"/>
      <c r="G292" s="261">
        <v>12</v>
      </c>
      <c r="H292" s="261">
        <v>12</v>
      </c>
      <c r="I292" s="261" t="s">
        <v>289</v>
      </c>
      <c r="J292" s="244" t="s">
        <v>227</v>
      </c>
      <c r="K292" s="261" t="s">
        <v>358</v>
      </c>
      <c r="L292" s="261" t="s">
        <v>301</v>
      </c>
      <c r="M292" s="261">
        <f>COUNTIF(AG291:AL292,"x")</f>
        <v>0</v>
      </c>
      <c r="N292" s="261">
        <f t="shared" si="33"/>
        <v>12</v>
      </c>
      <c r="O292" s="240"/>
      <c r="P292" s="264" t="str">
        <f>L290</f>
        <v>C1</v>
      </c>
      <c r="Q292" s="231" t="s">
        <v>277</v>
      </c>
      <c r="R292" s="231"/>
      <c r="S292" s="231"/>
      <c r="T292" s="231"/>
      <c r="U292" s="231"/>
      <c r="V292" s="265"/>
      <c r="W292" s="240"/>
      <c r="X292" s="264" t="str">
        <f>L291</f>
        <v>C2</v>
      </c>
      <c r="Y292" s="231"/>
      <c r="Z292" s="231"/>
      <c r="AA292" s="231"/>
      <c r="AB292" s="231"/>
      <c r="AC292" s="231"/>
      <c r="AD292" s="265"/>
      <c r="AE292" s="240"/>
      <c r="AF292" s="264" t="str">
        <f>L292</f>
        <v>C3</v>
      </c>
      <c r="AG292" s="231"/>
      <c r="AH292" s="231"/>
      <c r="AI292" s="231"/>
      <c r="AJ292" s="231"/>
      <c r="AK292" s="231"/>
      <c r="AL292" s="265"/>
      <c r="AM292" s="240"/>
      <c r="AN292" s="264" t="str">
        <f>L293</f>
        <v>C4</v>
      </c>
      <c r="AO292" s="231"/>
      <c r="AP292" s="231"/>
      <c r="AQ292" s="231"/>
      <c r="AR292" s="231"/>
      <c r="AS292" s="231"/>
      <c r="AT292" s="265"/>
      <c r="AU292" s="240"/>
      <c r="AV292" s="240"/>
      <c r="AW292" s="355"/>
      <c r="AX292" s="66"/>
      <c r="AY292" s="289">
        <f t="shared" si="30"/>
        <v>12</v>
      </c>
      <c r="AZ292" s="244">
        <f t="shared" si="31"/>
        <v>0</v>
      </c>
      <c r="BA292" s="244">
        <f t="shared" si="32"/>
        <v>12</v>
      </c>
      <c r="BB292" s="290">
        <f>Table6[[#This Row],[Occupé]]/Table6[[#This Row],[Total port]]</f>
        <v>0</v>
      </c>
      <c r="BC292" s="250"/>
      <c r="BD292" s="250"/>
      <c r="BE292" s="143"/>
      <c r="BF292" s="143"/>
      <c r="BG292" s="143"/>
      <c r="BH292" s="143"/>
      <c r="BI292" s="143"/>
      <c r="BJ292" s="143"/>
      <c r="BK292" s="143"/>
      <c r="BL292" s="143"/>
      <c r="BM292" s="143"/>
    </row>
    <row r="293" spans="1:65" ht="12" customHeight="1" thickBot="1">
      <c r="A293" s="145"/>
      <c r="B293" s="299" t="str">
        <f t="shared" si="28"/>
        <v>INTRA</v>
      </c>
      <c r="C293" s="296" t="s">
        <v>227</v>
      </c>
      <c r="D293" s="257" t="s">
        <v>201</v>
      </c>
      <c r="E293" s="232" t="s">
        <v>280</v>
      </c>
      <c r="F293" s="353"/>
      <c r="G293" s="252">
        <v>12</v>
      </c>
      <c r="H293" s="252">
        <v>12</v>
      </c>
      <c r="I293" s="252" t="s">
        <v>289</v>
      </c>
      <c r="J293" s="231" t="s">
        <v>227</v>
      </c>
      <c r="K293" s="252" t="s">
        <v>359</v>
      </c>
      <c r="L293" s="252" t="s">
        <v>302</v>
      </c>
      <c r="M293" s="252">
        <f>COUNTIF(AO291:AT292,"x")</f>
        <v>0</v>
      </c>
      <c r="N293" s="252">
        <f t="shared" si="33"/>
        <v>12</v>
      </c>
      <c r="O293" s="233"/>
      <c r="P293" s="233"/>
      <c r="Q293" s="233">
        <v>1</v>
      </c>
      <c r="R293" s="233">
        <v>2</v>
      </c>
      <c r="S293" s="233">
        <v>3</v>
      </c>
      <c r="T293" s="233">
        <v>4</v>
      </c>
      <c r="U293" s="233">
        <v>5</v>
      </c>
      <c r="V293" s="233">
        <v>6</v>
      </c>
      <c r="W293" s="233"/>
      <c r="X293" s="233"/>
      <c r="Y293" s="233">
        <v>1</v>
      </c>
      <c r="Z293" s="233">
        <v>2</v>
      </c>
      <c r="AA293" s="233">
        <v>3</v>
      </c>
      <c r="AB293" s="233">
        <v>4</v>
      </c>
      <c r="AC293" s="233">
        <v>5</v>
      </c>
      <c r="AD293" s="233">
        <v>6</v>
      </c>
      <c r="AE293" s="233"/>
      <c r="AF293" s="233"/>
      <c r="AG293" s="233">
        <v>1</v>
      </c>
      <c r="AH293" s="233">
        <v>2</v>
      </c>
      <c r="AI293" s="233">
        <v>3</v>
      </c>
      <c r="AJ293" s="233">
        <v>4</v>
      </c>
      <c r="AK293" s="233">
        <v>5</v>
      </c>
      <c r="AL293" s="233">
        <v>6</v>
      </c>
      <c r="AM293" s="233"/>
      <c r="AN293" s="233"/>
      <c r="AO293" s="233">
        <v>1</v>
      </c>
      <c r="AP293" s="233">
        <v>2</v>
      </c>
      <c r="AQ293" s="233">
        <v>3</v>
      </c>
      <c r="AR293" s="233">
        <v>4</v>
      </c>
      <c r="AS293" s="233">
        <v>5</v>
      </c>
      <c r="AT293" s="233">
        <v>6</v>
      </c>
      <c r="AU293" s="233"/>
      <c r="AV293" s="233"/>
      <c r="AW293" s="356"/>
      <c r="AX293" s="66"/>
      <c r="AY293" s="289">
        <f t="shared" si="30"/>
        <v>12</v>
      </c>
      <c r="AZ293" s="244">
        <f t="shared" si="31"/>
        <v>0</v>
      </c>
      <c r="BA293" s="244">
        <f t="shared" si="32"/>
        <v>12</v>
      </c>
      <c r="BB293" s="290">
        <f>Table6[[#This Row],[Occupé]]/Table6[[#This Row],[Total port]]</f>
        <v>0</v>
      </c>
      <c r="BC293" s="250"/>
      <c r="BD293" s="250"/>
      <c r="BE293" s="143"/>
      <c r="BF293" s="143"/>
      <c r="BG293" s="143"/>
      <c r="BH293" s="143"/>
      <c r="BI293" s="143"/>
      <c r="BJ293" s="143"/>
      <c r="BK293" s="143"/>
      <c r="BL293" s="143"/>
      <c r="BM293" s="143"/>
    </row>
    <row r="294" spans="1:65" ht="12" customHeight="1" thickBot="1">
      <c r="A294" s="145"/>
      <c r="B294" s="297" t="str">
        <f t="shared" si="28"/>
        <v>INTRA</v>
      </c>
      <c r="C294" s="295" t="s">
        <v>227</v>
      </c>
      <c r="D294" s="275" t="s">
        <v>201</v>
      </c>
      <c r="E294" s="260" t="s">
        <v>280</v>
      </c>
      <c r="F294" s="351">
        <v>21</v>
      </c>
      <c r="G294" s="259">
        <v>12</v>
      </c>
      <c r="H294" s="259">
        <v>12</v>
      </c>
      <c r="I294" s="259" t="s">
        <v>289</v>
      </c>
      <c r="J294" s="255" t="s">
        <v>227</v>
      </c>
      <c r="K294" s="259" t="s">
        <v>360</v>
      </c>
      <c r="L294" s="259" t="s">
        <v>298</v>
      </c>
      <c r="M294" s="259">
        <f>COUNTIF(Q295:V296,"x")</f>
        <v>0</v>
      </c>
      <c r="N294" s="259">
        <f t="shared" si="33"/>
        <v>12</v>
      </c>
      <c r="O294" s="228"/>
      <c r="P294" s="228"/>
      <c r="Q294" s="228">
        <v>7</v>
      </c>
      <c r="R294" s="228">
        <v>8</v>
      </c>
      <c r="S294" s="228">
        <v>9</v>
      </c>
      <c r="T294" s="228">
        <v>10</v>
      </c>
      <c r="U294" s="228">
        <v>11</v>
      </c>
      <c r="V294" s="228">
        <v>12</v>
      </c>
      <c r="W294" s="228"/>
      <c r="X294" s="228"/>
      <c r="Y294" s="228">
        <v>7</v>
      </c>
      <c r="Z294" s="228">
        <v>8</v>
      </c>
      <c r="AA294" s="228">
        <v>9</v>
      </c>
      <c r="AB294" s="228">
        <v>10</v>
      </c>
      <c r="AC294" s="228">
        <v>11</v>
      </c>
      <c r="AD294" s="228">
        <v>12</v>
      </c>
      <c r="AE294" s="228"/>
      <c r="AF294" s="228"/>
      <c r="AG294" s="228">
        <v>7</v>
      </c>
      <c r="AH294" s="228">
        <v>8</v>
      </c>
      <c r="AI294" s="228">
        <v>9</v>
      </c>
      <c r="AJ294" s="228">
        <v>10</v>
      </c>
      <c r="AK294" s="228">
        <v>11</v>
      </c>
      <c r="AL294" s="228">
        <v>12</v>
      </c>
      <c r="AM294" s="228"/>
      <c r="AN294" s="228"/>
      <c r="AO294" s="228">
        <v>7</v>
      </c>
      <c r="AP294" s="228">
        <v>8</v>
      </c>
      <c r="AQ294" s="228">
        <v>9</v>
      </c>
      <c r="AR294" s="228">
        <v>10</v>
      </c>
      <c r="AS294" s="228">
        <v>11</v>
      </c>
      <c r="AT294" s="228">
        <v>12</v>
      </c>
      <c r="AU294" s="228"/>
      <c r="AV294" s="228"/>
      <c r="AW294" s="354"/>
      <c r="AX294" s="66"/>
      <c r="AY294" s="289">
        <f t="shared" si="30"/>
        <v>12</v>
      </c>
      <c r="AZ294" s="244">
        <f t="shared" si="31"/>
        <v>0</v>
      </c>
      <c r="BA294" s="244">
        <f t="shared" si="32"/>
        <v>12</v>
      </c>
      <c r="BB294" s="290">
        <f>Table6[[#This Row],[Occupé]]/Table6[[#This Row],[Total port]]</f>
        <v>0</v>
      </c>
      <c r="BC294" s="250"/>
      <c r="BD294" s="250"/>
      <c r="BE294" s="143"/>
      <c r="BF294" s="143"/>
      <c r="BG294" s="143"/>
      <c r="BH294" s="143"/>
      <c r="BI294" s="143"/>
      <c r="BJ294" s="143"/>
      <c r="BK294" s="143"/>
      <c r="BL294" s="143"/>
      <c r="BM294" s="143"/>
    </row>
    <row r="295" spans="1:65" ht="12" customHeight="1">
      <c r="A295" s="145"/>
      <c r="B295" s="298" t="str">
        <f t="shared" si="28"/>
        <v>INTRA</v>
      </c>
      <c r="C295" s="289" t="s">
        <v>227</v>
      </c>
      <c r="D295" s="261" t="s">
        <v>201</v>
      </c>
      <c r="E295" s="245" t="s">
        <v>280</v>
      </c>
      <c r="F295" s="352"/>
      <c r="G295" s="261">
        <v>12</v>
      </c>
      <c r="H295" s="261">
        <v>12</v>
      </c>
      <c r="I295" s="261" t="s">
        <v>289</v>
      </c>
      <c r="J295" s="244" t="s">
        <v>227</v>
      </c>
      <c r="K295" s="261" t="s">
        <v>362</v>
      </c>
      <c r="L295" s="261" t="s">
        <v>300</v>
      </c>
      <c r="M295" s="261">
        <f>COUNTIF(Y295:AD296,"x")</f>
        <v>0</v>
      </c>
      <c r="N295" s="261">
        <f t="shared" si="33"/>
        <v>12</v>
      </c>
      <c r="O295" s="240"/>
      <c r="P295" s="262" t="str">
        <f>K294</f>
        <v>D76</v>
      </c>
      <c r="Q295" s="255"/>
      <c r="R295" s="255"/>
      <c r="S295" s="255"/>
      <c r="T295" s="255"/>
      <c r="U295" s="255"/>
      <c r="V295" s="263"/>
      <c r="W295" s="240"/>
      <c r="X295" s="262" t="str">
        <f>K295</f>
        <v>T76</v>
      </c>
      <c r="Y295" s="255"/>
      <c r="Z295" s="255"/>
      <c r="AA295" s="255"/>
      <c r="AB295" s="255"/>
      <c r="AC295" s="255"/>
      <c r="AD295" s="263"/>
      <c r="AE295" s="240"/>
      <c r="AF295" s="262" t="str">
        <f>K296</f>
        <v>D73</v>
      </c>
      <c r="AG295" s="255"/>
      <c r="AH295" s="255"/>
      <c r="AI295" s="255"/>
      <c r="AJ295" s="255"/>
      <c r="AK295" s="255"/>
      <c r="AL295" s="263"/>
      <c r="AM295" s="240"/>
      <c r="AN295" s="262" t="str">
        <f>K297</f>
        <v>T73</v>
      </c>
      <c r="AO295" s="255"/>
      <c r="AP295" s="255"/>
      <c r="AQ295" s="255"/>
      <c r="AR295" s="255"/>
      <c r="AS295" s="255"/>
      <c r="AT295" s="263"/>
      <c r="AU295" s="240"/>
      <c r="AV295" s="240"/>
      <c r="AW295" s="355"/>
      <c r="AX295" s="66"/>
      <c r="AY295" s="289">
        <f t="shared" si="30"/>
        <v>12</v>
      </c>
      <c r="AZ295" s="244">
        <f t="shared" si="31"/>
        <v>0</v>
      </c>
      <c r="BA295" s="244">
        <f t="shared" si="32"/>
        <v>12</v>
      </c>
      <c r="BB295" s="290">
        <f>Table6[[#This Row],[Occupé]]/Table6[[#This Row],[Total port]]</f>
        <v>0</v>
      </c>
      <c r="BC295" s="250"/>
      <c r="BD295" s="250"/>
      <c r="BE295" s="143"/>
      <c r="BF295" s="143"/>
      <c r="BG295" s="143"/>
      <c r="BH295" s="143"/>
      <c r="BI295" s="143"/>
      <c r="BJ295" s="143"/>
      <c r="BK295" s="143"/>
      <c r="BL295" s="143"/>
      <c r="BM295" s="143"/>
    </row>
    <row r="296" spans="1:65" ht="12" customHeight="1" thickBot="1">
      <c r="A296" s="145"/>
      <c r="B296" s="298" t="str">
        <f t="shared" si="28"/>
        <v>INTRA</v>
      </c>
      <c r="C296" s="289" t="s">
        <v>227</v>
      </c>
      <c r="D296" s="261" t="s">
        <v>201</v>
      </c>
      <c r="E296" s="245" t="s">
        <v>280</v>
      </c>
      <c r="F296" s="352"/>
      <c r="G296" s="261">
        <v>12</v>
      </c>
      <c r="H296" s="261">
        <v>12</v>
      </c>
      <c r="I296" s="261" t="s">
        <v>289</v>
      </c>
      <c r="J296" s="244" t="s">
        <v>227</v>
      </c>
      <c r="K296" s="261" t="s">
        <v>361</v>
      </c>
      <c r="L296" s="261" t="s">
        <v>301</v>
      </c>
      <c r="M296" s="261">
        <f>COUNTIF(AG295:AL296,"x")</f>
        <v>0</v>
      </c>
      <c r="N296" s="261">
        <f t="shared" si="33"/>
        <v>12</v>
      </c>
      <c r="O296" s="240"/>
      <c r="P296" s="264" t="str">
        <f>L294</f>
        <v>C1</v>
      </c>
      <c r="Q296" s="231"/>
      <c r="R296" s="231"/>
      <c r="S296" s="231"/>
      <c r="T296" s="231"/>
      <c r="U296" s="231"/>
      <c r="V296" s="265"/>
      <c r="W296" s="240"/>
      <c r="X296" s="264" t="str">
        <f>L295</f>
        <v>C2</v>
      </c>
      <c r="Y296" s="231"/>
      <c r="Z296" s="231"/>
      <c r="AA296" s="231"/>
      <c r="AB296" s="231"/>
      <c r="AC296" s="231"/>
      <c r="AD296" s="265"/>
      <c r="AE296" s="240"/>
      <c r="AF296" s="264" t="str">
        <f>L296</f>
        <v>C3</v>
      </c>
      <c r="AG296" s="231"/>
      <c r="AH296" s="231"/>
      <c r="AI296" s="231"/>
      <c r="AJ296" s="231"/>
      <c r="AK296" s="231"/>
      <c r="AL296" s="265"/>
      <c r="AM296" s="240"/>
      <c r="AN296" s="264" t="str">
        <f>L297</f>
        <v>C4</v>
      </c>
      <c r="AO296" s="231"/>
      <c r="AP296" s="231"/>
      <c r="AQ296" s="231"/>
      <c r="AR296" s="231"/>
      <c r="AS296" s="231"/>
      <c r="AT296" s="265"/>
      <c r="AU296" s="240"/>
      <c r="AV296" s="240"/>
      <c r="AW296" s="355"/>
      <c r="AX296" s="66"/>
      <c r="AY296" s="289">
        <f t="shared" si="30"/>
        <v>12</v>
      </c>
      <c r="AZ296" s="244">
        <f t="shared" si="31"/>
        <v>0</v>
      </c>
      <c r="BA296" s="244">
        <f t="shared" si="32"/>
        <v>12</v>
      </c>
      <c r="BB296" s="290">
        <f>Table6[[#This Row],[Occupé]]/Table6[[#This Row],[Total port]]</f>
        <v>0</v>
      </c>
      <c r="BC296" s="250"/>
      <c r="BD296" s="250"/>
      <c r="BE296" s="143"/>
      <c r="BF296" s="143"/>
      <c r="BG296" s="143"/>
      <c r="BH296" s="143"/>
      <c r="BI296" s="143"/>
      <c r="BJ296" s="143"/>
      <c r="BK296" s="143"/>
      <c r="BL296" s="143"/>
      <c r="BM296" s="143"/>
    </row>
    <row r="297" spans="1:65" ht="12" customHeight="1" thickBot="1">
      <c r="A297" s="145"/>
      <c r="B297" s="299" t="str">
        <f t="shared" si="28"/>
        <v>INTRA</v>
      </c>
      <c r="C297" s="296" t="s">
        <v>227</v>
      </c>
      <c r="D297" s="257" t="s">
        <v>201</v>
      </c>
      <c r="E297" s="232" t="s">
        <v>280</v>
      </c>
      <c r="F297" s="353"/>
      <c r="G297" s="252">
        <v>12</v>
      </c>
      <c r="H297" s="252">
        <v>12</v>
      </c>
      <c r="I297" s="252" t="s">
        <v>289</v>
      </c>
      <c r="J297" s="231" t="s">
        <v>227</v>
      </c>
      <c r="K297" s="252" t="s">
        <v>363</v>
      </c>
      <c r="L297" s="252" t="s">
        <v>302</v>
      </c>
      <c r="M297" s="252">
        <f>COUNTIF(AO295:AT296,"x")</f>
        <v>0</v>
      </c>
      <c r="N297" s="252">
        <f t="shared" si="33"/>
        <v>12</v>
      </c>
      <c r="O297" s="233"/>
      <c r="P297" s="233"/>
      <c r="Q297" s="233">
        <v>1</v>
      </c>
      <c r="R297" s="233">
        <v>2</v>
      </c>
      <c r="S297" s="233">
        <v>3</v>
      </c>
      <c r="T297" s="233">
        <v>4</v>
      </c>
      <c r="U297" s="233">
        <v>5</v>
      </c>
      <c r="V297" s="233">
        <v>6</v>
      </c>
      <c r="W297" s="233"/>
      <c r="X297" s="233"/>
      <c r="Y297" s="233">
        <v>1</v>
      </c>
      <c r="Z297" s="233">
        <v>2</v>
      </c>
      <c r="AA297" s="233">
        <v>3</v>
      </c>
      <c r="AB297" s="233">
        <v>4</v>
      </c>
      <c r="AC297" s="233">
        <v>5</v>
      </c>
      <c r="AD297" s="233">
        <v>6</v>
      </c>
      <c r="AE297" s="233"/>
      <c r="AF297" s="233"/>
      <c r="AG297" s="233">
        <v>1</v>
      </c>
      <c r="AH297" s="233">
        <v>2</v>
      </c>
      <c r="AI297" s="233">
        <v>3</v>
      </c>
      <c r="AJ297" s="233">
        <v>4</v>
      </c>
      <c r="AK297" s="233">
        <v>5</v>
      </c>
      <c r="AL297" s="233">
        <v>6</v>
      </c>
      <c r="AM297" s="233"/>
      <c r="AN297" s="233"/>
      <c r="AO297" s="233">
        <v>1</v>
      </c>
      <c r="AP297" s="233">
        <v>2</v>
      </c>
      <c r="AQ297" s="233">
        <v>3</v>
      </c>
      <c r="AR297" s="233">
        <v>4</v>
      </c>
      <c r="AS297" s="233">
        <v>5</v>
      </c>
      <c r="AT297" s="233">
        <v>6</v>
      </c>
      <c r="AU297" s="233"/>
      <c r="AV297" s="233"/>
      <c r="AW297" s="356"/>
      <c r="AX297" s="66"/>
      <c r="AY297" s="289">
        <f t="shared" si="30"/>
        <v>12</v>
      </c>
      <c r="AZ297" s="244">
        <f t="shared" si="31"/>
        <v>0</v>
      </c>
      <c r="BA297" s="244">
        <f t="shared" si="32"/>
        <v>12</v>
      </c>
      <c r="BB297" s="290">
        <f>Table6[[#This Row],[Occupé]]/Table6[[#This Row],[Total port]]</f>
        <v>0</v>
      </c>
      <c r="BC297" s="250"/>
      <c r="BD297" s="250"/>
      <c r="BE297" s="143"/>
      <c r="BF297" s="143"/>
      <c r="BG297" s="143"/>
      <c r="BH297" s="143"/>
      <c r="BI297" s="143"/>
      <c r="BJ297" s="143"/>
      <c r="BK297" s="143"/>
      <c r="BL297" s="143"/>
      <c r="BM297" s="143"/>
    </row>
    <row r="298" spans="1:65" ht="12" customHeight="1" thickBot="1">
      <c r="A298" s="145"/>
      <c r="B298" s="297" t="str">
        <f t="shared" si="28"/>
        <v>INTRA</v>
      </c>
      <c r="C298" s="295" t="s">
        <v>227</v>
      </c>
      <c r="D298" s="275" t="s">
        <v>201</v>
      </c>
      <c r="E298" s="260" t="s">
        <v>280</v>
      </c>
      <c r="F298" s="351">
        <v>20</v>
      </c>
      <c r="G298" s="259">
        <v>12</v>
      </c>
      <c r="H298" s="259">
        <v>12</v>
      </c>
      <c r="I298" s="259" t="s">
        <v>289</v>
      </c>
      <c r="J298" s="255" t="s">
        <v>227</v>
      </c>
      <c r="K298" s="259" t="s">
        <v>364</v>
      </c>
      <c r="L298" s="259" t="s">
        <v>298</v>
      </c>
      <c r="M298" s="259">
        <f>COUNTIF(Q299:V300,"x")</f>
        <v>0</v>
      </c>
      <c r="N298" s="259">
        <f t="shared" si="33"/>
        <v>12</v>
      </c>
      <c r="O298" s="228"/>
      <c r="P298" s="228"/>
      <c r="Q298" s="228">
        <v>7</v>
      </c>
      <c r="R298" s="228">
        <v>8</v>
      </c>
      <c r="S298" s="228">
        <v>9</v>
      </c>
      <c r="T298" s="228">
        <v>10</v>
      </c>
      <c r="U298" s="228">
        <v>11</v>
      </c>
      <c r="V298" s="228">
        <v>12</v>
      </c>
      <c r="W298" s="228"/>
      <c r="X298" s="228"/>
      <c r="Y298" s="228">
        <v>7</v>
      </c>
      <c r="Z298" s="228">
        <v>8</v>
      </c>
      <c r="AA298" s="228">
        <v>9</v>
      </c>
      <c r="AB298" s="228">
        <v>10</v>
      </c>
      <c r="AC298" s="228">
        <v>11</v>
      </c>
      <c r="AD298" s="228">
        <v>12</v>
      </c>
      <c r="AE298" s="228"/>
      <c r="AF298" s="228"/>
      <c r="AG298" s="228">
        <v>7</v>
      </c>
      <c r="AH298" s="228">
        <v>8</v>
      </c>
      <c r="AI298" s="228">
        <v>9</v>
      </c>
      <c r="AJ298" s="228">
        <v>10</v>
      </c>
      <c r="AK298" s="228">
        <v>11</v>
      </c>
      <c r="AL298" s="228">
        <v>12</v>
      </c>
      <c r="AM298" s="228"/>
      <c r="AN298" s="228"/>
      <c r="AO298" s="228">
        <v>7</v>
      </c>
      <c r="AP298" s="228">
        <v>8</v>
      </c>
      <c r="AQ298" s="228">
        <v>9</v>
      </c>
      <c r="AR298" s="228">
        <v>10</v>
      </c>
      <c r="AS298" s="228">
        <v>11</v>
      </c>
      <c r="AT298" s="228">
        <v>12</v>
      </c>
      <c r="AU298" s="228"/>
      <c r="AV298" s="228"/>
      <c r="AW298" s="354"/>
      <c r="AX298" s="66"/>
      <c r="AY298" s="289">
        <f t="shared" si="30"/>
        <v>12</v>
      </c>
      <c r="AZ298" s="244">
        <f t="shared" si="31"/>
        <v>0</v>
      </c>
      <c r="BA298" s="244">
        <f t="shared" si="32"/>
        <v>12</v>
      </c>
      <c r="BB298" s="290">
        <f>Table6[[#This Row],[Occupé]]/Table6[[#This Row],[Total port]]</f>
        <v>0</v>
      </c>
      <c r="BC298" s="250"/>
      <c r="BD298" s="250"/>
      <c r="BE298" s="143"/>
      <c r="BF298" s="143"/>
      <c r="BG298" s="143"/>
      <c r="BH298" s="143"/>
      <c r="BI298" s="143"/>
      <c r="BJ298" s="143"/>
      <c r="BK298" s="143"/>
      <c r="BL298" s="143"/>
      <c r="BM298" s="143"/>
    </row>
    <row r="299" spans="1:65" ht="12" customHeight="1">
      <c r="A299" s="145"/>
      <c r="B299" s="298" t="str">
        <f t="shared" si="28"/>
        <v>INTRA</v>
      </c>
      <c r="C299" s="289" t="s">
        <v>227</v>
      </c>
      <c r="D299" s="261" t="s">
        <v>201</v>
      </c>
      <c r="E299" s="245" t="s">
        <v>280</v>
      </c>
      <c r="F299" s="352"/>
      <c r="G299" s="261">
        <v>12</v>
      </c>
      <c r="H299" s="261">
        <v>12</v>
      </c>
      <c r="I299" s="261" t="s">
        <v>289</v>
      </c>
      <c r="J299" s="244" t="s">
        <v>227</v>
      </c>
      <c r="K299" s="261" t="s">
        <v>365</v>
      </c>
      <c r="L299" s="261" t="s">
        <v>300</v>
      </c>
      <c r="M299" s="261">
        <f>COUNTIF(Y299:AD300,"x")</f>
        <v>0</v>
      </c>
      <c r="N299" s="261">
        <f t="shared" si="33"/>
        <v>12</v>
      </c>
      <c r="O299" s="240"/>
      <c r="P299" s="262" t="str">
        <f>K298</f>
        <v>D60</v>
      </c>
      <c r="Q299" s="255"/>
      <c r="R299" s="255"/>
      <c r="S299" s="255"/>
      <c r="T299" s="255"/>
      <c r="U299" s="255"/>
      <c r="V299" s="263"/>
      <c r="W299" s="240"/>
      <c r="X299" s="262" t="str">
        <f>K299</f>
        <v>T60</v>
      </c>
      <c r="Y299" s="255"/>
      <c r="Z299" s="255"/>
      <c r="AA299" s="255"/>
      <c r="AB299" s="255"/>
      <c r="AC299" s="255"/>
      <c r="AD299" s="263"/>
      <c r="AE299" s="240"/>
      <c r="AF299" s="262" t="str">
        <f>K300</f>
        <v>D65</v>
      </c>
      <c r="AG299" s="255"/>
      <c r="AH299" s="255"/>
      <c r="AI299" s="255"/>
      <c r="AJ299" s="255"/>
      <c r="AK299" s="255"/>
      <c r="AL299" s="263"/>
      <c r="AM299" s="240"/>
      <c r="AN299" s="262" t="str">
        <f>K301</f>
        <v>T65</v>
      </c>
      <c r="AO299" s="255"/>
      <c r="AP299" s="255"/>
      <c r="AQ299" s="255"/>
      <c r="AR299" s="255"/>
      <c r="AS299" s="255"/>
      <c r="AT299" s="263"/>
      <c r="AU299" s="240"/>
      <c r="AV299" s="240"/>
      <c r="AW299" s="355"/>
      <c r="AX299" s="66"/>
      <c r="AY299" s="289">
        <f t="shared" si="30"/>
        <v>12</v>
      </c>
      <c r="AZ299" s="244">
        <f t="shared" si="31"/>
        <v>0</v>
      </c>
      <c r="BA299" s="244">
        <f t="shared" si="32"/>
        <v>12</v>
      </c>
      <c r="BB299" s="290">
        <f>Table6[[#This Row],[Occupé]]/Table6[[#This Row],[Total port]]</f>
        <v>0</v>
      </c>
      <c r="BC299" s="250"/>
      <c r="BD299" s="250"/>
      <c r="BE299" s="143"/>
      <c r="BF299" s="143"/>
      <c r="BG299" s="143"/>
      <c r="BH299" s="143"/>
      <c r="BI299" s="143"/>
      <c r="BJ299" s="143"/>
      <c r="BK299" s="143"/>
      <c r="BL299" s="143"/>
      <c r="BM299" s="143"/>
    </row>
    <row r="300" spans="1:65" ht="12" customHeight="1" thickBot="1">
      <c r="A300" s="145"/>
      <c r="B300" s="298" t="str">
        <f t="shared" si="28"/>
        <v>INTRA</v>
      </c>
      <c r="C300" s="289" t="s">
        <v>227</v>
      </c>
      <c r="D300" s="261" t="s">
        <v>201</v>
      </c>
      <c r="E300" s="245" t="s">
        <v>280</v>
      </c>
      <c r="F300" s="352"/>
      <c r="G300" s="261">
        <v>12</v>
      </c>
      <c r="H300" s="261">
        <v>12</v>
      </c>
      <c r="I300" s="261" t="s">
        <v>289</v>
      </c>
      <c r="J300" s="244" t="s">
        <v>227</v>
      </c>
      <c r="K300" s="261" t="s">
        <v>366</v>
      </c>
      <c r="L300" s="261" t="s">
        <v>301</v>
      </c>
      <c r="M300" s="261">
        <f>COUNTIF(AG299:AL300,"x")</f>
        <v>0</v>
      </c>
      <c r="N300" s="261">
        <f t="shared" si="33"/>
        <v>12</v>
      </c>
      <c r="O300" s="240"/>
      <c r="P300" s="264" t="str">
        <f>L298</f>
        <v>C1</v>
      </c>
      <c r="Q300" s="231"/>
      <c r="R300" s="231"/>
      <c r="S300" s="231"/>
      <c r="T300" s="231"/>
      <c r="U300" s="231"/>
      <c r="V300" s="265"/>
      <c r="W300" s="240"/>
      <c r="X300" s="264" t="str">
        <f>L299</f>
        <v>C2</v>
      </c>
      <c r="Y300" s="231"/>
      <c r="Z300" s="231"/>
      <c r="AA300" s="231"/>
      <c r="AB300" s="231"/>
      <c r="AC300" s="231"/>
      <c r="AD300" s="265"/>
      <c r="AE300" s="240"/>
      <c r="AF300" s="264" t="str">
        <f>L300</f>
        <v>C3</v>
      </c>
      <c r="AG300" s="231"/>
      <c r="AH300" s="231"/>
      <c r="AI300" s="231"/>
      <c r="AJ300" s="231"/>
      <c r="AK300" s="231"/>
      <c r="AL300" s="265"/>
      <c r="AM300" s="240"/>
      <c r="AN300" s="264" t="str">
        <f>L301</f>
        <v>C4</v>
      </c>
      <c r="AO300" s="231"/>
      <c r="AP300" s="231"/>
      <c r="AQ300" s="231"/>
      <c r="AR300" s="231"/>
      <c r="AS300" s="231"/>
      <c r="AT300" s="265"/>
      <c r="AU300" s="240"/>
      <c r="AV300" s="240"/>
      <c r="AW300" s="355"/>
      <c r="AX300" s="66"/>
      <c r="AY300" s="289">
        <f t="shared" si="30"/>
        <v>12</v>
      </c>
      <c r="AZ300" s="244">
        <f t="shared" si="31"/>
        <v>0</v>
      </c>
      <c r="BA300" s="244">
        <f t="shared" si="32"/>
        <v>12</v>
      </c>
      <c r="BB300" s="290">
        <f>Table6[[#This Row],[Occupé]]/Table6[[#This Row],[Total port]]</f>
        <v>0</v>
      </c>
      <c r="BC300" s="250"/>
      <c r="BD300" s="250"/>
      <c r="BE300" s="143"/>
      <c r="BF300" s="143"/>
      <c r="BG300" s="143"/>
      <c r="BH300" s="143"/>
      <c r="BI300" s="143"/>
      <c r="BJ300" s="143"/>
      <c r="BK300" s="143"/>
      <c r="BL300" s="143"/>
      <c r="BM300" s="143"/>
    </row>
    <row r="301" spans="1:65" ht="12" customHeight="1" thickBot="1">
      <c r="A301" s="145"/>
      <c r="B301" s="299" t="str">
        <f t="shared" si="28"/>
        <v>INTRA</v>
      </c>
      <c r="C301" s="296" t="s">
        <v>227</v>
      </c>
      <c r="D301" s="257" t="s">
        <v>201</v>
      </c>
      <c r="E301" s="232" t="s">
        <v>280</v>
      </c>
      <c r="F301" s="353"/>
      <c r="G301" s="252">
        <v>12</v>
      </c>
      <c r="H301" s="252">
        <v>12</v>
      </c>
      <c r="I301" s="252" t="s">
        <v>289</v>
      </c>
      <c r="J301" s="231" t="s">
        <v>227</v>
      </c>
      <c r="K301" s="252" t="s">
        <v>367</v>
      </c>
      <c r="L301" s="252" t="s">
        <v>302</v>
      </c>
      <c r="M301" s="252">
        <f>COUNTIF(AO299:AT300,"x")</f>
        <v>0</v>
      </c>
      <c r="N301" s="252">
        <f t="shared" si="33"/>
        <v>12</v>
      </c>
      <c r="O301" s="233"/>
      <c r="P301" s="233"/>
      <c r="Q301" s="233">
        <v>1</v>
      </c>
      <c r="R301" s="233">
        <v>2</v>
      </c>
      <c r="S301" s="233">
        <v>3</v>
      </c>
      <c r="T301" s="233">
        <v>4</v>
      </c>
      <c r="U301" s="233">
        <v>5</v>
      </c>
      <c r="V301" s="233">
        <v>6</v>
      </c>
      <c r="W301" s="233"/>
      <c r="X301" s="233"/>
      <c r="Y301" s="233">
        <v>1</v>
      </c>
      <c r="Z301" s="233">
        <v>2</v>
      </c>
      <c r="AA301" s="233">
        <v>3</v>
      </c>
      <c r="AB301" s="233">
        <v>4</v>
      </c>
      <c r="AC301" s="233">
        <v>5</v>
      </c>
      <c r="AD301" s="233">
        <v>6</v>
      </c>
      <c r="AE301" s="233"/>
      <c r="AF301" s="233"/>
      <c r="AG301" s="233">
        <v>1</v>
      </c>
      <c r="AH301" s="233">
        <v>2</v>
      </c>
      <c r="AI301" s="233">
        <v>3</v>
      </c>
      <c r="AJ301" s="233">
        <v>4</v>
      </c>
      <c r="AK301" s="233">
        <v>5</v>
      </c>
      <c r="AL301" s="233">
        <v>6</v>
      </c>
      <c r="AM301" s="233"/>
      <c r="AN301" s="233"/>
      <c r="AO301" s="233">
        <v>1</v>
      </c>
      <c r="AP301" s="233">
        <v>2</v>
      </c>
      <c r="AQ301" s="233">
        <v>3</v>
      </c>
      <c r="AR301" s="233">
        <v>4</v>
      </c>
      <c r="AS301" s="233">
        <v>5</v>
      </c>
      <c r="AT301" s="233">
        <v>6</v>
      </c>
      <c r="AU301" s="233"/>
      <c r="AV301" s="233"/>
      <c r="AW301" s="356"/>
      <c r="AX301" s="66"/>
      <c r="AY301" s="289">
        <f t="shared" si="30"/>
        <v>12</v>
      </c>
      <c r="AZ301" s="244">
        <f t="shared" si="31"/>
        <v>0</v>
      </c>
      <c r="BA301" s="244">
        <f t="shared" si="32"/>
        <v>12</v>
      </c>
      <c r="BB301" s="290">
        <f>Table6[[#This Row],[Occupé]]/Table6[[#This Row],[Total port]]</f>
        <v>0</v>
      </c>
      <c r="BC301" s="250"/>
      <c r="BD301" s="250"/>
      <c r="BE301" s="143"/>
      <c r="BF301" s="143"/>
      <c r="BG301" s="143"/>
      <c r="BH301" s="143"/>
      <c r="BI301" s="143"/>
      <c r="BJ301" s="143"/>
      <c r="BK301" s="143"/>
      <c r="BL301" s="143"/>
      <c r="BM301" s="143"/>
    </row>
    <row r="302" spans="1:65" ht="12" customHeight="1" thickBot="1">
      <c r="A302" s="145"/>
      <c r="B302" s="297" t="str">
        <f t="shared" si="28"/>
        <v>INTRA</v>
      </c>
      <c r="C302" s="295" t="s">
        <v>227</v>
      </c>
      <c r="D302" s="275" t="s">
        <v>201</v>
      </c>
      <c r="E302" s="260" t="s">
        <v>280</v>
      </c>
      <c r="F302" s="351">
        <v>19</v>
      </c>
      <c r="G302" s="259">
        <v>12</v>
      </c>
      <c r="H302" s="259">
        <v>12</v>
      </c>
      <c r="I302" s="259" t="s">
        <v>289</v>
      </c>
      <c r="J302" s="255" t="s">
        <v>227</v>
      </c>
      <c r="K302" s="259" t="s">
        <v>364</v>
      </c>
      <c r="L302" s="259" t="s">
        <v>298</v>
      </c>
      <c r="M302" s="259">
        <f>COUNTIF(Q303:V304,"x")</f>
        <v>0</v>
      </c>
      <c r="N302" s="259">
        <f t="shared" si="33"/>
        <v>12</v>
      </c>
      <c r="O302" s="228"/>
      <c r="P302" s="228"/>
      <c r="Q302" s="228">
        <v>7</v>
      </c>
      <c r="R302" s="228">
        <v>8</v>
      </c>
      <c r="S302" s="228">
        <v>9</v>
      </c>
      <c r="T302" s="228">
        <v>10</v>
      </c>
      <c r="U302" s="228">
        <v>11</v>
      </c>
      <c r="V302" s="228">
        <v>12</v>
      </c>
      <c r="W302" s="228"/>
      <c r="X302" s="228"/>
      <c r="Y302" s="228">
        <v>7</v>
      </c>
      <c r="Z302" s="228">
        <v>8</v>
      </c>
      <c r="AA302" s="228">
        <v>9</v>
      </c>
      <c r="AB302" s="228">
        <v>10</v>
      </c>
      <c r="AC302" s="228">
        <v>11</v>
      </c>
      <c r="AD302" s="228">
        <v>12</v>
      </c>
      <c r="AE302" s="228"/>
      <c r="AF302" s="228"/>
      <c r="AG302" s="228">
        <v>7</v>
      </c>
      <c r="AH302" s="228">
        <v>8</v>
      </c>
      <c r="AI302" s="228">
        <v>9</v>
      </c>
      <c r="AJ302" s="228">
        <v>10</v>
      </c>
      <c r="AK302" s="228">
        <v>11</v>
      </c>
      <c r="AL302" s="228">
        <v>12</v>
      </c>
      <c r="AM302" s="228"/>
      <c r="AN302" s="228"/>
      <c r="AO302" s="228">
        <v>7</v>
      </c>
      <c r="AP302" s="228">
        <v>8</v>
      </c>
      <c r="AQ302" s="228">
        <v>9</v>
      </c>
      <c r="AR302" s="228">
        <v>10</v>
      </c>
      <c r="AS302" s="228">
        <v>11</v>
      </c>
      <c r="AT302" s="228">
        <v>12</v>
      </c>
      <c r="AU302" s="228"/>
      <c r="AV302" s="228"/>
      <c r="AW302" s="354"/>
      <c r="AX302" s="66"/>
      <c r="AY302" s="289">
        <f t="shared" si="30"/>
        <v>12</v>
      </c>
      <c r="AZ302" s="244">
        <f t="shared" si="31"/>
        <v>0</v>
      </c>
      <c r="BA302" s="244">
        <f t="shared" si="32"/>
        <v>12</v>
      </c>
      <c r="BB302" s="290">
        <f>Table6[[#This Row],[Occupé]]/Table6[[#This Row],[Total port]]</f>
        <v>0</v>
      </c>
      <c r="BC302" s="250"/>
      <c r="BD302" s="250"/>
      <c r="BE302" s="143"/>
      <c r="BF302" s="143"/>
      <c r="BG302" s="143"/>
      <c r="BH302" s="143"/>
      <c r="BI302" s="143"/>
      <c r="BJ302" s="143"/>
      <c r="BK302" s="143"/>
      <c r="BL302" s="143"/>
      <c r="BM302" s="143"/>
    </row>
    <row r="303" spans="1:65" ht="12" customHeight="1">
      <c r="A303" s="145"/>
      <c r="B303" s="298" t="str">
        <f t="shared" si="28"/>
        <v>INTRA</v>
      </c>
      <c r="C303" s="289" t="s">
        <v>227</v>
      </c>
      <c r="D303" s="261" t="s">
        <v>201</v>
      </c>
      <c r="E303" s="245" t="s">
        <v>280</v>
      </c>
      <c r="F303" s="352"/>
      <c r="G303" s="261">
        <v>12</v>
      </c>
      <c r="H303" s="261">
        <v>12</v>
      </c>
      <c r="I303" s="261" t="s">
        <v>289</v>
      </c>
      <c r="J303" s="244" t="s">
        <v>227</v>
      </c>
      <c r="K303" s="261" t="s">
        <v>365</v>
      </c>
      <c r="L303" s="261" t="s">
        <v>300</v>
      </c>
      <c r="M303" s="261">
        <f>COUNTIF(Y303:AD304,"x")</f>
        <v>0</v>
      </c>
      <c r="N303" s="261">
        <f t="shared" si="33"/>
        <v>12</v>
      </c>
      <c r="O303" s="240"/>
      <c r="P303" s="262" t="str">
        <f>K302</f>
        <v>D60</v>
      </c>
      <c r="Q303" s="255"/>
      <c r="R303" s="255"/>
      <c r="S303" s="255"/>
      <c r="T303" s="255"/>
      <c r="U303" s="255"/>
      <c r="V303" s="263"/>
      <c r="W303" s="240"/>
      <c r="X303" s="262" t="str">
        <f>K303</f>
        <v>T60</v>
      </c>
      <c r="Y303" s="255"/>
      <c r="Z303" s="255"/>
      <c r="AA303" s="255"/>
      <c r="AB303" s="255"/>
      <c r="AC303" s="255"/>
      <c r="AD303" s="263"/>
      <c r="AE303" s="240"/>
      <c r="AF303" s="262" t="str">
        <f>K304</f>
        <v>D57</v>
      </c>
      <c r="AG303" s="255"/>
      <c r="AH303" s="255"/>
      <c r="AI303" s="255"/>
      <c r="AJ303" s="255"/>
      <c r="AK303" s="255"/>
      <c r="AL303" s="263"/>
      <c r="AM303" s="240"/>
      <c r="AN303" s="262" t="str">
        <f>K305</f>
        <v>T57</v>
      </c>
      <c r="AO303" s="255"/>
      <c r="AP303" s="255"/>
      <c r="AQ303" s="255"/>
      <c r="AR303" s="255"/>
      <c r="AS303" s="255"/>
      <c r="AT303" s="263"/>
      <c r="AU303" s="240"/>
      <c r="AV303" s="240"/>
      <c r="AW303" s="355"/>
      <c r="AX303" s="66"/>
      <c r="AY303" s="289">
        <f t="shared" si="30"/>
        <v>12</v>
      </c>
      <c r="AZ303" s="244">
        <f t="shared" si="31"/>
        <v>0</v>
      </c>
      <c r="BA303" s="244">
        <f t="shared" si="32"/>
        <v>12</v>
      </c>
      <c r="BB303" s="290">
        <f>Table6[[#This Row],[Occupé]]/Table6[[#This Row],[Total port]]</f>
        <v>0</v>
      </c>
      <c r="BC303" s="250"/>
      <c r="BD303" s="250"/>
      <c r="BE303" s="143"/>
      <c r="BF303" s="143"/>
      <c r="BG303" s="143"/>
      <c r="BH303" s="143"/>
      <c r="BI303" s="143"/>
      <c r="BJ303" s="143"/>
      <c r="BK303" s="143"/>
      <c r="BL303" s="143"/>
      <c r="BM303" s="143"/>
    </row>
    <row r="304" spans="1:65" ht="12" customHeight="1" thickBot="1">
      <c r="A304" s="145"/>
      <c r="B304" s="298" t="str">
        <f t="shared" si="28"/>
        <v>INTRA</v>
      </c>
      <c r="C304" s="289" t="s">
        <v>227</v>
      </c>
      <c r="D304" s="261" t="s">
        <v>201</v>
      </c>
      <c r="E304" s="245" t="s">
        <v>280</v>
      </c>
      <c r="F304" s="352"/>
      <c r="G304" s="261">
        <v>12</v>
      </c>
      <c r="H304" s="261">
        <v>12</v>
      </c>
      <c r="I304" s="261" t="s">
        <v>289</v>
      </c>
      <c r="J304" s="244" t="s">
        <v>227</v>
      </c>
      <c r="K304" s="261" t="s">
        <v>368</v>
      </c>
      <c r="L304" s="261" t="s">
        <v>301</v>
      </c>
      <c r="M304" s="261">
        <f>COUNTIF(AG303:AL304,"x")</f>
        <v>0</v>
      </c>
      <c r="N304" s="261">
        <f t="shared" si="33"/>
        <v>12</v>
      </c>
      <c r="O304" s="240"/>
      <c r="P304" s="264" t="str">
        <f>L302</f>
        <v>C1</v>
      </c>
      <c r="Q304" s="231"/>
      <c r="R304" s="231"/>
      <c r="S304" s="231"/>
      <c r="T304" s="231"/>
      <c r="U304" s="231"/>
      <c r="V304" s="265"/>
      <c r="W304" s="240"/>
      <c r="X304" s="264" t="str">
        <f>L303</f>
        <v>C2</v>
      </c>
      <c r="Y304" s="231"/>
      <c r="Z304" s="231"/>
      <c r="AA304" s="231"/>
      <c r="AB304" s="231"/>
      <c r="AC304" s="231"/>
      <c r="AD304" s="265"/>
      <c r="AE304" s="240"/>
      <c r="AF304" s="264" t="str">
        <f>L304</f>
        <v>C3</v>
      </c>
      <c r="AG304" s="231"/>
      <c r="AH304" s="231"/>
      <c r="AI304" s="231"/>
      <c r="AJ304" s="231"/>
      <c r="AK304" s="231"/>
      <c r="AL304" s="265"/>
      <c r="AM304" s="240"/>
      <c r="AN304" s="264" t="str">
        <f>L305</f>
        <v>C4</v>
      </c>
      <c r="AO304" s="231"/>
      <c r="AP304" s="231"/>
      <c r="AQ304" s="231"/>
      <c r="AR304" s="231"/>
      <c r="AS304" s="231"/>
      <c r="AT304" s="265"/>
      <c r="AU304" s="240"/>
      <c r="AV304" s="240"/>
      <c r="AW304" s="355"/>
      <c r="AX304" s="66"/>
      <c r="AY304" s="289">
        <f t="shared" si="30"/>
        <v>12</v>
      </c>
      <c r="AZ304" s="244">
        <f t="shared" si="31"/>
        <v>0</v>
      </c>
      <c r="BA304" s="244">
        <f t="shared" si="32"/>
        <v>12</v>
      </c>
      <c r="BB304" s="290">
        <f>Table6[[#This Row],[Occupé]]/Table6[[#This Row],[Total port]]</f>
        <v>0</v>
      </c>
      <c r="BC304" s="250"/>
      <c r="BD304" s="250"/>
      <c r="BE304" s="143"/>
      <c r="BF304" s="143"/>
      <c r="BG304" s="143"/>
      <c r="BH304" s="143"/>
      <c r="BI304" s="143"/>
      <c r="BJ304" s="143"/>
      <c r="BK304" s="143"/>
      <c r="BL304" s="143"/>
      <c r="BM304" s="143"/>
    </row>
    <row r="305" spans="1:67" ht="12" customHeight="1" thickBot="1">
      <c r="A305" s="145"/>
      <c r="B305" s="299" t="str">
        <f t="shared" si="28"/>
        <v>INTRA</v>
      </c>
      <c r="C305" s="296" t="s">
        <v>227</v>
      </c>
      <c r="D305" s="257" t="s">
        <v>201</v>
      </c>
      <c r="E305" s="232" t="s">
        <v>280</v>
      </c>
      <c r="F305" s="353"/>
      <c r="G305" s="252">
        <v>12</v>
      </c>
      <c r="H305" s="252">
        <v>12</v>
      </c>
      <c r="I305" s="252" t="s">
        <v>289</v>
      </c>
      <c r="J305" s="231" t="s">
        <v>227</v>
      </c>
      <c r="K305" s="252" t="s">
        <v>369</v>
      </c>
      <c r="L305" s="252" t="s">
        <v>302</v>
      </c>
      <c r="M305" s="252">
        <f>COUNTIF(AO303:AT304,"x")</f>
        <v>0</v>
      </c>
      <c r="N305" s="252">
        <f t="shared" si="33"/>
        <v>12</v>
      </c>
      <c r="O305" s="233"/>
      <c r="P305" s="233"/>
      <c r="Q305" s="233">
        <v>1</v>
      </c>
      <c r="R305" s="233">
        <v>2</v>
      </c>
      <c r="S305" s="233">
        <v>3</v>
      </c>
      <c r="T305" s="233">
        <v>4</v>
      </c>
      <c r="U305" s="233">
        <v>5</v>
      </c>
      <c r="V305" s="233">
        <v>6</v>
      </c>
      <c r="W305" s="233"/>
      <c r="X305" s="233"/>
      <c r="Y305" s="233">
        <v>1</v>
      </c>
      <c r="Z305" s="233">
        <v>2</v>
      </c>
      <c r="AA305" s="233">
        <v>3</v>
      </c>
      <c r="AB305" s="233">
        <v>4</v>
      </c>
      <c r="AC305" s="233">
        <v>5</v>
      </c>
      <c r="AD305" s="233">
        <v>6</v>
      </c>
      <c r="AE305" s="233"/>
      <c r="AF305" s="233"/>
      <c r="AG305" s="233">
        <v>1</v>
      </c>
      <c r="AH305" s="233">
        <v>2</v>
      </c>
      <c r="AI305" s="233">
        <v>3</v>
      </c>
      <c r="AJ305" s="233">
        <v>4</v>
      </c>
      <c r="AK305" s="233">
        <v>5</v>
      </c>
      <c r="AL305" s="233">
        <v>6</v>
      </c>
      <c r="AM305" s="233"/>
      <c r="AN305" s="233"/>
      <c r="AO305" s="233">
        <v>1</v>
      </c>
      <c r="AP305" s="233">
        <v>2</v>
      </c>
      <c r="AQ305" s="233">
        <v>3</v>
      </c>
      <c r="AR305" s="233">
        <v>4</v>
      </c>
      <c r="AS305" s="233">
        <v>5</v>
      </c>
      <c r="AT305" s="233">
        <v>6</v>
      </c>
      <c r="AU305" s="233"/>
      <c r="AV305" s="233"/>
      <c r="AW305" s="356"/>
      <c r="AX305" s="66"/>
      <c r="AY305" s="289">
        <f t="shared" si="30"/>
        <v>12</v>
      </c>
      <c r="AZ305" s="244">
        <f t="shared" si="31"/>
        <v>0</v>
      </c>
      <c r="BA305" s="244">
        <f t="shared" si="32"/>
        <v>12</v>
      </c>
      <c r="BB305" s="290">
        <f>Table6[[#This Row],[Occupé]]/Table6[[#This Row],[Total port]]</f>
        <v>0</v>
      </c>
      <c r="BC305" s="250"/>
      <c r="BD305" s="250"/>
      <c r="BE305" s="143"/>
      <c r="BF305" s="143"/>
      <c r="BG305" s="143"/>
      <c r="BH305" s="143"/>
      <c r="BI305" s="143"/>
      <c r="BJ305" s="143"/>
      <c r="BK305" s="143"/>
      <c r="BL305" s="143"/>
      <c r="BM305" s="143"/>
    </row>
    <row r="306" spans="1:67" ht="12" customHeight="1" thickBot="1">
      <c r="A306" s="145"/>
      <c r="B306" s="297" t="str">
        <f t="shared" si="28"/>
        <v>INTRA</v>
      </c>
      <c r="C306" s="295" t="s">
        <v>227</v>
      </c>
      <c r="D306" s="275" t="s">
        <v>201</v>
      </c>
      <c r="E306" s="260" t="s">
        <v>280</v>
      </c>
      <c r="F306" s="351">
        <v>18</v>
      </c>
      <c r="G306" s="259">
        <v>12</v>
      </c>
      <c r="H306" s="259">
        <v>12</v>
      </c>
      <c r="I306" s="259" t="s">
        <v>289</v>
      </c>
      <c r="J306" s="255" t="s">
        <v>227</v>
      </c>
      <c r="K306" s="259" t="s">
        <v>370</v>
      </c>
      <c r="L306" s="259" t="s">
        <v>298</v>
      </c>
      <c r="M306" s="259">
        <f>COUNTIF(Q307:V308,"x")</f>
        <v>0</v>
      </c>
      <c r="N306" s="259">
        <f t="shared" si="33"/>
        <v>12</v>
      </c>
      <c r="O306" s="228"/>
      <c r="P306" s="228"/>
      <c r="Q306" s="228">
        <v>7</v>
      </c>
      <c r="R306" s="228">
        <v>8</v>
      </c>
      <c r="S306" s="228">
        <v>9</v>
      </c>
      <c r="T306" s="228">
        <v>10</v>
      </c>
      <c r="U306" s="228">
        <v>11</v>
      </c>
      <c r="V306" s="228">
        <v>12</v>
      </c>
      <c r="W306" s="228"/>
      <c r="X306" s="228"/>
      <c r="Y306" s="228">
        <v>7</v>
      </c>
      <c r="Z306" s="228">
        <v>8</v>
      </c>
      <c r="AA306" s="228">
        <v>9</v>
      </c>
      <c r="AB306" s="228">
        <v>10</v>
      </c>
      <c r="AC306" s="228">
        <v>11</v>
      </c>
      <c r="AD306" s="228">
        <v>12</v>
      </c>
      <c r="AE306" s="228"/>
      <c r="AF306" s="228"/>
      <c r="AG306" s="228">
        <v>7</v>
      </c>
      <c r="AH306" s="228">
        <v>8</v>
      </c>
      <c r="AI306" s="228">
        <v>9</v>
      </c>
      <c r="AJ306" s="228">
        <v>10</v>
      </c>
      <c r="AK306" s="228">
        <v>11</v>
      </c>
      <c r="AL306" s="228">
        <v>12</v>
      </c>
      <c r="AM306" s="228"/>
      <c r="AN306" s="228"/>
      <c r="AO306" s="228">
        <v>7</v>
      </c>
      <c r="AP306" s="228">
        <v>8</v>
      </c>
      <c r="AQ306" s="228">
        <v>9</v>
      </c>
      <c r="AR306" s="228">
        <v>10</v>
      </c>
      <c r="AS306" s="228">
        <v>11</v>
      </c>
      <c r="AT306" s="228">
        <v>12</v>
      </c>
      <c r="AU306" s="228"/>
      <c r="AV306" s="228"/>
      <c r="AW306" s="354"/>
      <c r="AX306" s="66"/>
      <c r="AY306" s="289">
        <f t="shared" si="30"/>
        <v>12</v>
      </c>
      <c r="AZ306" s="244">
        <f t="shared" si="31"/>
        <v>0</v>
      </c>
      <c r="BA306" s="244">
        <f t="shared" si="32"/>
        <v>12</v>
      </c>
      <c r="BB306" s="290">
        <f>Table6[[#This Row],[Occupé]]/Table6[[#This Row],[Total port]]</f>
        <v>0</v>
      </c>
      <c r="BC306" s="250"/>
      <c r="BD306" s="250"/>
      <c r="BE306" s="143"/>
      <c r="BF306" s="143"/>
      <c r="BG306" s="143"/>
      <c r="BH306" s="143"/>
      <c r="BI306" s="143"/>
      <c r="BJ306" s="143"/>
      <c r="BK306" s="143"/>
      <c r="BL306" s="143"/>
      <c r="BM306" s="143"/>
    </row>
    <row r="307" spans="1:67" ht="12" customHeight="1">
      <c r="A307" s="145"/>
      <c r="B307" s="298" t="str">
        <f t="shared" si="28"/>
        <v>INTRA</v>
      </c>
      <c r="C307" s="289" t="s">
        <v>227</v>
      </c>
      <c r="D307" s="261" t="s">
        <v>201</v>
      </c>
      <c r="E307" s="245" t="s">
        <v>280</v>
      </c>
      <c r="F307" s="352"/>
      <c r="G307" s="261">
        <v>12</v>
      </c>
      <c r="H307" s="261">
        <v>12</v>
      </c>
      <c r="I307" s="261" t="s">
        <v>289</v>
      </c>
      <c r="J307" s="244" t="s">
        <v>227</v>
      </c>
      <c r="K307" s="261" t="s">
        <v>371</v>
      </c>
      <c r="L307" s="261" t="s">
        <v>300</v>
      </c>
      <c r="M307" s="261">
        <f>COUNTIF(Y307:AD308,"x")</f>
        <v>0</v>
      </c>
      <c r="N307" s="261">
        <f t="shared" si="33"/>
        <v>12</v>
      </c>
      <c r="O307" s="240"/>
      <c r="P307" s="262" t="str">
        <f>K306</f>
        <v>D52</v>
      </c>
      <c r="Q307" s="255"/>
      <c r="R307" s="255"/>
      <c r="S307" s="255"/>
      <c r="T307" s="255"/>
      <c r="U307" s="255"/>
      <c r="V307" s="263"/>
      <c r="W307" s="240"/>
      <c r="X307" s="262" t="str">
        <f>K307</f>
        <v>T52</v>
      </c>
      <c r="Y307" s="255"/>
      <c r="Z307" s="255"/>
      <c r="AA307" s="255"/>
      <c r="AB307" s="255"/>
      <c r="AC307" s="255"/>
      <c r="AD307" s="263"/>
      <c r="AE307" s="240"/>
      <c r="AF307" s="262" t="str">
        <f>K308</f>
        <v>D47</v>
      </c>
      <c r="AG307" s="255"/>
      <c r="AH307" s="255"/>
      <c r="AI307" s="255"/>
      <c r="AJ307" s="255"/>
      <c r="AK307" s="255"/>
      <c r="AL307" s="263"/>
      <c r="AM307" s="240"/>
      <c r="AN307" s="262" t="str">
        <f>K309</f>
        <v>T47</v>
      </c>
      <c r="AO307" s="255"/>
      <c r="AP307" s="255"/>
      <c r="AQ307" s="255"/>
      <c r="AR307" s="255"/>
      <c r="AS307" s="255"/>
      <c r="AT307" s="263"/>
      <c r="AU307" s="240"/>
      <c r="AV307" s="240"/>
      <c r="AW307" s="355"/>
      <c r="AX307" s="66"/>
      <c r="AY307" s="289">
        <f t="shared" si="30"/>
        <v>12</v>
      </c>
      <c r="AZ307" s="244">
        <f t="shared" si="31"/>
        <v>0</v>
      </c>
      <c r="BA307" s="244">
        <f t="shared" si="32"/>
        <v>12</v>
      </c>
      <c r="BB307" s="290">
        <f>Table6[[#This Row],[Occupé]]/Table6[[#This Row],[Total port]]</f>
        <v>0</v>
      </c>
      <c r="BC307" s="250"/>
      <c r="BD307" s="250"/>
      <c r="BE307" s="143"/>
      <c r="BF307" s="143"/>
      <c r="BG307" s="143"/>
      <c r="BH307" s="143"/>
      <c r="BI307" s="143"/>
      <c r="BJ307" s="143"/>
      <c r="BK307" s="143"/>
      <c r="BL307" s="143"/>
      <c r="BM307" s="143"/>
    </row>
    <row r="308" spans="1:67" ht="12" customHeight="1" thickBot="1">
      <c r="A308" s="145"/>
      <c r="B308" s="298" t="str">
        <f t="shared" si="28"/>
        <v>INTRA</v>
      </c>
      <c r="C308" s="289" t="s">
        <v>227</v>
      </c>
      <c r="D308" s="261" t="s">
        <v>201</v>
      </c>
      <c r="E308" s="245" t="s">
        <v>280</v>
      </c>
      <c r="F308" s="352"/>
      <c r="G308" s="261">
        <v>12</v>
      </c>
      <c r="H308" s="261">
        <v>12</v>
      </c>
      <c r="I308" s="261" t="s">
        <v>289</v>
      </c>
      <c r="J308" s="244" t="s">
        <v>227</v>
      </c>
      <c r="K308" s="261" t="s">
        <v>372</v>
      </c>
      <c r="L308" s="261" t="s">
        <v>301</v>
      </c>
      <c r="M308" s="261">
        <f>COUNTIF(AG307:AL308,"x")</f>
        <v>0</v>
      </c>
      <c r="N308" s="261">
        <f t="shared" si="33"/>
        <v>12</v>
      </c>
      <c r="O308" s="240"/>
      <c r="P308" s="264" t="str">
        <f>L306</f>
        <v>C1</v>
      </c>
      <c r="Q308" s="231"/>
      <c r="R308" s="231"/>
      <c r="S308" s="231"/>
      <c r="T308" s="231"/>
      <c r="U308" s="231"/>
      <c r="V308" s="265"/>
      <c r="W308" s="240"/>
      <c r="X308" s="264" t="str">
        <f>L307</f>
        <v>C2</v>
      </c>
      <c r="Y308" s="231"/>
      <c r="Z308" s="231"/>
      <c r="AA308" s="231"/>
      <c r="AB308" s="231"/>
      <c r="AC308" s="231"/>
      <c r="AD308" s="265"/>
      <c r="AE308" s="240"/>
      <c r="AF308" s="264" t="str">
        <f>L308</f>
        <v>C3</v>
      </c>
      <c r="AG308" s="231"/>
      <c r="AH308" s="231"/>
      <c r="AI308" s="231"/>
      <c r="AJ308" s="231"/>
      <c r="AK308" s="231"/>
      <c r="AL308" s="265"/>
      <c r="AM308" s="240"/>
      <c r="AN308" s="264" t="str">
        <f>L309</f>
        <v>C4</v>
      </c>
      <c r="AO308" s="231"/>
      <c r="AP308" s="231"/>
      <c r="AQ308" s="231"/>
      <c r="AR308" s="231"/>
      <c r="AS308" s="231"/>
      <c r="AT308" s="265"/>
      <c r="AU308" s="240"/>
      <c r="AV308" s="240"/>
      <c r="AW308" s="355"/>
      <c r="AX308" s="66"/>
      <c r="AY308" s="289">
        <f t="shared" si="30"/>
        <v>12</v>
      </c>
      <c r="AZ308" s="244">
        <f t="shared" si="31"/>
        <v>0</v>
      </c>
      <c r="BA308" s="244">
        <f t="shared" si="32"/>
        <v>12</v>
      </c>
      <c r="BB308" s="290">
        <f>Table6[[#This Row],[Occupé]]/Table6[[#This Row],[Total port]]</f>
        <v>0</v>
      </c>
      <c r="BC308" s="250"/>
      <c r="BD308" s="250"/>
      <c r="BE308" s="143"/>
      <c r="BF308" s="143"/>
      <c r="BG308" s="143"/>
      <c r="BH308" s="143"/>
      <c r="BI308" s="143"/>
      <c r="BJ308" s="143"/>
      <c r="BK308" s="143"/>
      <c r="BL308" s="143"/>
      <c r="BM308" s="143"/>
    </row>
    <row r="309" spans="1:67" ht="12" customHeight="1" thickBot="1">
      <c r="A309" s="145"/>
      <c r="B309" s="299" t="str">
        <f t="shared" si="28"/>
        <v>INTRA</v>
      </c>
      <c r="C309" s="296" t="s">
        <v>227</v>
      </c>
      <c r="D309" s="257" t="s">
        <v>201</v>
      </c>
      <c r="E309" s="232" t="s">
        <v>280</v>
      </c>
      <c r="F309" s="353"/>
      <c r="G309" s="252">
        <v>12</v>
      </c>
      <c r="H309" s="252">
        <v>12</v>
      </c>
      <c r="I309" s="252" t="s">
        <v>289</v>
      </c>
      <c r="J309" s="231" t="s">
        <v>227</v>
      </c>
      <c r="K309" s="252" t="s">
        <v>373</v>
      </c>
      <c r="L309" s="252" t="s">
        <v>302</v>
      </c>
      <c r="M309" s="252">
        <f>COUNTIF(AO307:AT308,"x")</f>
        <v>0</v>
      </c>
      <c r="N309" s="252">
        <f t="shared" si="33"/>
        <v>12</v>
      </c>
      <c r="O309" s="233"/>
      <c r="P309" s="233"/>
      <c r="Q309" s="233">
        <v>1</v>
      </c>
      <c r="R309" s="233">
        <v>2</v>
      </c>
      <c r="S309" s="233">
        <v>3</v>
      </c>
      <c r="T309" s="233">
        <v>4</v>
      </c>
      <c r="U309" s="233">
        <v>5</v>
      </c>
      <c r="V309" s="233">
        <v>6</v>
      </c>
      <c r="W309" s="233"/>
      <c r="X309" s="233"/>
      <c r="Y309" s="233">
        <v>1</v>
      </c>
      <c r="Z309" s="233">
        <v>2</v>
      </c>
      <c r="AA309" s="233">
        <v>3</v>
      </c>
      <c r="AB309" s="233">
        <v>4</v>
      </c>
      <c r="AC309" s="233">
        <v>5</v>
      </c>
      <c r="AD309" s="233">
        <v>6</v>
      </c>
      <c r="AE309" s="233"/>
      <c r="AF309" s="233"/>
      <c r="AG309" s="233">
        <v>1</v>
      </c>
      <c r="AH309" s="233">
        <v>2</v>
      </c>
      <c r="AI309" s="233">
        <v>3</v>
      </c>
      <c r="AJ309" s="233">
        <v>4</v>
      </c>
      <c r="AK309" s="233">
        <v>5</v>
      </c>
      <c r="AL309" s="233">
        <v>6</v>
      </c>
      <c r="AM309" s="233"/>
      <c r="AN309" s="233"/>
      <c r="AO309" s="233">
        <v>1</v>
      </c>
      <c r="AP309" s="233">
        <v>2</v>
      </c>
      <c r="AQ309" s="233">
        <v>3</v>
      </c>
      <c r="AR309" s="233">
        <v>4</v>
      </c>
      <c r="AS309" s="233">
        <v>5</v>
      </c>
      <c r="AT309" s="233">
        <v>6</v>
      </c>
      <c r="AU309" s="233"/>
      <c r="AV309" s="233"/>
      <c r="AW309" s="356"/>
      <c r="AX309" s="66"/>
      <c r="AY309" s="289">
        <f t="shared" si="30"/>
        <v>12</v>
      </c>
      <c r="AZ309" s="244">
        <f t="shared" si="31"/>
        <v>0</v>
      </c>
      <c r="BA309" s="244">
        <f t="shared" si="32"/>
        <v>12</v>
      </c>
      <c r="BB309" s="290">
        <f>Table6[[#This Row],[Occupé]]/Table6[[#This Row],[Total port]]</f>
        <v>0</v>
      </c>
      <c r="BC309" s="250"/>
      <c r="BD309" s="250"/>
      <c r="BE309" s="143"/>
      <c r="BF309" s="143"/>
      <c r="BG309" s="143"/>
      <c r="BH309" s="143"/>
      <c r="BI309" s="143"/>
      <c r="BJ309" s="143"/>
      <c r="BK309" s="143"/>
      <c r="BL309" s="143"/>
      <c r="BM309" s="143"/>
    </row>
    <row r="310" spans="1:67" ht="12" customHeight="1" thickBot="1">
      <c r="A310" s="282"/>
      <c r="B310" s="297" t="s">
        <v>251</v>
      </c>
      <c r="C310" s="295" t="s">
        <v>227</v>
      </c>
      <c r="D310" s="275" t="s">
        <v>201</v>
      </c>
      <c r="E310" s="260" t="s">
        <v>280</v>
      </c>
      <c r="F310" s="351">
        <v>17</v>
      </c>
      <c r="G310" s="259">
        <v>12</v>
      </c>
      <c r="H310" s="259">
        <v>12</v>
      </c>
      <c r="I310" s="259" t="s">
        <v>289</v>
      </c>
      <c r="J310" s="255" t="s">
        <v>227</v>
      </c>
      <c r="K310" s="259" t="s">
        <v>374</v>
      </c>
      <c r="L310" s="259" t="s">
        <v>298</v>
      </c>
      <c r="M310" s="259">
        <f>COUNTIF(Q311:V312,"x")</f>
        <v>0</v>
      </c>
      <c r="N310" s="259">
        <f t="shared" si="33"/>
        <v>12</v>
      </c>
      <c r="O310" s="228"/>
      <c r="P310" s="228"/>
      <c r="Q310" s="228">
        <v>7</v>
      </c>
      <c r="R310" s="228">
        <v>8</v>
      </c>
      <c r="S310" s="228">
        <v>9</v>
      </c>
      <c r="T310" s="228">
        <v>10</v>
      </c>
      <c r="U310" s="228">
        <v>11</v>
      </c>
      <c r="V310" s="228">
        <v>12</v>
      </c>
      <c r="W310" s="228"/>
      <c r="X310" s="228"/>
      <c r="Y310" s="228">
        <v>7</v>
      </c>
      <c r="Z310" s="228">
        <v>8</v>
      </c>
      <c r="AA310" s="228">
        <v>9</v>
      </c>
      <c r="AB310" s="228">
        <v>10</v>
      </c>
      <c r="AC310" s="228">
        <v>11</v>
      </c>
      <c r="AD310" s="228">
        <v>12</v>
      </c>
      <c r="AE310" s="228"/>
      <c r="AF310" s="228"/>
      <c r="AG310" s="228">
        <v>7</v>
      </c>
      <c r="AH310" s="228">
        <v>8</v>
      </c>
      <c r="AI310" s="228">
        <v>9</v>
      </c>
      <c r="AJ310" s="228">
        <v>10</v>
      </c>
      <c r="AK310" s="228">
        <v>11</v>
      </c>
      <c r="AL310" s="228">
        <v>12</v>
      </c>
      <c r="AM310" s="228"/>
      <c r="AN310" s="228"/>
      <c r="AO310" s="228">
        <v>7</v>
      </c>
      <c r="AP310" s="228">
        <v>8</v>
      </c>
      <c r="AQ310" s="228">
        <v>9</v>
      </c>
      <c r="AR310" s="228">
        <v>10</v>
      </c>
      <c r="AS310" s="228">
        <v>11</v>
      </c>
      <c r="AT310" s="228">
        <v>12</v>
      </c>
      <c r="AU310" s="228"/>
      <c r="AV310" s="228"/>
      <c r="AW310" s="354"/>
      <c r="AX310" s="66"/>
      <c r="AY310" s="289">
        <f t="shared" si="30"/>
        <v>12</v>
      </c>
      <c r="AZ310" s="244">
        <f t="shared" si="31"/>
        <v>0</v>
      </c>
      <c r="BA310" s="244">
        <f t="shared" si="32"/>
        <v>12</v>
      </c>
      <c r="BB310" s="290">
        <f>Table6[[#This Row],[Occupé]]/Table6[[#This Row],[Total port]]</f>
        <v>0</v>
      </c>
      <c r="BC310" s="250"/>
      <c r="BD310" s="250"/>
      <c r="BN310" s="68"/>
      <c r="BO310" s="68"/>
    </row>
    <row r="311" spans="1:67" ht="12" customHeight="1">
      <c r="A311" s="282"/>
      <c r="B311" s="298" t="s">
        <v>251</v>
      </c>
      <c r="C311" s="289" t="s">
        <v>227</v>
      </c>
      <c r="D311" s="261" t="s">
        <v>201</v>
      </c>
      <c r="E311" s="245" t="s">
        <v>280</v>
      </c>
      <c r="F311" s="352"/>
      <c r="G311" s="261">
        <v>12</v>
      </c>
      <c r="H311" s="261">
        <v>12</v>
      </c>
      <c r="I311" s="261" t="s">
        <v>289</v>
      </c>
      <c r="J311" s="244" t="s">
        <v>227</v>
      </c>
      <c r="K311" s="261" t="s">
        <v>375</v>
      </c>
      <c r="L311" s="261" t="s">
        <v>300</v>
      </c>
      <c r="M311" s="261">
        <f>COUNTIF(Y311:AD312,"x")</f>
        <v>0</v>
      </c>
      <c r="N311" s="261">
        <f t="shared" si="33"/>
        <v>12</v>
      </c>
      <c r="O311" s="240"/>
      <c r="P311" s="262" t="str">
        <f>K310</f>
        <v>T11</v>
      </c>
      <c r="Q311" s="255"/>
      <c r="R311" s="255"/>
      <c r="S311" s="255"/>
      <c r="T311" s="255"/>
      <c r="U311" s="255"/>
      <c r="V311" s="263"/>
      <c r="W311" s="240"/>
      <c r="X311" s="262" t="str">
        <f>K311</f>
        <v>T06</v>
      </c>
      <c r="Y311" s="255"/>
      <c r="Z311" s="255"/>
      <c r="AA311" s="255"/>
      <c r="AB311" s="255"/>
      <c r="AC311" s="255"/>
      <c r="AD311" s="263"/>
      <c r="AE311" s="240"/>
      <c r="AF311" s="262">
        <f>K312</f>
        <v>0</v>
      </c>
      <c r="AG311" s="268"/>
      <c r="AH311" s="269"/>
      <c r="AI311" s="269"/>
      <c r="AJ311" s="269"/>
      <c r="AK311" s="269"/>
      <c r="AL311" s="270"/>
      <c r="AM311" s="240"/>
      <c r="AN311" s="262">
        <f>K313</f>
        <v>0</v>
      </c>
      <c r="AO311" s="268"/>
      <c r="AP311" s="269"/>
      <c r="AQ311" s="269"/>
      <c r="AR311" s="269"/>
      <c r="AS311" s="269"/>
      <c r="AT311" s="270"/>
      <c r="AU311" s="240"/>
      <c r="AV311" s="240"/>
      <c r="AW311" s="355"/>
      <c r="AX311" s="66"/>
      <c r="AY311" s="289">
        <f t="shared" si="30"/>
        <v>12</v>
      </c>
      <c r="AZ311" s="244">
        <f t="shared" si="31"/>
        <v>0</v>
      </c>
      <c r="BA311" s="244">
        <f t="shared" si="32"/>
        <v>12</v>
      </c>
      <c r="BB311" s="290">
        <f>Table6[[#This Row],[Occupé]]/Table6[[#This Row],[Total port]]</f>
        <v>0</v>
      </c>
      <c r="BC311" s="250"/>
      <c r="BD311" s="250"/>
      <c r="BN311" s="68"/>
      <c r="BO311" s="68"/>
    </row>
    <row r="312" spans="1:67" ht="12" customHeight="1" thickBot="1">
      <c r="A312" s="282"/>
      <c r="B312" s="298" t="str">
        <f t="shared" si="28"/>
        <v>INTRA</v>
      </c>
      <c r="C312" s="289" t="s">
        <v>227</v>
      </c>
      <c r="D312" s="261" t="s">
        <v>201</v>
      </c>
      <c r="E312" s="245" t="s">
        <v>280</v>
      </c>
      <c r="F312" s="352"/>
      <c r="G312" s="261">
        <v>12</v>
      </c>
      <c r="H312" s="261">
        <v>12</v>
      </c>
      <c r="I312" s="261" t="s">
        <v>289</v>
      </c>
      <c r="J312" s="244" t="s">
        <v>227</v>
      </c>
      <c r="K312" s="261"/>
      <c r="L312" s="261" t="s">
        <v>301</v>
      </c>
      <c r="M312" s="261">
        <f>COUNTIF(AG311:AL312,"x")</f>
        <v>0</v>
      </c>
      <c r="N312" s="261">
        <f t="shared" si="33"/>
        <v>12</v>
      </c>
      <c r="O312" s="240"/>
      <c r="P312" s="264" t="str">
        <f>L310</f>
        <v>C1</v>
      </c>
      <c r="Q312" s="231"/>
      <c r="R312" s="231"/>
      <c r="S312" s="231"/>
      <c r="T312" s="231"/>
      <c r="U312" s="231"/>
      <c r="V312" s="265"/>
      <c r="W312" s="240"/>
      <c r="X312" s="264" t="str">
        <f>L311</f>
        <v>C2</v>
      </c>
      <c r="Y312" s="231"/>
      <c r="Z312" s="231"/>
      <c r="AA312" s="231"/>
      <c r="AB312" s="231"/>
      <c r="AC312" s="231"/>
      <c r="AD312" s="265"/>
      <c r="AE312" s="240"/>
      <c r="AF312" s="264" t="str">
        <f>L312</f>
        <v>C3</v>
      </c>
      <c r="AG312" s="272"/>
      <c r="AH312" s="273"/>
      <c r="AI312" s="273"/>
      <c r="AJ312" s="273"/>
      <c r="AK312" s="273"/>
      <c r="AL312" s="274"/>
      <c r="AM312" s="240"/>
      <c r="AN312" s="264" t="str">
        <f>L313</f>
        <v>C4</v>
      </c>
      <c r="AO312" s="272"/>
      <c r="AP312" s="273"/>
      <c r="AQ312" s="273"/>
      <c r="AR312" s="273"/>
      <c r="AS312" s="273"/>
      <c r="AT312" s="274"/>
      <c r="AU312" s="240"/>
      <c r="AV312" s="240"/>
      <c r="AW312" s="355"/>
      <c r="AX312" s="66"/>
      <c r="AY312" s="289">
        <f t="shared" si="30"/>
        <v>12</v>
      </c>
      <c r="AZ312" s="244">
        <f t="shared" si="31"/>
        <v>0</v>
      </c>
      <c r="BA312" s="244">
        <f t="shared" si="32"/>
        <v>12</v>
      </c>
      <c r="BB312" s="290">
        <f>Table6[[#This Row],[Occupé]]/Table6[[#This Row],[Total port]]</f>
        <v>0</v>
      </c>
      <c r="BC312" s="250"/>
      <c r="BD312" s="250"/>
      <c r="BE312" s="143"/>
      <c r="BF312" s="143"/>
      <c r="BG312" s="143"/>
      <c r="BH312" s="143"/>
      <c r="BI312" s="143"/>
      <c r="BJ312" s="143"/>
      <c r="BK312" s="143"/>
      <c r="BL312" s="143"/>
      <c r="BM312" s="143"/>
    </row>
    <row r="313" spans="1:67" ht="12" customHeight="1" thickBot="1">
      <c r="A313" s="282"/>
      <c r="B313" s="299" t="str">
        <f t="shared" si="28"/>
        <v>INTRA</v>
      </c>
      <c r="C313" s="296" t="s">
        <v>227</v>
      </c>
      <c r="D313" s="257" t="s">
        <v>201</v>
      </c>
      <c r="E313" s="232" t="s">
        <v>280</v>
      </c>
      <c r="F313" s="353"/>
      <c r="G313" s="252">
        <v>12</v>
      </c>
      <c r="H313" s="252">
        <v>12</v>
      </c>
      <c r="I313" s="252" t="s">
        <v>289</v>
      </c>
      <c r="J313" s="231" t="s">
        <v>227</v>
      </c>
      <c r="K313" s="252"/>
      <c r="L313" s="252" t="s">
        <v>302</v>
      </c>
      <c r="M313" s="252">
        <f>COUNTIF(AO311:AT312,"x")</f>
        <v>0</v>
      </c>
      <c r="N313" s="252">
        <f t="shared" si="33"/>
        <v>12</v>
      </c>
      <c r="O313" s="233"/>
      <c r="P313" s="233"/>
      <c r="Q313" s="233">
        <v>1</v>
      </c>
      <c r="R313" s="233">
        <v>2</v>
      </c>
      <c r="S313" s="233">
        <v>3</v>
      </c>
      <c r="T313" s="233">
        <v>4</v>
      </c>
      <c r="U313" s="233">
        <v>5</v>
      </c>
      <c r="V313" s="233">
        <v>6</v>
      </c>
      <c r="W313" s="233"/>
      <c r="X313" s="233"/>
      <c r="Y313" s="233">
        <v>1</v>
      </c>
      <c r="Z313" s="233">
        <v>2</v>
      </c>
      <c r="AA313" s="233">
        <v>3</v>
      </c>
      <c r="AB313" s="233">
        <v>4</v>
      </c>
      <c r="AC313" s="233">
        <v>5</v>
      </c>
      <c r="AD313" s="233">
        <v>6</v>
      </c>
      <c r="AE313" s="233"/>
      <c r="AF313" s="233"/>
      <c r="AG313" s="233">
        <v>1</v>
      </c>
      <c r="AH313" s="233">
        <v>2</v>
      </c>
      <c r="AI313" s="233">
        <v>3</v>
      </c>
      <c r="AJ313" s="233">
        <v>4</v>
      </c>
      <c r="AK313" s="233">
        <v>5</v>
      </c>
      <c r="AL313" s="233">
        <v>6</v>
      </c>
      <c r="AM313" s="233"/>
      <c r="AN313" s="233"/>
      <c r="AO313" s="233">
        <v>1</v>
      </c>
      <c r="AP313" s="233">
        <v>2</v>
      </c>
      <c r="AQ313" s="233">
        <v>3</v>
      </c>
      <c r="AR313" s="233">
        <v>4</v>
      </c>
      <c r="AS313" s="233">
        <v>5</v>
      </c>
      <c r="AT313" s="233">
        <v>6</v>
      </c>
      <c r="AU313" s="233"/>
      <c r="AV313" s="233"/>
      <c r="AW313" s="356"/>
      <c r="AX313" s="66"/>
      <c r="AY313" s="289">
        <f t="shared" si="30"/>
        <v>12</v>
      </c>
      <c r="AZ313" s="244">
        <f t="shared" si="31"/>
        <v>0</v>
      </c>
      <c r="BA313" s="244">
        <f t="shared" si="32"/>
        <v>12</v>
      </c>
      <c r="BB313" s="290">
        <f>Table6[[#This Row],[Occupé]]/Table6[[#This Row],[Total port]]</f>
        <v>0</v>
      </c>
      <c r="BC313" s="250"/>
      <c r="BD313" s="250"/>
      <c r="BE313" s="143"/>
      <c r="BF313" s="143"/>
      <c r="BG313" s="143"/>
      <c r="BH313" s="143"/>
      <c r="BI313" s="143"/>
      <c r="BJ313" s="143"/>
      <c r="BK313" s="143"/>
      <c r="BL313" s="143"/>
      <c r="BM313" s="143"/>
    </row>
    <row r="314" spans="1:67" ht="12" customHeight="1" thickBot="1">
      <c r="A314" s="282"/>
      <c r="B314" s="297" t="str">
        <f t="shared" si="28"/>
        <v>INTRA</v>
      </c>
      <c r="C314" s="295" t="s">
        <v>227</v>
      </c>
      <c r="D314" s="275" t="s">
        <v>207</v>
      </c>
      <c r="E314" s="260" t="s">
        <v>276</v>
      </c>
      <c r="F314" s="351">
        <v>39</v>
      </c>
      <c r="G314" s="259">
        <v>12</v>
      </c>
      <c r="H314" s="259">
        <v>12</v>
      </c>
      <c r="I314" s="259" t="s">
        <v>289</v>
      </c>
      <c r="J314" s="255" t="s">
        <v>227</v>
      </c>
      <c r="K314" s="259" t="s">
        <v>192</v>
      </c>
      <c r="L314" s="259" t="s">
        <v>298</v>
      </c>
      <c r="M314" s="259">
        <f>COUNTIF(Q315:V316,"x")</f>
        <v>11</v>
      </c>
      <c r="N314" s="259">
        <f>G314-M314</f>
        <v>1</v>
      </c>
      <c r="O314" s="228"/>
      <c r="P314" s="228"/>
      <c r="Q314" s="228">
        <v>7</v>
      </c>
      <c r="R314" s="228">
        <v>8</v>
      </c>
      <c r="S314" s="228">
        <v>9</v>
      </c>
      <c r="T314" s="228">
        <v>10</v>
      </c>
      <c r="U314" s="228">
        <v>11</v>
      </c>
      <c r="V314" s="228">
        <v>12</v>
      </c>
      <c r="W314" s="228"/>
      <c r="X314" s="228"/>
      <c r="Y314" s="228">
        <v>7</v>
      </c>
      <c r="Z314" s="228">
        <v>8</v>
      </c>
      <c r="AA314" s="228">
        <v>9</v>
      </c>
      <c r="AB314" s="228">
        <v>10</v>
      </c>
      <c r="AC314" s="228">
        <v>11</v>
      </c>
      <c r="AD314" s="228">
        <v>12</v>
      </c>
      <c r="AE314" s="228"/>
      <c r="AF314" s="228"/>
      <c r="AG314" s="228">
        <v>7</v>
      </c>
      <c r="AH314" s="228">
        <v>8</v>
      </c>
      <c r="AI314" s="228">
        <v>9</v>
      </c>
      <c r="AJ314" s="228">
        <v>10</v>
      </c>
      <c r="AK314" s="228">
        <v>11</v>
      </c>
      <c r="AL314" s="228">
        <v>12</v>
      </c>
      <c r="AM314" s="228"/>
      <c r="AN314" s="228"/>
      <c r="AO314" s="228">
        <v>7</v>
      </c>
      <c r="AP314" s="228">
        <v>8</v>
      </c>
      <c r="AQ314" s="228">
        <v>9</v>
      </c>
      <c r="AR314" s="228">
        <v>10</v>
      </c>
      <c r="AS314" s="228">
        <v>11</v>
      </c>
      <c r="AT314" s="228">
        <v>12</v>
      </c>
      <c r="AU314" s="228"/>
      <c r="AV314" s="228"/>
      <c r="AW314" s="354">
        <f>F314</f>
        <v>39</v>
      </c>
      <c r="AX314" s="66"/>
      <c r="AY314" s="289">
        <f t="shared" si="30"/>
        <v>12</v>
      </c>
      <c r="AZ314" s="244">
        <f t="shared" si="31"/>
        <v>11</v>
      </c>
      <c r="BA314" s="244">
        <f t="shared" si="32"/>
        <v>1</v>
      </c>
      <c r="BB314" s="290">
        <f>Table6[[#This Row],[Occupé]]/Table6[[#This Row],[Total port]]</f>
        <v>0.91666666666666663</v>
      </c>
      <c r="BC314" s="250"/>
      <c r="BD314" s="250"/>
      <c r="BN314" s="68"/>
      <c r="BO314" s="68"/>
    </row>
    <row r="315" spans="1:67" ht="12" customHeight="1">
      <c r="A315" s="282"/>
      <c r="B315" s="298" t="str">
        <f t="shared" si="28"/>
        <v>INTRA</v>
      </c>
      <c r="C315" s="289" t="s">
        <v>227</v>
      </c>
      <c r="D315" s="261" t="s">
        <v>207</v>
      </c>
      <c r="E315" s="245" t="s">
        <v>276</v>
      </c>
      <c r="F315" s="352"/>
      <c r="G315" s="261">
        <v>12</v>
      </c>
      <c r="H315" s="261">
        <v>12</v>
      </c>
      <c r="I315" s="261" t="s">
        <v>289</v>
      </c>
      <c r="J315" s="244" t="s">
        <v>227</v>
      </c>
      <c r="K315" s="261" t="s">
        <v>192</v>
      </c>
      <c r="L315" s="261" t="s">
        <v>300</v>
      </c>
      <c r="M315" s="261">
        <f>COUNTIF(Y315:AD316,"x")</f>
        <v>6</v>
      </c>
      <c r="N315" s="261">
        <f>G315-M315</f>
        <v>6</v>
      </c>
      <c r="O315" s="240"/>
      <c r="P315" s="262" t="str">
        <f>K314</f>
        <v>F76</v>
      </c>
      <c r="Q315" s="255" t="s">
        <v>278</v>
      </c>
      <c r="R315" s="255" t="s">
        <v>278</v>
      </c>
      <c r="S315" s="255" t="s">
        <v>278</v>
      </c>
      <c r="T315" s="254" t="s">
        <v>278</v>
      </c>
      <c r="U315" s="254" t="s">
        <v>278</v>
      </c>
      <c r="V315" s="276"/>
      <c r="W315" s="240"/>
      <c r="X315" s="262" t="str">
        <f>K315</f>
        <v>F76</v>
      </c>
      <c r="Y315" s="255"/>
      <c r="Z315" s="255" t="s">
        <v>278</v>
      </c>
      <c r="AA315" s="255"/>
      <c r="AB315" s="255" t="s">
        <v>278</v>
      </c>
      <c r="AC315" s="255"/>
      <c r="AD315" s="263" t="s">
        <v>278</v>
      </c>
      <c r="AE315" s="240"/>
      <c r="AF315" s="262">
        <f>K316</f>
        <v>0</v>
      </c>
      <c r="AG315" s="268"/>
      <c r="AH315" s="269"/>
      <c r="AI315" s="269"/>
      <c r="AJ315" s="269"/>
      <c r="AK315" s="269"/>
      <c r="AL315" s="270"/>
      <c r="AM315" s="240"/>
      <c r="AN315" s="262">
        <f>K317</f>
        <v>0</v>
      </c>
      <c r="AO315" s="268"/>
      <c r="AP315" s="269"/>
      <c r="AQ315" s="269"/>
      <c r="AR315" s="269"/>
      <c r="AS315" s="269"/>
      <c r="AT315" s="270"/>
      <c r="AU315" s="240"/>
      <c r="AV315" s="240"/>
      <c r="AW315" s="355"/>
      <c r="AX315" s="66"/>
      <c r="AY315" s="289">
        <f t="shared" si="30"/>
        <v>12</v>
      </c>
      <c r="AZ315" s="244">
        <f t="shared" si="31"/>
        <v>6</v>
      </c>
      <c r="BA315" s="244">
        <f t="shared" si="32"/>
        <v>6</v>
      </c>
      <c r="BB315" s="290">
        <f>Table6[[#This Row],[Occupé]]/Table6[[#This Row],[Total port]]</f>
        <v>0.5</v>
      </c>
      <c r="BC315" s="250"/>
      <c r="BD315" s="250"/>
      <c r="BN315" s="68"/>
      <c r="BO315" s="68"/>
    </row>
    <row r="316" spans="1:67" ht="12" customHeight="1" thickBot="1">
      <c r="A316" s="282"/>
      <c r="B316" s="298" t="str">
        <f t="shared" si="28"/>
        <v>INTRA</v>
      </c>
      <c r="C316" s="289" t="s">
        <v>227</v>
      </c>
      <c r="D316" s="261" t="s">
        <v>207</v>
      </c>
      <c r="E316" s="245" t="s">
        <v>276</v>
      </c>
      <c r="F316" s="352"/>
      <c r="G316" s="261">
        <v>0</v>
      </c>
      <c r="H316" s="261">
        <v>0</v>
      </c>
      <c r="I316" s="261" t="s">
        <v>289</v>
      </c>
      <c r="J316" s="244" t="s">
        <v>227</v>
      </c>
      <c r="K316" s="261"/>
      <c r="L316" s="261" t="s">
        <v>301</v>
      </c>
      <c r="M316" s="261">
        <f>COUNTIF(AG315:AL316,"x")</f>
        <v>0</v>
      </c>
      <c r="N316" s="261">
        <f>G316-M316</f>
        <v>0</v>
      </c>
      <c r="O316" s="240"/>
      <c r="P316" s="264" t="str">
        <f>L314</f>
        <v>C1</v>
      </c>
      <c r="Q316" s="231" t="s">
        <v>277</v>
      </c>
      <c r="R316" s="231" t="s">
        <v>277</v>
      </c>
      <c r="S316" s="231" t="s">
        <v>277</v>
      </c>
      <c r="T316" s="231" t="s">
        <v>277</v>
      </c>
      <c r="U316" s="231" t="s">
        <v>277</v>
      </c>
      <c r="V316" s="265" t="s">
        <v>277</v>
      </c>
      <c r="W316" s="240"/>
      <c r="X316" s="264" t="str">
        <f>L315</f>
        <v>C2</v>
      </c>
      <c r="Y316" s="231" t="s">
        <v>277</v>
      </c>
      <c r="Z316" s="231"/>
      <c r="AA316" s="231" t="s">
        <v>278</v>
      </c>
      <c r="AB316" s="231"/>
      <c r="AC316" s="231" t="s">
        <v>278</v>
      </c>
      <c r="AD316" s="265"/>
      <c r="AE316" s="240"/>
      <c r="AF316" s="264" t="str">
        <f>L316</f>
        <v>C3</v>
      </c>
      <c r="AG316" s="272"/>
      <c r="AH316" s="273"/>
      <c r="AI316" s="273"/>
      <c r="AJ316" s="273"/>
      <c r="AK316" s="273"/>
      <c r="AL316" s="274"/>
      <c r="AM316" s="240"/>
      <c r="AN316" s="264" t="str">
        <f>L317</f>
        <v>C4</v>
      </c>
      <c r="AO316" s="272"/>
      <c r="AP316" s="273"/>
      <c r="AQ316" s="273"/>
      <c r="AR316" s="273"/>
      <c r="AS316" s="273"/>
      <c r="AT316" s="274"/>
      <c r="AU316" s="240"/>
      <c r="AV316" s="240"/>
      <c r="AW316" s="355"/>
      <c r="AX316" s="66"/>
      <c r="AY316" s="289">
        <f t="shared" si="30"/>
        <v>0</v>
      </c>
      <c r="AZ316" s="244">
        <f t="shared" si="31"/>
        <v>0</v>
      </c>
      <c r="BA316" s="244">
        <f t="shared" si="32"/>
        <v>0</v>
      </c>
      <c r="BB316" s="290" t="e">
        <f>Table6[[#This Row],[Occupé]]/Table6[[#This Row],[Total port]]</f>
        <v>#DIV/0!</v>
      </c>
      <c r="BC316" s="250"/>
      <c r="BD316" s="250"/>
      <c r="BE316" s="143"/>
      <c r="BF316" s="143"/>
      <c r="BG316" s="143"/>
      <c r="BH316" s="143"/>
      <c r="BI316" s="143"/>
      <c r="BJ316" s="143"/>
      <c r="BK316" s="143"/>
      <c r="BL316" s="143"/>
      <c r="BM316" s="143"/>
    </row>
    <row r="317" spans="1:67" ht="12" customHeight="1" thickBot="1">
      <c r="A317" s="145"/>
      <c r="B317" s="299" t="str">
        <f t="shared" si="28"/>
        <v>INTRA</v>
      </c>
      <c r="C317" s="296" t="s">
        <v>227</v>
      </c>
      <c r="D317" s="257" t="s">
        <v>207</v>
      </c>
      <c r="E317" s="232" t="s">
        <v>276</v>
      </c>
      <c r="F317" s="353"/>
      <c r="G317" s="252">
        <v>0</v>
      </c>
      <c r="H317" s="252">
        <v>0</v>
      </c>
      <c r="I317" s="252" t="s">
        <v>289</v>
      </c>
      <c r="J317" s="231" t="s">
        <v>227</v>
      </c>
      <c r="K317" s="252"/>
      <c r="L317" s="252" t="s">
        <v>302</v>
      </c>
      <c r="M317" s="252">
        <f>COUNTIF(AO315:AT316,"x")</f>
        <v>0</v>
      </c>
      <c r="N317" s="252">
        <f>G317-M317</f>
        <v>0</v>
      </c>
      <c r="O317" s="233"/>
      <c r="P317" s="233"/>
      <c r="Q317" s="233">
        <v>1</v>
      </c>
      <c r="R317" s="233">
        <v>2</v>
      </c>
      <c r="S317" s="233">
        <v>3</v>
      </c>
      <c r="T317" s="233">
        <v>4</v>
      </c>
      <c r="U317" s="233">
        <v>5</v>
      </c>
      <c r="V317" s="233">
        <v>6</v>
      </c>
      <c r="W317" s="233"/>
      <c r="X317" s="233"/>
      <c r="Y317" s="233">
        <v>1</v>
      </c>
      <c r="Z317" s="233">
        <v>2</v>
      </c>
      <c r="AA317" s="233">
        <v>3</v>
      </c>
      <c r="AB317" s="233">
        <v>4</v>
      </c>
      <c r="AC317" s="233">
        <v>5</v>
      </c>
      <c r="AD317" s="233">
        <v>6</v>
      </c>
      <c r="AE317" s="233"/>
      <c r="AF317" s="233"/>
      <c r="AG317" s="233">
        <v>1</v>
      </c>
      <c r="AH317" s="233">
        <v>2</v>
      </c>
      <c r="AI317" s="233">
        <v>3</v>
      </c>
      <c r="AJ317" s="233">
        <v>4</v>
      </c>
      <c r="AK317" s="233">
        <v>5</v>
      </c>
      <c r="AL317" s="233">
        <v>6</v>
      </c>
      <c r="AM317" s="233"/>
      <c r="AN317" s="233"/>
      <c r="AO317" s="233">
        <v>1</v>
      </c>
      <c r="AP317" s="233">
        <v>2</v>
      </c>
      <c r="AQ317" s="233">
        <v>3</v>
      </c>
      <c r="AR317" s="233">
        <v>4</v>
      </c>
      <c r="AS317" s="233">
        <v>5</v>
      </c>
      <c r="AT317" s="233">
        <v>6</v>
      </c>
      <c r="AU317" s="233"/>
      <c r="AV317" s="233"/>
      <c r="AW317" s="356"/>
      <c r="AX317" s="66"/>
      <c r="AY317" s="289">
        <f t="shared" si="30"/>
        <v>0</v>
      </c>
      <c r="AZ317" s="244">
        <f t="shared" si="31"/>
        <v>0</v>
      </c>
      <c r="BA317" s="244">
        <f t="shared" si="32"/>
        <v>0</v>
      </c>
      <c r="BB317" s="290" t="e">
        <f>Table6[[#This Row],[Occupé]]/Table6[[#This Row],[Total port]]</f>
        <v>#DIV/0!</v>
      </c>
      <c r="BC317" s="250"/>
      <c r="BD317" s="250"/>
      <c r="BE317" s="143"/>
      <c r="BF317" s="143"/>
      <c r="BG317" s="143"/>
      <c r="BH317" s="143"/>
      <c r="BI317" s="143"/>
      <c r="BJ317" s="143"/>
      <c r="BK317" s="143"/>
      <c r="BL317" s="143"/>
      <c r="BM317" s="143"/>
    </row>
    <row r="318" spans="1:67" ht="12" customHeight="1" thickBot="1">
      <c r="A318" s="145"/>
      <c r="B318" s="297" t="str">
        <f t="shared" si="28"/>
        <v>INTRA</v>
      </c>
      <c r="C318" s="295" t="s">
        <v>227</v>
      </c>
      <c r="D318" s="275" t="s">
        <v>69</v>
      </c>
      <c r="E318" s="260" t="s">
        <v>276</v>
      </c>
      <c r="F318" s="351">
        <v>47</v>
      </c>
      <c r="G318" s="259">
        <v>12</v>
      </c>
      <c r="H318" s="259">
        <v>12</v>
      </c>
      <c r="I318" s="259" t="s">
        <v>289</v>
      </c>
      <c r="J318" s="255" t="s">
        <v>227</v>
      </c>
      <c r="K318" s="259" t="s">
        <v>74</v>
      </c>
      <c r="L318" s="259" t="s">
        <v>298</v>
      </c>
      <c r="M318" s="259">
        <f>COUNTIF(Q319:V320,"x")</f>
        <v>7</v>
      </c>
      <c r="N318" s="259">
        <f t="shared" ref="N318:N381" si="34">G318-M318</f>
        <v>5</v>
      </c>
      <c r="O318" s="228"/>
      <c r="P318" s="228"/>
      <c r="Q318" s="228">
        <v>7</v>
      </c>
      <c r="R318" s="228">
        <v>8</v>
      </c>
      <c r="S318" s="228">
        <v>9</v>
      </c>
      <c r="T318" s="228">
        <v>10</v>
      </c>
      <c r="U318" s="228">
        <v>11</v>
      </c>
      <c r="V318" s="228">
        <v>12</v>
      </c>
      <c r="W318" s="228"/>
      <c r="X318" s="228"/>
      <c r="Y318" s="228">
        <v>7</v>
      </c>
      <c r="Z318" s="228">
        <v>8</v>
      </c>
      <c r="AA318" s="228">
        <v>9</v>
      </c>
      <c r="AB318" s="228">
        <v>10</v>
      </c>
      <c r="AC318" s="228">
        <v>11</v>
      </c>
      <c r="AD318" s="228">
        <v>12</v>
      </c>
      <c r="AE318" s="228"/>
      <c r="AF318" s="228"/>
      <c r="AG318" s="228">
        <v>7</v>
      </c>
      <c r="AH318" s="228">
        <v>8</v>
      </c>
      <c r="AI318" s="228">
        <v>9</v>
      </c>
      <c r="AJ318" s="228">
        <v>10</v>
      </c>
      <c r="AK318" s="228">
        <v>11</v>
      </c>
      <c r="AL318" s="228">
        <v>12</v>
      </c>
      <c r="AM318" s="228"/>
      <c r="AN318" s="228"/>
      <c r="AO318" s="228">
        <v>7</v>
      </c>
      <c r="AP318" s="228">
        <v>8</v>
      </c>
      <c r="AQ318" s="228">
        <v>9</v>
      </c>
      <c r="AR318" s="228">
        <v>10</v>
      </c>
      <c r="AS318" s="228">
        <v>11</v>
      </c>
      <c r="AT318" s="228">
        <v>12</v>
      </c>
      <c r="AU318" s="228"/>
      <c r="AV318" s="228"/>
      <c r="AW318" s="354">
        <f>F318</f>
        <v>47</v>
      </c>
      <c r="AX318" s="66"/>
      <c r="AY318" s="289">
        <f t="shared" si="30"/>
        <v>12</v>
      </c>
      <c r="AZ318" s="244">
        <f t="shared" si="31"/>
        <v>7</v>
      </c>
      <c r="BA318" s="244">
        <f t="shared" si="32"/>
        <v>5</v>
      </c>
      <c r="BB318" s="290">
        <f>Table6[[#This Row],[Occupé]]/Table6[[#This Row],[Total port]]</f>
        <v>0.58333333333333337</v>
      </c>
      <c r="BC318" s="250"/>
      <c r="BD318" s="250"/>
      <c r="BE318" s="143"/>
      <c r="BF318" s="143"/>
      <c r="BG318" s="143"/>
      <c r="BH318" s="143"/>
      <c r="BI318" s="143"/>
      <c r="BJ318" s="143"/>
      <c r="BK318" s="143"/>
      <c r="BL318" s="143"/>
      <c r="BM318" s="143"/>
    </row>
    <row r="319" spans="1:67" ht="12" customHeight="1">
      <c r="A319" s="145"/>
      <c r="B319" s="298" t="str">
        <f t="shared" si="28"/>
        <v>INTRA</v>
      </c>
      <c r="C319" s="289" t="s">
        <v>227</v>
      </c>
      <c r="D319" s="261" t="s">
        <v>69</v>
      </c>
      <c r="E319" s="245" t="s">
        <v>276</v>
      </c>
      <c r="F319" s="352"/>
      <c r="G319" s="261">
        <v>12</v>
      </c>
      <c r="H319" s="261">
        <v>12</v>
      </c>
      <c r="I319" s="261" t="s">
        <v>289</v>
      </c>
      <c r="J319" s="244" t="s">
        <v>227</v>
      </c>
      <c r="K319" s="261" t="s">
        <v>75</v>
      </c>
      <c r="L319" s="261" t="s">
        <v>300</v>
      </c>
      <c r="M319" s="261">
        <f>COUNTIF(Y319:AD320,"x")</f>
        <v>7</v>
      </c>
      <c r="N319" s="261">
        <f t="shared" si="34"/>
        <v>5</v>
      </c>
      <c r="O319" s="240"/>
      <c r="P319" s="262" t="str">
        <f>K318</f>
        <v>E76</v>
      </c>
      <c r="Q319" s="255"/>
      <c r="R319" s="255"/>
      <c r="S319" s="255"/>
      <c r="T319" s="255"/>
      <c r="U319" s="255" t="s">
        <v>277</v>
      </c>
      <c r="V319" s="263" t="s">
        <v>277</v>
      </c>
      <c r="W319" s="240"/>
      <c r="X319" s="262" t="str">
        <f>K319</f>
        <v>H76</v>
      </c>
      <c r="Y319" s="255" t="s">
        <v>277</v>
      </c>
      <c r="Z319" s="255" t="s">
        <v>277</v>
      </c>
      <c r="AA319" s="255" t="s">
        <v>277</v>
      </c>
      <c r="AB319" s="255" t="s">
        <v>277</v>
      </c>
      <c r="AC319" s="255" t="s">
        <v>277</v>
      </c>
      <c r="AD319" s="263"/>
      <c r="AE319" s="240"/>
      <c r="AF319" s="262" t="str">
        <f>K320</f>
        <v>J76</v>
      </c>
      <c r="AG319" s="255" t="s">
        <v>277</v>
      </c>
      <c r="AH319" s="255"/>
      <c r="AI319" s="255" t="s">
        <v>277</v>
      </c>
      <c r="AJ319" s="255" t="s">
        <v>277</v>
      </c>
      <c r="AK319" s="255" t="s">
        <v>277</v>
      </c>
      <c r="AL319" s="263" t="s">
        <v>277</v>
      </c>
      <c r="AM319" s="240"/>
      <c r="AN319" s="262" t="str">
        <f>K321</f>
        <v>M76</v>
      </c>
      <c r="AO319" s="255"/>
      <c r="AP319" s="255" t="s">
        <v>277</v>
      </c>
      <c r="AQ319" s="255"/>
      <c r="AR319" s="255"/>
      <c r="AS319" s="255"/>
      <c r="AT319" s="263"/>
      <c r="AU319" s="240"/>
      <c r="AV319" s="240"/>
      <c r="AW319" s="355"/>
      <c r="AX319" s="66"/>
      <c r="AY319" s="289">
        <f t="shared" si="30"/>
        <v>12</v>
      </c>
      <c r="AZ319" s="244">
        <f t="shared" si="31"/>
        <v>7</v>
      </c>
      <c r="BA319" s="244">
        <f t="shared" si="32"/>
        <v>5</v>
      </c>
      <c r="BB319" s="290">
        <f>Table6[[#This Row],[Occupé]]/Table6[[#This Row],[Total port]]</f>
        <v>0.58333333333333337</v>
      </c>
      <c r="BC319" s="250"/>
      <c r="BD319" s="250"/>
      <c r="BE319" s="143"/>
      <c r="BF319" s="143"/>
      <c r="BG319" s="143"/>
      <c r="BH319" s="143"/>
      <c r="BI319" s="143"/>
      <c r="BJ319" s="143"/>
      <c r="BK319" s="143"/>
      <c r="BL319" s="143"/>
      <c r="BM319" s="143"/>
    </row>
    <row r="320" spans="1:67" ht="12" customHeight="1" thickBot="1">
      <c r="A320" s="145"/>
      <c r="B320" s="298" t="str">
        <f t="shared" si="28"/>
        <v>INTRA</v>
      </c>
      <c r="C320" s="289" t="s">
        <v>227</v>
      </c>
      <c r="D320" s="261" t="s">
        <v>69</v>
      </c>
      <c r="E320" s="245" t="s">
        <v>276</v>
      </c>
      <c r="F320" s="352"/>
      <c r="G320" s="261">
        <v>12</v>
      </c>
      <c r="H320" s="261">
        <v>12</v>
      </c>
      <c r="I320" s="261" t="s">
        <v>289</v>
      </c>
      <c r="J320" s="244" t="s">
        <v>227</v>
      </c>
      <c r="K320" s="261" t="s">
        <v>76</v>
      </c>
      <c r="L320" s="261" t="s">
        <v>301</v>
      </c>
      <c r="M320" s="261">
        <f>COUNTIF(AG319:AL320,"x")</f>
        <v>10</v>
      </c>
      <c r="N320" s="261">
        <f t="shared" si="34"/>
        <v>2</v>
      </c>
      <c r="O320" s="240"/>
      <c r="P320" s="264" t="str">
        <f>L318</f>
        <v>C1</v>
      </c>
      <c r="Q320" s="231" t="s">
        <v>277</v>
      </c>
      <c r="R320" s="231"/>
      <c r="S320" s="231" t="s">
        <v>277</v>
      </c>
      <c r="T320" s="231" t="s">
        <v>277</v>
      </c>
      <c r="U320" s="231" t="s">
        <v>277</v>
      </c>
      <c r="V320" s="265" t="s">
        <v>277</v>
      </c>
      <c r="W320" s="240"/>
      <c r="X320" s="264" t="str">
        <f>L319</f>
        <v>C2</v>
      </c>
      <c r="Y320" s="231" t="s">
        <v>277</v>
      </c>
      <c r="Z320" s="231"/>
      <c r="AA320" s="231"/>
      <c r="AB320" s="231" t="s">
        <v>277</v>
      </c>
      <c r="AC320" s="231"/>
      <c r="AD320" s="265"/>
      <c r="AE320" s="240"/>
      <c r="AF320" s="264" t="str">
        <f>L320</f>
        <v>C3</v>
      </c>
      <c r="AG320" s="231" t="s">
        <v>277</v>
      </c>
      <c r="AH320" s="231" t="s">
        <v>277</v>
      </c>
      <c r="AI320" s="231" t="s">
        <v>277</v>
      </c>
      <c r="AJ320" s="231" t="s">
        <v>277</v>
      </c>
      <c r="AK320" s="231"/>
      <c r="AL320" s="265" t="s">
        <v>277</v>
      </c>
      <c r="AM320" s="240"/>
      <c r="AN320" s="264" t="str">
        <f>L321</f>
        <v>C4</v>
      </c>
      <c r="AO320" s="231" t="s">
        <v>277</v>
      </c>
      <c r="AP320" s="231" t="s">
        <v>277</v>
      </c>
      <c r="AQ320" s="231" t="s">
        <v>277</v>
      </c>
      <c r="AR320" s="231" t="s">
        <v>277</v>
      </c>
      <c r="AS320" s="231" t="s">
        <v>277</v>
      </c>
      <c r="AT320" s="265" t="s">
        <v>277</v>
      </c>
      <c r="AU320" s="240"/>
      <c r="AV320" s="240"/>
      <c r="AW320" s="355"/>
      <c r="AX320" s="66"/>
      <c r="AY320" s="289">
        <f t="shared" si="30"/>
        <v>12</v>
      </c>
      <c r="AZ320" s="244">
        <f t="shared" si="31"/>
        <v>10</v>
      </c>
      <c r="BA320" s="244">
        <f t="shared" si="32"/>
        <v>2</v>
      </c>
      <c r="BB320" s="290">
        <f>Table6[[#This Row],[Occupé]]/Table6[[#This Row],[Total port]]</f>
        <v>0.83333333333333337</v>
      </c>
      <c r="BC320" s="250"/>
      <c r="BD320" s="250"/>
      <c r="BE320" s="143"/>
      <c r="BF320" s="143"/>
      <c r="BG320" s="143"/>
      <c r="BH320" s="143"/>
      <c r="BI320" s="143"/>
      <c r="BJ320" s="143"/>
      <c r="BK320" s="143"/>
      <c r="BL320" s="143"/>
      <c r="BM320" s="143"/>
    </row>
    <row r="321" spans="1:65" ht="12" customHeight="1" thickBot="1">
      <c r="A321" s="145"/>
      <c r="B321" s="299" t="str">
        <f t="shared" si="28"/>
        <v>INTRA</v>
      </c>
      <c r="C321" s="296" t="s">
        <v>227</v>
      </c>
      <c r="D321" s="257" t="s">
        <v>69</v>
      </c>
      <c r="E321" s="232" t="s">
        <v>276</v>
      </c>
      <c r="F321" s="353"/>
      <c r="G321" s="252">
        <v>12</v>
      </c>
      <c r="H321" s="252">
        <v>12</v>
      </c>
      <c r="I321" s="252" t="s">
        <v>289</v>
      </c>
      <c r="J321" s="231" t="s">
        <v>227</v>
      </c>
      <c r="K321" s="252" t="s">
        <v>77</v>
      </c>
      <c r="L321" s="252" t="s">
        <v>302</v>
      </c>
      <c r="M321" s="252">
        <f>COUNTIF(AO319:AT320,"x")</f>
        <v>7</v>
      </c>
      <c r="N321" s="252">
        <f t="shared" si="34"/>
        <v>5</v>
      </c>
      <c r="O321" s="233"/>
      <c r="P321" s="233"/>
      <c r="Q321" s="233">
        <v>1</v>
      </c>
      <c r="R321" s="233">
        <v>2</v>
      </c>
      <c r="S321" s="233">
        <v>3</v>
      </c>
      <c r="T321" s="233">
        <v>4</v>
      </c>
      <c r="U321" s="233">
        <v>5</v>
      </c>
      <c r="V321" s="233">
        <v>6</v>
      </c>
      <c r="W321" s="233"/>
      <c r="X321" s="233"/>
      <c r="Y321" s="233">
        <v>1</v>
      </c>
      <c r="Z321" s="233">
        <v>2</v>
      </c>
      <c r="AA321" s="233">
        <v>3</v>
      </c>
      <c r="AB321" s="233">
        <v>4</v>
      </c>
      <c r="AC321" s="233">
        <v>5</v>
      </c>
      <c r="AD321" s="233">
        <v>6</v>
      </c>
      <c r="AE321" s="233"/>
      <c r="AF321" s="233"/>
      <c r="AG321" s="233">
        <v>1</v>
      </c>
      <c r="AH321" s="233">
        <v>2</v>
      </c>
      <c r="AI321" s="233">
        <v>3</v>
      </c>
      <c r="AJ321" s="233">
        <v>4</v>
      </c>
      <c r="AK321" s="233">
        <v>5</v>
      </c>
      <c r="AL321" s="233">
        <v>6</v>
      </c>
      <c r="AM321" s="233"/>
      <c r="AN321" s="233"/>
      <c r="AO321" s="233">
        <v>1</v>
      </c>
      <c r="AP321" s="233">
        <v>2</v>
      </c>
      <c r="AQ321" s="233">
        <v>3</v>
      </c>
      <c r="AR321" s="233">
        <v>4</v>
      </c>
      <c r="AS321" s="233">
        <v>5</v>
      </c>
      <c r="AT321" s="233">
        <v>6</v>
      </c>
      <c r="AU321" s="233"/>
      <c r="AV321" s="233"/>
      <c r="AW321" s="356"/>
      <c r="AX321" s="66"/>
      <c r="AY321" s="289">
        <f t="shared" si="30"/>
        <v>12</v>
      </c>
      <c r="AZ321" s="244">
        <f t="shared" si="31"/>
        <v>7</v>
      </c>
      <c r="BA321" s="244">
        <f t="shared" si="32"/>
        <v>5</v>
      </c>
      <c r="BB321" s="290">
        <f>Table6[[#This Row],[Occupé]]/Table6[[#This Row],[Total port]]</f>
        <v>0.58333333333333337</v>
      </c>
      <c r="BC321" s="250"/>
      <c r="BD321" s="250"/>
      <c r="BE321" s="143"/>
      <c r="BF321" s="143"/>
      <c r="BG321" s="143"/>
      <c r="BH321" s="143"/>
      <c r="BI321" s="143"/>
      <c r="BJ321" s="143"/>
      <c r="BK321" s="143"/>
      <c r="BL321" s="143"/>
      <c r="BM321" s="143"/>
    </row>
    <row r="322" spans="1:65" ht="12" customHeight="1" thickBot="1">
      <c r="A322" s="145"/>
      <c r="B322" s="297" t="str">
        <f t="shared" si="28"/>
        <v>INTRA</v>
      </c>
      <c r="C322" s="295" t="s">
        <v>227</v>
      </c>
      <c r="D322" s="275" t="s">
        <v>69</v>
      </c>
      <c r="E322" s="260" t="s">
        <v>276</v>
      </c>
      <c r="F322" s="351">
        <v>46</v>
      </c>
      <c r="G322" s="259">
        <v>12</v>
      </c>
      <c r="H322" s="259">
        <v>12</v>
      </c>
      <c r="I322" s="259" t="s">
        <v>289</v>
      </c>
      <c r="J322" s="255" t="s">
        <v>227</v>
      </c>
      <c r="K322" s="259" t="s">
        <v>103</v>
      </c>
      <c r="L322" s="259" t="s">
        <v>298</v>
      </c>
      <c r="M322" s="259">
        <f>COUNTIF(Q323:V324,"x")</f>
        <v>11</v>
      </c>
      <c r="N322" s="259">
        <f t="shared" si="34"/>
        <v>1</v>
      </c>
      <c r="O322" s="228"/>
      <c r="P322" s="228"/>
      <c r="Q322" s="228">
        <v>7</v>
      </c>
      <c r="R322" s="228">
        <v>8</v>
      </c>
      <c r="S322" s="228">
        <v>9</v>
      </c>
      <c r="T322" s="228">
        <v>10</v>
      </c>
      <c r="U322" s="228">
        <v>11</v>
      </c>
      <c r="V322" s="228">
        <v>12</v>
      </c>
      <c r="W322" s="228"/>
      <c r="X322" s="228"/>
      <c r="Y322" s="228">
        <v>7</v>
      </c>
      <c r="Z322" s="228">
        <v>8</v>
      </c>
      <c r="AA322" s="228">
        <v>9</v>
      </c>
      <c r="AB322" s="228">
        <v>10</v>
      </c>
      <c r="AC322" s="228">
        <v>11</v>
      </c>
      <c r="AD322" s="228">
        <v>12</v>
      </c>
      <c r="AE322" s="228"/>
      <c r="AF322" s="228"/>
      <c r="AG322" s="228">
        <v>7</v>
      </c>
      <c r="AH322" s="228">
        <v>8</v>
      </c>
      <c r="AI322" s="228">
        <v>9</v>
      </c>
      <c r="AJ322" s="228">
        <v>10</v>
      </c>
      <c r="AK322" s="228">
        <v>11</v>
      </c>
      <c r="AL322" s="228">
        <v>12</v>
      </c>
      <c r="AM322" s="228"/>
      <c r="AN322" s="228"/>
      <c r="AO322" s="228">
        <v>7</v>
      </c>
      <c r="AP322" s="228">
        <v>8</v>
      </c>
      <c r="AQ322" s="228">
        <v>9</v>
      </c>
      <c r="AR322" s="228">
        <v>10</v>
      </c>
      <c r="AS322" s="228">
        <v>11</v>
      </c>
      <c r="AT322" s="228">
        <v>12</v>
      </c>
      <c r="AU322" s="228"/>
      <c r="AV322" s="228"/>
      <c r="AW322" s="354">
        <f>F322</f>
        <v>46</v>
      </c>
      <c r="AX322" s="66"/>
      <c r="AY322" s="289">
        <f t="shared" si="30"/>
        <v>12</v>
      </c>
      <c r="AZ322" s="244">
        <f t="shared" si="31"/>
        <v>11</v>
      </c>
      <c r="BA322" s="244">
        <f t="shared" si="32"/>
        <v>1</v>
      </c>
      <c r="BB322" s="290">
        <f>Table6[[#This Row],[Occupé]]/Table6[[#This Row],[Total port]]</f>
        <v>0.91666666666666663</v>
      </c>
      <c r="BC322" s="250"/>
      <c r="BD322" s="250"/>
      <c r="BE322" s="143"/>
      <c r="BF322" s="143"/>
      <c r="BG322" s="143"/>
      <c r="BH322" s="143"/>
      <c r="BI322" s="143"/>
      <c r="BJ322" s="143"/>
      <c r="BK322" s="143"/>
      <c r="BL322" s="143"/>
      <c r="BM322" s="143"/>
    </row>
    <row r="323" spans="1:65" ht="12" customHeight="1">
      <c r="A323" s="145"/>
      <c r="B323" s="298" t="str">
        <f t="shared" si="28"/>
        <v>INTRA</v>
      </c>
      <c r="C323" s="289" t="s">
        <v>227</v>
      </c>
      <c r="D323" s="261" t="s">
        <v>69</v>
      </c>
      <c r="E323" s="245" t="s">
        <v>276</v>
      </c>
      <c r="F323" s="352"/>
      <c r="G323" s="261">
        <v>12</v>
      </c>
      <c r="H323" s="261">
        <v>12</v>
      </c>
      <c r="I323" s="261" t="s">
        <v>289</v>
      </c>
      <c r="J323" s="244" t="s">
        <v>227</v>
      </c>
      <c r="K323" s="261" t="s">
        <v>72</v>
      </c>
      <c r="L323" s="261" t="s">
        <v>300</v>
      </c>
      <c r="M323" s="261">
        <f>COUNTIF(Y323:AD324,"x")</f>
        <v>9</v>
      </c>
      <c r="N323" s="261">
        <f t="shared" si="34"/>
        <v>3</v>
      </c>
      <c r="O323" s="240"/>
      <c r="P323" s="262" t="str">
        <f>K322</f>
        <v>P76</v>
      </c>
      <c r="Q323" s="255" t="s">
        <v>277</v>
      </c>
      <c r="R323" s="255" t="s">
        <v>277</v>
      </c>
      <c r="S323" s="255"/>
      <c r="T323" s="255" t="s">
        <v>277</v>
      </c>
      <c r="U323" s="255" t="s">
        <v>277</v>
      </c>
      <c r="V323" s="263" t="s">
        <v>277</v>
      </c>
      <c r="W323" s="240"/>
      <c r="X323" s="262" t="str">
        <f>K323</f>
        <v>R76</v>
      </c>
      <c r="Y323" s="255" t="s">
        <v>277</v>
      </c>
      <c r="Z323" s="255" t="s">
        <v>277</v>
      </c>
      <c r="AA323" s="255" t="s">
        <v>277</v>
      </c>
      <c r="AB323" s="255"/>
      <c r="AC323" s="255"/>
      <c r="AD323" s="263" t="s">
        <v>277</v>
      </c>
      <c r="AE323" s="240"/>
      <c r="AF323" s="262">
        <f>K324</f>
        <v>0</v>
      </c>
      <c r="AG323" s="268"/>
      <c r="AH323" s="269"/>
      <c r="AI323" s="269"/>
      <c r="AJ323" s="269"/>
      <c r="AK323" s="269"/>
      <c r="AL323" s="270"/>
      <c r="AM323" s="240"/>
      <c r="AN323" s="262">
        <f>K325</f>
        <v>0</v>
      </c>
      <c r="AO323" s="268"/>
      <c r="AP323" s="269"/>
      <c r="AQ323" s="269"/>
      <c r="AR323" s="269"/>
      <c r="AS323" s="269"/>
      <c r="AT323" s="270"/>
      <c r="AU323" s="240"/>
      <c r="AV323" s="240"/>
      <c r="AW323" s="355"/>
      <c r="AX323" s="66"/>
      <c r="AY323" s="289">
        <f t="shared" si="30"/>
        <v>12</v>
      </c>
      <c r="AZ323" s="244">
        <f t="shared" si="31"/>
        <v>9</v>
      </c>
      <c r="BA323" s="244">
        <f t="shared" si="32"/>
        <v>3</v>
      </c>
      <c r="BB323" s="290">
        <f>Table6[[#This Row],[Occupé]]/Table6[[#This Row],[Total port]]</f>
        <v>0.75</v>
      </c>
      <c r="BC323" s="250"/>
      <c r="BD323" s="250"/>
      <c r="BE323" s="143"/>
      <c r="BF323" s="143"/>
      <c r="BG323" s="143"/>
      <c r="BH323" s="143"/>
      <c r="BI323" s="143"/>
      <c r="BJ323" s="143"/>
      <c r="BK323" s="143"/>
      <c r="BL323" s="143"/>
      <c r="BM323" s="143"/>
    </row>
    <row r="324" spans="1:65" ht="12" customHeight="1" thickBot="1">
      <c r="A324" s="145"/>
      <c r="B324" s="298" t="str">
        <f t="shared" si="28"/>
        <v>INTRA</v>
      </c>
      <c r="C324" s="289" t="s">
        <v>227</v>
      </c>
      <c r="D324" s="261" t="s">
        <v>69</v>
      </c>
      <c r="E324" s="245" t="s">
        <v>276</v>
      </c>
      <c r="F324" s="352"/>
      <c r="G324" s="261">
        <v>0</v>
      </c>
      <c r="H324" s="261">
        <v>0</v>
      </c>
      <c r="I324" s="261" t="s">
        <v>289</v>
      </c>
      <c r="J324" s="244" t="s">
        <v>227</v>
      </c>
      <c r="K324" s="261"/>
      <c r="L324" s="261" t="s">
        <v>301</v>
      </c>
      <c r="M324" s="261">
        <f>COUNTIF(AG323:AL324,"x")</f>
        <v>0</v>
      </c>
      <c r="N324" s="261">
        <f t="shared" si="34"/>
        <v>0</v>
      </c>
      <c r="O324" s="240"/>
      <c r="P324" s="264" t="str">
        <f>L322</f>
        <v>C1</v>
      </c>
      <c r="Q324" s="231" t="s">
        <v>277</v>
      </c>
      <c r="R324" s="231" t="s">
        <v>277</v>
      </c>
      <c r="S324" s="231" t="s">
        <v>277</v>
      </c>
      <c r="T324" s="231" t="s">
        <v>277</v>
      </c>
      <c r="U324" s="231" t="s">
        <v>277</v>
      </c>
      <c r="V324" s="265" t="s">
        <v>277</v>
      </c>
      <c r="W324" s="240"/>
      <c r="X324" s="264" t="str">
        <f>L323</f>
        <v>C2</v>
      </c>
      <c r="Y324" s="231" t="s">
        <v>277</v>
      </c>
      <c r="Z324" s="231" t="s">
        <v>277</v>
      </c>
      <c r="AA324" s="231" t="s">
        <v>277</v>
      </c>
      <c r="AB324" s="231" t="s">
        <v>277</v>
      </c>
      <c r="AC324" s="231" t="s">
        <v>277</v>
      </c>
      <c r="AD324" s="265"/>
      <c r="AE324" s="240"/>
      <c r="AF324" s="264" t="str">
        <f>L324</f>
        <v>C3</v>
      </c>
      <c r="AG324" s="272"/>
      <c r="AH324" s="273"/>
      <c r="AI324" s="273"/>
      <c r="AJ324" s="273"/>
      <c r="AK324" s="273"/>
      <c r="AL324" s="274"/>
      <c r="AM324" s="240"/>
      <c r="AN324" s="264" t="str">
        <f>L325</f>
        <v>C4</v>
      </c>
      <c r="AO324" s="272"/>
      <c r="AP324" s="273"/>
      <c r="AQ324" s="273"/>
      <c r="AR324" s="273"/>
      <c r="AS324" s="273"/>
      <c r="AT324" s="274"/>
      <c r="AU324" s="240"/>
      <c r="AV324" s="240"/>
      <c r="AW324" s="355"/>
      <c r="AX324" s="66"/>
      <c r="AY324" s="289">
        <f t="shared" si="30"/>
        <v>0</v>
      </c>
      <c r="AZ324" s="244">
        <f t="shared" si="31"/>
        <v>0</v>
      </c>
      <c r="BA324" s="244">
        <f t="shared" si="32"/>
        <v>0</v>
      </c>
      <c r="BB324" s="290" t="e">
        <f>Table6[[#This Row],[Occupé]]/Table6[[#This Row],[Total port]]</f>
        <v>#DIV/0!</v>
      </c>
      <c r="BC324" s="250"/>
      <c r="BD324" s="250"/>
      <c r="BE324" s="143"/>
      <c r="BF324" s="143"/>
      <c r="BG324" s="143"/>
      <c r="BH324" s="143"/>
      <c r="BI324" s="143"/>
      <c r="BJ324" s="143"/>
      <c r="BK324" s="143"/>
      <c r="BL324" s="143"/>
      <c r="BM324" s="143"/>
    </row>
    <row r="325" spans="1:65" ht="12" customHeight="1" thickBot="1">
      <c r="A325" s="145"/>
      <c r="B325" s="299" t="str">
        <f t="shared" si="28"/>
        <v>INTRA</v>
      </c>
      <c r="C325" s="296" t="s">
        <v>227</v>
      </c>
      <c r="D325" s="257" t="s">
        <v>69</v>
      </c>
      <c r="E325" s="232" t="s">
        <v>276</v>
      </c>
      <c r="F325" s="353"/>
      <c r="G325" s="252">
        <v>0</v>
      </c>
      <c r="H325" s="252">
        <v>0</v>
      </c>
      <c r="I325" s="252" t="s">
        <v>289</v>
      </c>
      <c r="J325" s="231" t="s">
        <v>227</v>
      </c>
      <c r="K325" s="252"/>
      <c r="L325" s="252" t="s">
        <v>302</v>
      </c>
      <c r="M325" s="252">
        <f>COUNTIF(AO323:AT324,"x")</f>
        <v>0</v>
      </c>
      <c r="N325" s="252">
        <f t="shared" si="34"/>
        <v>0</v>
      </c>
      <c r="O325" s="233"/>
      <c r="P325" s="233"/>
      <c r="Q325" s="233">
        <v>1</v>
      </c>
      <c r="R325" s="233">
        <v>2</v>
      </c>
      <c r="S325" s="233">
        <v>3</v>
      </c>
      <c r="T325" s="233">
        <v>4</v>
      </c>
      <c r="U325" s="233">
        <v>5</v>
      </c>
      <c r="V325" s="233">
        <v>6</v>
      </c>
      <c r="W325" s="233"/>
      <c r="X325" s="233"/>
      <c r="Y325" s="233">
        <v>1</v>
      </c>
      <c r="Z325" s="233">
        <v>2</v>
      </c>
      <c r="AA325" s="233">
        <v>3</v>
      </c>
      <c r="AB325" s="233">
        <v>4</v>
      </c>
      <c r="AC325" s="233">
        <v>5</v>
      </c>
      <c r="AD325" s="233">
        <v>6</v>
      </c>
      <c r="AE325" s="233"/>
      <c r="AF325" s="233"/>
      <c r="AG325" s="233">
        <v>1</v>
      </c>
      <c r="AH325" s="233">
        <v>2</v>
      </c>
      <c r="AI325" s="233">
        <v>3</v>
      </c>
      <c r="AJ325" s="233">
        <v>4</v>
      </c>
      <c r="AK325" s="233">
        <v>5</v>
      </c>
      <c r="AL325" s="233">
        <v>6</v>
      </c>
      <c r="AM325" s="233"/>
      <c r="AN325" s="233"/>
      <c r="AO325" s="233">
        <v>1</v>
      </c>
      <c r="AP325" s="233">
        <v>2</v>
      </c>
      <c r="AQ325" s="233">
        <v>3</v>
      </c>
      <c r="AR325" s="233">
        <v>4</v>
      </c>
      <c r="AS325" s="233">
        <v>5</v>
      </c>
      <c r="AT325" s="233">
        <v>6</v>
      </c>
      <c r="AU325" s="233"/>
      <c r="AV325" s="233"/>
      <c r="AW325" s="356"/>
      <c r="AX325" s="66"/>
      <c r="AY325" s="289">
        <f t="shared" si="30"/>
        <v>0</v>
      </c>
      <c r="AZ325" s="244">
        <f t="shared" si="31"/>
        <v>0</v>
      </c>
      <c r="BA325" s="244">
        <f t="shared" si="32"/>
        <v>0</v>
      </c>
      <c r="BB325" s="290" t="e">
        <f>Table6[[#This Row],[Occupé]]/Table6[[#This Row],[Total port]]</f>
        <v>#DIV/0!</v>
      </c>
      <c r="BC325" s="250"/>
      <c r="BD325" s="250"/>
      <c r="BE325" s="143"/>
      <c r="BF325" s="143"/>
      <c r="BG325" s="143"/>
      <c r="BH325" s="143"/>
      <c r="BI325" s="143"/>
      <c r="BJ325" s="143"/>
      <c r="BK325" s="143"/>
      <c r="BL325" s="143"/>
      <c r="BM325" s="143"/>
    </row>
    <row r="326" spans="1:65" ht="12" customHeight="1" thickBot="1">
      <c r="A326" s="145"/>
      <c r="B326" s="297" t="str">
        <f t="shared" si="28"/>
        <v>INTRA</v>
      </c>
      <c r="C326" s="295" t="s">
        <v>227</v>
      </c>
      <c r="D326" s="275" t="s">
        <v>69</v>
      </c>
      <c r="E326" s="260" t="s">
        <v>276</v>
      </c>
      <c r="F326" s="351">
        <v>45</v>
      </c>
      <c r="G326" s="259">
        <v>12</v>
      </c>
      <c r="H326" s="259">
        <v>12</v>
      </c>
      <c r="I326" s="259" t="s">
        <v>289</v>
      </c>
      <c r="J326" s="255" t="s">
        <v>227</v>
      </c>
      <c r="K326" s="259" t="s">
        <v>78</v>
      </c>
      <c r="L326" s="259" t="s">
        <v>298</v>
      </c>
      <c r="M326" s="259">
        <f>COUNTIF(Q327:V328,"x")</f>
        <v>9</v>
      </c>
      <c r="N326" s="259">
        <f t="shared" si="34"/>
        <v>3</v>
      </c>
      <c r="O326" s="228"/>
      <c r="P326" s="228"/>
      <c r="Q326" s="228">
        <v>7</v>
      </c>
      <c r="R326" s="228">
        <v>8</v>
      </c>
      <c r="S326" s="228">
        <v>9</v>
      </c>
      <c r="T326" s="228">
        <v>10</v>
      </c>
      <c r="U326" s="228">
        <v>11</v>
      </c>
      <c r="V326" s="228">
        <v>12</v>
      </c>
      <c r="W326" s="228"/>
      <c r="X326" s="228"/>
      <c r="Y326" s="228">
        <v>7</v>
      </c>
      <c r="Z326" s="228">
        <v>8</v>
      </c>
      <c r="AA326" s="228">
        <v>9</v>
      </c>
      <c r="AB326" s="228">
        <v>10</v>
      </c>
      <c r="AC326" s="228">
        <v>11</v>
      </c>
      <c r="AD326" s="228">
        <v>12</v>
      </c>
      <c r="AE326" s="228"/>
      <c r="AF326" s="228"/>
      <c r="AG326" s="228">
        <v>7</v>
      </c>
      <c r="AH326" s="228">
        <v>8</v>
      </c>
      <c r="AI326" s="228">
        <v>9</v>
      </c>
      <c r="AJ326" s="228">
        <v>10</v>
      </c>
      <c r="AK326" s="228">
        <v>11</v>
      </c>
      <c r="AL326" s="228">
        <v>12</v>
      </c>
      <c r="AM326" s="228"/>
      <c r="AN326" s="228"/>
      <c r="AO326" s="228">
        <v>7</v>
      </c>
      <c r="AP326" s="228">
        <v>8</v>
      </c>
      <c r="AQ326" s="228">
        <v>9</v>
      </c>
      <c r="AR326" s="228">
        <v>10</v>
      </c>
      <c r="AS326" s="228">
        <v>11</v>
      </c>
      <c r="AT326" s="228">
        <v>12</v>
      </c>
      <c r="AU326" s="228"/>
      <c r="AV326" s="228"/>
      <c r="AW326" s="354">
        <f>F326</f>
        <v>45</v>
      </c>
      <c r="AX326" s="66"/>
      <c r="AY326" s="289">
        <f t="shared" si="30"/>
        <v>12</v>
      </c>
      <c r="AZ326" s="244">
        <f t="shared" si="31"/>
        <v>9</v>
      </c>
      <c r="BA326" s="244">
        <f t="shared" si="32"/>
        <v>3</v>
      </c>
      <c r="BB326" s="290">
        <f>Table6[[#This Row],[Occupé]]/Table6[[#This Row],[Total port]]</f>
        <v>0.75</v>
      </c>
      <c r="BC326" s="250"/>
      <c r="BD326" s="250"/>
      <c r="BE326" s="143"/>
      <c r="BF326" s="143"/>
      <c r="BG326" s="143"/>
      <c r="BH326" s="143"/>
      <c r="BI326" s="143"/>
      <c r="BJ326" s="143"/>
      <c r="BK326" s="143"/>
      <c r="BL326" s="143"/>
      <c r="BM326" s="143"/>
    </row>
    <row r="327" spans="1:65" ht="12" customHeight="1">
      <c r="A327" s="145"/>
      <c r="B327" s="298" t="str">
        <f t="shared" ref="B327:B390" si="35">IF(C327=J327,"INTRA","INTER")</f>
        <v>INTRA</v>
      </c>
      <c r="C327" s="289" t="s">
        <v>227</v>
      </c>
      <c r="D327" s="261" t="s">
        <v>69</v>
      </c>
      <c r="E327" s="245" t="s">
        <v>276</v>
      </c>
      <c r="F327" s="352"/>
      <c r="G327" s="261">
        <v>12</v>
      </c>
      <c r="H327" s="261">
        <v>12</v>
      </c>
      <c r="I327" s="261" t="s">
        <v>289</v>
      </c>
      <c r="J327" s="244" t="s">
        <v>227</v>
      </c>
      <c r="K327" s="261" t="s">
        <v>79</v>
      </c>
      <c r="L327" s="261" t="s">
        <v>300</v>
      </c>
      <c r="M327" s="261">
        <f>COUNTIF(Y327:AD328,"x")</f>
        <v>11</v>
      </c>
      <c r="N327" s="261">
        <f t="shared" si="34"/>
        <v>1</v>
      </c>
      <c r="O327" s="240"/>
      <c r="P327" s="262" t="str">
        <f>K326</f>
        <v>E73</v>
      </c>
      <c r="Q327" s="255" t="s">
        <v>277</v>
      </c>
      <c r="R327" s="255"/>
      <c r="S327" s="255" t="s">
        <v>277</v>
      </c>
      <c r="T327" s="255" t="s">
        <v>277</v>
      </c>
      <c r="U327" s="255" t="s">
        <v>277</v>
      </c>
      <c r="V327" s="263" t="s">
        <v>277</v>
      </c>
      <c r="W327" s="240"/>
      <c r="X327" s="262" t="str">
        <f>K327</f>
        <v>H73</v>
      </c>
      <c r="Y327" s="255" t="s">
        <v>277</v>
      </c>
      <c r="Z327" s="255"/>
      <c r="AA327" s="255" t="s">
        <v>277</v>
      </c>
      <c r="AB327" s="255" t="s">
        <v>277</v>
      </c>
      <c r="AC327" s="255" t="s">
        <v>277</v>
      </c>
      <c r="AD327" s="263" t="s">
        <v>277</v>
      </c>
      <c r="AE327" s="240"/>
      <c r="AF327" s="262" t="str">
        <f>K328</f>
        <v>J73</v>
      </c>
      <c r="AG327" s="255"/>
      <c r="AH327" s="255" t="s">
        <v>277</v>
      </c>
      <c r="AI327" s="255" t="s">
        <v>277</v>
      </c>
      <c r="AJ327" s="255" t="s">
        <v>277</v>
      </c>
      <c r="AK327" s="255" t="s">
        <v>277</v>
      </c>
      <c r="AL327" s="263" t="s">
        <v>277</v>
      </c>
      <c r="AM327" s="240"/>
      <c r="AN327" s="262" t="str">
        <f>K329</f>
        <v>M73</v>
      </c>
      <c r="AO327" s="255" t="s">
        <v>277</v>
      </c>
      <c r="AP327" s="255"/>
      <c r="AQ327" s="255" t="s">
        <v>277</v>
      </c>
      <c r="AR327" s="255" t="s">
        <v>277</v>
      </c>
      <c r="AS327" s="255" t="s">
        <v>277</v>
      </c>
      <c r="AT327" s="263"/>
      <c r="AU327" s="240"/>
      <c r="AV327" s="240"/>
      <c r="AW327" s="355"/>
      <c r="AX327" s="66"/>
      <c r="AY327" s="289">
        <f t="shared" si="30"/>
        <v>12</v>
      </c>
      <c r="AZ327" s="244">
        <f t="shared" si="31"/>
        <v>11</v>
      </c>
      <c r="BA327" s="244">
        <f t="shared" si="32"/>
        <v>1</v>
      </c>
      <c r="BB327" s="290">
        <f>Table6[[#This Row],[Occupé]]/Table6[[#This Row],[Total port]]</f>
        <v>0.91666666666666663</v>
      </c>
      <c r="BC327" s="250"/>
      <c r="BD327" s="250"/>
      <c r="BE327" s="143"/>
      <c r="BF327" s="143"/>
      <c r="BG327" s="143"/>
      <c r="BH327" s="143"/>
      <c r="BI327" s="143"/>
      <c r="BJ327" s="143"/>
      <c r="BK327" s="143"/>
      <c r="BL327" s="143"/>
      <c r="BM327" s="143"/>
    </row>
    <row r="328" spans="1:65" ht="12" customHeight="1" thickBot="1">
      <c r="A328" s="145"/>
      <c r="B328" s="298" t="str">
        <f t="shared" si="35"/>
        <v>INTRA</v>
      </c>
      <c r="C328" s="289" t="s">
        <v>227</v>
      </c>
      <c r="D328" s="261" t="s">
        <v>69</v>
      </c>
      <c r="E328" s="245" t="s">
        <v>276</v>
      </c>
      <c r="F328" s="352"/>
      <c r="G328" s="261">
        <v>12</v>
      </c>
      <c r="H328" s="261">
        <v>12</v>
      </c>
      <c r="I328" s="261" t="s">
        <v>289</v>
      </c>
      <c r="J328" s="244" t="s">
        <v>227</v>
      </c>
      <c r="K328" s="261" t="s">
        <v>80</v>
      </c>
      <c r="L328" s="261" t="s">
        <v>301</v>
      </c>
      <c r="M328" s="261">
        <f>COUNTIF(AG327:AL328,"x")</f>
        <v>11</v>
      </c>
      <c r="N328" s="261">
        <f t="shared" si="34"/>
        <v>1</v>
      </c>
      <c r="O328" s="240"/>
      <c r="P328" s="264" t="str">
        <f>L326</f>
        <v>C1</v>
      </c>
      <c r="Q328" s="231"/>
      <c r="R328" s="231" t="s">
        <v>277</v>
      </c>
      <c r="S328" s="231" t="s">
        <v>277</v>
      </c>
      <c r="T328" s="231" t="s">
        <v>277</v>
      </c>
      <c r="U328" s="231"/>
      <c r="V328" s="265" t="s">
        <v>277</v>
      </c>
      <c r="W328" s="240"/>
      <c r="X328" s="264" t="str">
        <f>L327</f>
        <v>C2</v>
      </c>
      <c r="Y328" s="231" t="s">
        <v>277</v>
      </c>
      <c r="Z328" s="231" t="s">
        <v>277</v>
      </c>
      <c r="AA328" s="231" t="s">
        <v>277</v>
      </c>
      <c r="AB328" s="231" t="s">
        <v>277</v>
      </c>
      <c r="AC328" s="231" t="s">
        <v>277</v>
      </c>
      <c r="AD328" s="265" t="s">
        <v>277</v>
      </c>
      <c r="AE328" s="240"/>
      <c r="AF328" s="264" t="str">
        <f>L328</f>
        <v>C3</v>
      </c>
      <c r="AG328" s="231" t="s">
        <v>277</v>
      </c>
      <c r="AH328" s="231" t="s">
        <v>277</v>
      </c>
      <c r="AI328" s="231" t="s">
        <v>277</v>
      </c>
      <c r="AJ328" s="231" t="s">
        <v>277</v>
      </c>
      <c r="AK328" s="231" t="s">
        <v>277</v>
      </c>
      <c r="AL328" s="265" t="s">
        <v>277</v>
      </c>
      <c r="AM328" s="240"/>
      <c r="AN328" s="264" t="str">
        <f>L329</f>
        <v>C4</v>
      </c>
      <c r="AO328" s="231" t="s">
        <v>277</v>
      </c>
      <c r="AP328" s="231" t="s">
        <v>277</v>
      </c>
      <c r="AQ328" s="231" t="s">
        <v>277</v>
      </c>
      <c r="AR328" s="231"/>
      <c r="AS328" s="231" t="s">
        <v>277</v>
      </c>
      <c r="AT328" s="265" t="s">
        <v>277</v>
      </c>
      <c r="AU328" s="240"/>
      <c r="AV328" s="240"/>
      <c r="AW328" s="355"/>
      <c r="AX328" s="66"/>
      <c r="AY328" s="289">
        <f t="shared" si="30"/>
        <v>12</v>
      </c>
      <c r="AZ328" s="244">
        <f t="shared" si="31"/>
        <v>11</v>
      </c>
      <c r="BA328" s="244">
        <f t="shared" si="32"/>
        <v>1</v>
      </c>
      <c r="BB328" s="290">
        <f>Table6[[#This Row],[Occupé]]/Table6[[#This Row],[Total port]]</f>
        <v>0.91666666666666663</v>
      </c>
      <c r="BC328" s="250"/>
      <c r="BD328" s="250"/>
      <c r="BE328" s="143"/>
      <c r="BF328" s="143"/>
      <c r="BG328" s="143"/>
      <c r="BH328" s="143"/>
      <c r="BI328" s="143"/>
      <c r="BJ328" s="143"/>
      <c r="BK328" s="143"/>
      <c r="BL328" s="143"/>
      <c r="BM328" s="143"/>
    </row>
    <row r="329" spans="1:65" ht="12" customHeight="1" thickBot="1">
      <c r="A329" s="145"/>
      <c r="B329" s="299" t="str">
        <f t="shared" si="35"/>
        <v>INTRA</v>
      </c>
      <c r="C329" s="296" t="s">
        <v>227</v>
      </c>
      <c r="D329" s="257" t="s">
        <v>69</v>
      </c>
      <c r="E329" s="232" t="s">
        <v>276</v>
      </c>
      <c r="F329" s="353"/>
      <c r="G329" s="252">
        <v>12</v>
      </c>
      <c r="H329" s="252">
        <v>12</v>
      </c>
      <c r="I329" s="252" t="s">
        <v>289</v>
      </c>
      <c r="J329" s="231" t="s">
        <v>227</v>
      </c>
      <c r="K329" s="252" t="s">
        <v>81</v>
      </c>
      <c r="L329" s="252" t="s">
        <v>302</v>
      </c>
      <c r="M329" s="252">
        <f>COUNTIF(AO327:AT328,"x")</f>
        <v>9</v>
      </c>
      <c r="N329" s="252">
        <f t="shared" si="34"/>
        <v>3</v>
      </c>
      <c r="O329" s="240"/>
      <c r="P329" s="233"/>
      <c r="Q329" s="240">
        <v>1</v>
      </c>
      <c r="R329" s="240">
        <v>2</v>
      </c>
      <c r="S329" s="240">
        <v>3</v>
      </c>
      <c r="T329" s="240">
        <v>4</v>
      </c>
      <c r="U329" s="240">
        <v>5</v>
      </c>
      <c r="V329" s="240">
        <v>6</v>
      </c>
      <c r="W329" s="240"/>
      <c r="X329" s="233"/>
      <c r="Y329" s="240">
        <v>1</v>
      </c>
      <c r="Z329" s="240">
        <v>2</v>
      </c>
      <c r="AA329" s="240">
        <v>3</v>
      </c>
      <c r="AB329" s="240">
        <v>4</v>
      </c>
      <c r="AC329" s="240">
        <v>5</v>
      </c>
      <c r="AD329" s="240">
        <v>6</v>
      </c>
      <c r="AE329" s="240"/>
      <c r="AF329" s="233"/>
      <c r="AG329" s="240">
        <v>1</v>
      </c>
      <c r="AH329" s="240">
        <v>2</v>
      </c>
      <c r="AI329" s="240">
        <v>3</v>
      </c>
      <c r="AJ329" s="240">
        <v>4</v>
      </c>
      <c r="AK329" s="240">
        <v>5</v>
      </c>
      <c r="AL329" s="240">
        <v>6</v>
      </c>
      <c r="AM329" s="240"/>
      <c r="AN329" s="233"/>
      <c r="AO329" s="240">
        <v>1</v>
      </c>
      <c r="AP329" s="240">
        <v>2</v>
      </c>
      <c r="AQ329" s="240">
        <v>3</v>
      </c>
      <c r="AR329" s="240">
        <v>4</v>
      </c>
      <c r="AS329" s="240">
        <v>5</v>
      </c>
      <c r="AT329" s="240">
        <v>6</v>
      </c>
      <c r="AU329" s="240"/>
      <c r="AV329" s="240"/>
      <c r="AW329" s="355"/>
      <c r="AX329" s="66"/>
      <c r="AY329" s="289">
        <f t="shared" si="30"/>
        <v>12</v>
      </c>
      <c r="AZ329" s="244">
        <f t="shared" si="31"/>
        <v>9</v>
      </c>
      <c r="BA329" s="244">
        <f t="shared" si="32"/>
        <v>3</v>
      </c>
      <c r="BB329" s="290">
        <f>Table6[[#This Row],[Occupé]]/Table6[[#This Row],[Total port]]</f>
        <v>0.75</v>
      </c>
      <c r="BC329" s="250"/>
      <c r="BD329" s="250"/>
      <c r="BE329" s="143"/>
      <c r="BF329" s="143"/>
      <c r="BG329" s="143"/>
      <c r="BH329" s="143"/>
      <c r="BI329" s="143"/>
      <c r="BJ329" s="143"/>
      <c r="BK329" s="143"/>
      <c r="BL329" s="143"/>
      <c r="BM329" s="143"/>
    </row>
    <row r="330" spans="1:65" ht="12" customHeight="1" thickBot="1">
      <c r="A330" s="145"/>
      <c r="B330" s="297" t="str">
        <f t="shared" si="35"/>
        <v>INTRA</v>
      </c>
      <c r="C330" s="295" t="s">
        <v>227</v>
      </c>
      <c r="D330" s="275" t="s">
        <v>69</v>
      </c>
      <c r="E330" s="260" t="s">
        <v>276</v>
      </c>
      <c r="F330" s="351">
        <v>44</v>
      </c>
      <c r="G330" s="259">
        <v>12</v>
      </c>
      <c r="H330" s="259">
        <v>12</v>
      </c>
      <c r="I330" s="259" t="s">
        <v>289</v>
      </c>
      <c r="J330" s="255" t="s">
        <v>227</v>
      </c>
      <c r="K330" s="259" t="s">
        <v>104</v>
      </c>
      <c r="L330" s="259" t="s">
        <v>298</v>
      </c>
      <c r="M330" s="259">
        <f>COUNTIF(Q331:V332,"x")</f>
        <v>9</v>
      </c>
      <c r="N330" s="259">
        <f t="shared" si="34"/>
        <v>3</v>
      </c>
      <c r="O330" s="228"/>
      <c r="P330" s="228"/>
      <c r="Q330" s="228">
        <v>7</v>
      </c>
      <c r="R330" s="228">
        <v>8</v>
      </c>
      <c r="S330" s="228">
        <v>9</v>
      </c>
      <c r="T330" s="228">
        <v>10</v>
      </c>
      <c r="U330" s="228">
        <v>11</v>
      </c>
      <c r="V330" s="228">
        <v>12</v>
      </c>
      <c r="W330" s="228"/>
      <c r="X330" s="228"/>
      <c r="Y330" s="228">
        <v>7</v>
      </c>
      <c r="Z330" s="228">
        <v>8</v>
      </c>
      <c r="AA330" s="228">
        <v>9</v>
      </c>
      <c r="AB330" s="228">
        <v>10</v>
      </c>
      <c r="AC330" s="228">
        <v>11</v>
      </c>
      <c r="AD330" s="228">
        <v>12</v>
      </c>
      <c r="AE330" s="228"/>
      <c r="AF330" s="228"/>
      <c r="AG330" s="228">
        <v>7</v>
      </c>
      <c r="AH330" s="228">
        <v>8</v>
      </c>
      <c r="AI330" s="228">
        <v>9</v>
      </c>
      <c r="AJ330" s="228">
        <v>10</v>
      </c>
      <c r="AK330" s="228">
        <v>11</v>
      </c>
      <c r="AL330" s="228">
        <v>12</v>
      </c>
      <c r="AM330" s="228"/>
      <c r="AN330" s="228"/>
      <c r="AO330" s="228">
        <v>7</v>
      </c>
      <c r="AP330" s="228">
        <v>8</v>
      </c>
      <c r="AQ330" s="228">
        <v>9</v>
      </c>
      <c r="AR330" s="228">
        <v>10</v>
      </c>
      <c r="AS330" s="228">
        <v>11</v>
      </c>
      <c r="AT330" s="228">
        <v>12</v>
      </c>
      <c r="AU330" s="228"/>
      <c r="AV330" s="228"/>
      <c r="AW330" s="354">
        <f>F330</f>
        <v>44</v>
      </c>
      <c r="AX330" s="66"/>
      <c r="AY330" s="289">
        <f t="shared" si="30"/>
        <v>12</v>
      </c>
      <c r="AZ330" s="244">
        <f t="shared" si="31"/>
        <v>9</v>
      </c>
      <c r="BA330" s="244">
        <f t="shared" si="32"/>
        <v>3</v>
      </c>
      <c r="BB330" s="290">
        <f>Table6[[#This Row],[Occupé]]/Table6[[#This Row],[Total port]]</f>
        <v>0.75</v>
      </c>
      <c r="BC330" s="250"/>
      <c r="BD330" s="250"/>
      <c r="BE330" s="143"/>
      <c r="BF330" s="143"/>
      <c r="BG330" s="143"/>
      <c r="BH330" s="143"/>
      <c r="BI330" s="143"/>
      <c r="BJ330" s="143"/>
      <c r="BK330" s="143"/>
      <c r="BL330" s="143"/>
      <c r="BM330" s="143"/>
    </row>
    <row r="331" spans="1:65" ht="12" customHeight="1">
      <c r="A331" s="145"/>
      <c r="B331" s="298" t="str">
        <f t="shared" si="35"/>
        <v>INTRA</v>
      </c>
      <c r="C331" s="289" t="s">
        <v>227</v>
      </c>
      <c r="D331" s="261" t="s">
        <v>69</v>
      </c>
      <c r="E331" s="245" t="s">
        <v>276</v>
      </c>
      <c r="F331" s="352"/>
      <c r="G331" s="261">
        <v>12</v>
      </c>
      <c r="H331" s="261">
        <v>12</v>
      </c>
      <c r="I331" s="261" t="s">
        <v>289</v>
      </c>
      <c r="J331" s="244" t="s">
        <v>227</v>
      </c>
      <c r="K331" s="261" t="s">
        <v>82</v>
      </c>
      <c r="L331" s="261" t="s">
        <v>300</v>
      </c>
      <c r="M331" s="261">
        <f>COUNTIF(Y331:AD332,"x")</f>
        <v>11</v>
      </c>
      <c r="N331" s="261">
        <f t="shared" si="34"/>
        <v>1</v>
      </c>
      <c r="O331" s="240"/>
      <c r="P331" s="262" t="str">
        <f>K330</f>
        <v>P73</v>
      </c>
      <c r="Q331" s="255" t="s">
        <v>277</v>
      </c>
      <c r="R331" s="255" t="s">
        <v>277</v>
      </c>
      <c r="S331" s="255"/>
      <c r="T331" s="255"/>
      <c r="U331" s="255"/>
      <c r="V331" s="263" t="s">
        <v>277</v>
      </c>
      <c r="W331" s="240"/>
      <c r="X331" s="262" t="str">
        <f>K331</f>
        <v>R73</v>
      </c>
      <c r="Y331" s="255" t="s">
        <v>277</v>
      </c>
      <c r="Z331" s="255" t="s">
        <v>277</v>
      </c>
      <c r="AA331" s="255" t="s">
        <v>277</v>
      </c>
      <c r="AB331" s="255" t="s">
        <v>277</v>
      </c>
      <c r="AC331" s="255" t="s">
        <v>277</v>
      </c>
      <c r="AD331" s="263" t="s">
        <v>277</v>
      </c>
      <c r="AE331" s="240"/>
      <c r="AF331" s="262">
        <f>K332</f>
        <v>0</v>
      </c>
      <c r="AG331" s="268"/>
      <c r="AH331" s="269"/>
      <c r="AI331" s="269"/>
      <c r="AJ331" s="269"/>
      <c r="AK331" s="269"/>
      <c r="AL331" s="270"/>
      <c r="AM331" s="240"/>
      <c r="AN331" s="262">
        <f>K333</f>
        <v>0</v>
      </c>
      <c r="AO331" s="268"/>
      <c r="AP331" s="269"/>
      <c r="AQ331" s="269"/>
      <c r="AR331" s="269"/>
      <c r="AS331" s="269"/>
      <c r="AT331" s="270"/>
      <c r="AU331" s="240"/>
      <c r="AV331" s="240"/>
      <c r="AW331" s="355"/>
      <c r="AX331" s="66"/>
      <c r="AY331" s="289">
        <f t="shared" si="30"/>
        <v>12</v>
      </c>
      <c r="AZ331" s="244">
        <f t="shared" si="31"/>
        <v>11</v>
      </c>
      <c r="BA331" s="244">
        <f t="shared" si="32"/>
        <v>1</v>
      </c>
      <c r="BB331" s="290">
        <f>Table6[[#This Row],[Occupé]]/Table6[[#This Row],[Total port]]</f>
        <v>0.91666666666666663</v>
      </c>
      <c r="BC331" s="250"/>
      <c r="BD331" s="250"/>
      <c r="BE331" s="143"/>
      <c r="BF331" s="143"/>
      <c r="BG331" s="143"/>
      <c r="BH331" s="143"/>
      <c r="BI331" s="143"/>
      <c r="BJ331" s="143"/>
      <c r="BK331" s="143"/>
      <c r="BL331" s="143"/>
      <c r="BM331" s="143"/>
    </row>
    <row r="332" spans="1:65" ht="12" customHeight="1" thickBot="1">
      <c r="A332" s="145"/>
      <c r="B332" s="298" t="str">
        <f t="shared" si="35"/>
        <v>INTRA</v>
      </c>
      <c r="C332" s="289" t="s">
        <v>227</v>
      </c>
      <c r="D332" s="261" t="s">
        <v>69</v>
      </c>
      <c r="E332" s="245" t="s">
        <v>276</v>
      </c>
      <c r="F332" s="352"/>
      <c r="G332" s="261">
        <v>0</v>
      </c>
      <c r="H332" s="261">
        <v>0</v>
      </c>
      <c r="I332" s="261" t="s">
        <v>289</v>
      </c>
      <c r="J332" s="244" t="s">
        <v>227</v>
      </c>
      <c r="K332" s="261"/>
      <c r="L332" s="261" t="s">
        <v>301</v>
      </c>
      <c r="M332" s="261">
        <f>COUNTIF(AG331:AL332,"x")</f>
        <v>0</v>
      </c>
      <c r="N332" s="261">
        <f t="shared" si="34"/>
        <v>0</v>
      </c>
      <c r="O332" s="240"/>
      <c r="P332" s="264" t="str">
        <f>L330</f>
        <v>C1</v>
      </c>
      <c r="Q332" s="231" t="s">
        <v>277</v>
      </c>
      <c r="R332" s="231" t="s">
        <v>277</v>
      </c>
      <c r="S332" s="231" t="s">
        <v>277</v>
      </c>
      <c r="T332" s="231" t="s">
        <v>277</v>
      </c>
      <c r="U332" s="231" t="s">
        <v>277</v>
      </c>
      <c r="V332" s="265" t="s">
        <v>277</v>
      </c>
      <c r="W332" s="240"/>
      <c r="X332" s="264" t="str">
        <f>L331</f>
        <v>C2</v>
      </c>
      <c r="Y332" s="231" t="s">
        <v>277</v>
      </c>
      <c r="Z332" s="231" t="s">
        <v>277</v>
      </c>
      <c r="AA332" s="231"/>
      <c r="AB332" s="231" t="s">
        <v>277</v>
      </c>
      <c r="AC332" s="231" t="s">
        <v>277</v>
      </c>
      <c r="AD332" s="265" t="s">
        <v>277</v>
      </c>
      <c r="AE332" s="240"/>
      <c r="AF332" s="264" t="str">
        <f>L332</f>
        <v>C3</v>
      </c>
      <c r="AG332" s="272"/>
      <c r="AH332" s="273"/>
      <c r="AI332" s="273"/>
      <c r="AJ332" s="273"/>
      <c r="AK332" s="273"/>
      <c r="AL332" s="274"/>
      <c r="AM332" s="240"/>
      <c r="AN332" s="264" t="str">
        <f>L333</f>
        <v>C4</v>
      </c>
      <c r="AO332" s="272"/>
      <c r="AP332" s="273"/>
      <c r="AQ332" s="273"/>
      <c r="AR332" s="273"/>
      <c r="AS332" s="273"/>
      <c r="AT332" s="274"/>
      <c r="AU332" s="240"/>
      <c r="AV332" s="240"/>
      <c r="AW332" s="355"/>
      <c r="AX332" s="66"/>
      <c r="AY332" s="289">
        <f t="shared" si="30"/>
        <v>0</v>
      </c>
      <c r="AZ332" s="244">
        <f t="shared" si="31"/>
        <v>0</v>
      </c>
      <c r="BA332" s="244">
        <f t="shared" si="32"/>
        <v>0</v>
      </c>
      <c r="BB332" s="290" t="e">
        <f>Table6[[#This Row],[Occupé]]/Table6[[#This Row],[Total port]]</f>
        <v>#DIV/0!</v>
      </c>
      <c r="BC332" s="250"/>
      <c r="BD332" s="250"/>
      <c r="BE332" s="143"/>
      <c r="BF332" s="143"/>
      <c r="BG332" s="143"/>
      <c r="BH332" s="143"/>
      <c r="BI332" s="143"/>
      <c r="BJ332" s="143"/>
      <c r="BK332" s="143"/>
      <c r="BL332" s="143"/>
      <c r="BM332" s="143"/>
    </row>
    <row r="333" spans="1:65" ht="12" customHeight="1" thickBot="1">
      <c r="A333" s="145"/>
      <c r="B333" s="299" t="str">
        <f t="shared" si="35"/>
        <v>INTRA</v>
      </c>
      <c r="C333" s="296" t="s">
        <v>227</v>
      </c>
      <c r="D333" s="257" t="s">
        <v>69</v>
      </c>
      <c r="E333" s="232" t="s">
        <v>276</v>
      </c>
      <c r="F333" s="353"/>
      <c r="G333" s="252">
        <v>0</v>
      </c>
      <c r="H333" s="252">
        <v>0</v>
      </c>
      <c r="I333" s="252" t="s">
        <v>289</v>
      </c>
      <c r="J333" s="231" t="s">
        <v>227</v>
      </c>
      <c r="K333" s="252"/>
      <c r="L333" s="252" t="s">
        <v>302</v>
      </c>
      <c r="M333" s="252">
        <f>COUNTIF(AO331:AT332,"x")</f>
        <v>0</v>
      </c>
      <c r="N333" s="252">
        <f t="shared" si="34"/>
        <v>0</v>
      </c>
      <c r="O333" s="233"/>
      <c r="P333" s="233"/>
      <c r="Q333" s="233">
        <v>1</v>
      </c>
      <c r="R333" s="233">
        <v>2</v>
      </c>
      <c r="S333" s="233">
        <v>3</v>
      </c>
      <c r="T333" s="233">
        <v>4</v>
      </c>
      <c r="U333" s="233">
        <v>5</v>
      </c>
      <c r="V333" s="233">
        <v>6</v>
      </c>
      <c r="W333" s="233"/>
      <c r="X333" s="233"/>
      <c r="Y333" s="233">
        <v>1</v>
      </c>
      <c r="Z333" s="233">
        <v>2</v>
      </c>
      <c r="AA333" s="233">
        <v>3</v>
      </c>
      <c r="AB333" s="233">
        <v>4</v>
      </c>
      <c r="AC333" s="233">
        <v>5</v>
      </c>
      <c r="AD333" s="233">
        <v>6</v>
      </c>
      <c r="AE333" s="233"/>
      <c r="AF333" s="233"/>
      <c r="AG333" s="233">
        <v>1</v>
      </c>
      <c r="AH333" s="233">
        <v>2</v>
      </c>
      <c r="AI333" s="233">
        <v>3</v>
      </c>
      <c r="AJ333" s="233">
        <v>4</v>
      </c>
      <c r="AK333" s="233">
        <v>5</v>
      </c>
      <c r="AL333" s="233">
        <v>6</v>
      </c>
      <c r="AM333" s="233"/>
      <c r="AN333" s="233"/>
      <c r="AO333" s="233">
        <v>1</v>
      </c>
      <c r="AP333" s="233">
        <v>2</v>
      </c>
      <c r="AQ333" s="233">
        <v>3</v>
      </c>
      <c r="AR333" s="233">
        <v>4</v>
      </c>
      <c r="AS333" s="233">
        <v>5</v>
      </c>
      <c r="AT333" s="233">
        <v>6</v>
      </c>
      <c r="AU333" s="233"/>
      <c r="AV333" s="233"/>
      <c r="AW333" s="356"/>
      <c r="AX333" s="66"/>
      <c r="AY333" s="289">
        <f t="shared" si="30"/>
        <v>0</v>
      </c>
      <c r="AZ333" s="244">
        <f t="shared" si="31"/>
        <v>0</v>
      </c>
      <c r="BA333" s="244">
        <f t="shared" si="32"/>
        <v>0</v>
      </c>
      <c r="BB333" s="290" t="e">
        <f>Table6[[#This Row],[Occupé]]/Table6[[#This Row],[Total port]]</f>
        <v>#DIV/0!</v>
      </c>
      <c r="BC333" s="250"/>
      <c r="BD333" s="250"/>
      <c r="BE333" s="143"/>
      <c r="BF333" s="143"/>
      <c r="BG333" s="143"/>
      <c r="BH333" s="143"/>
      <c r="BI333" s="143"/>
      <c r="BJ333" s="143"/>
      <c r="BK333" s="143"/>
      <c r="BL333" s="143"/>
      <c r="BM333" s="143"/>
    </row>
    <row r="334" spans="1:65" ht="12" customHeight="1" thickBot="1">
      <c r="A334" s="145"/>
      <c r="B334" s="297" t="str">
        <f t="shared" si="35"/>
        <v>INTRA</v>
      </c>
      <c r="C334" s="295" t="s">
        <v>227</v>
      </c>
      <c r="D334" s="275" t="s">
        <v>69</v>
      </c>
      <c r="E334" s="260" t="s">
        <v>276</v>
      </c>
      <c r="F334" s="351">
        <v>43</v>
      </c>
      <c r="G334" s="259">
        <v>12</v>
      </c>
      <c r="H334" s="259">
        <v>12</v>
      </c>
      <c r="I334" s="259" t="s">
        <v>289</v>
      </c>
      <c r="J334" s="255" t="s">
        <v>227</v>
      </c>
      <c r="K334" s="259" t="s">
        <v>85</v>
      </c>
      <c r="L334" s="259" t="s">
        <v>298</v>
      </c>
      <c r="M334" s="259">
        <f>COUNTIF(Q335:V336,"x")</f>
        <v>4</v>
      </c>
      <c r="N334" s="259">
        <f t="shared" si="34"/>
        <v>8</v>
      </c>
      <c r="O334" s="240"/>
      <c r="P334" s="228"/>
      <c r="Q334" s="240">
        <v>7</v>
      </c>
      <c r="R334" s="240">
        <v>8</v>
      </c>
      <c r="S334" s="240">
        <v>9</v>
      </c>
      <c r="T334" s="240">
        <v>10</v>
      </c>
      <c r="U334" s="240">
        <v>11</v>
      </c>
      <c r="V334" s="240">
        <v>12</v>
      </c>
      <c r="W334" s="240"/>
      <c r="X334" s="228"/>
      <c r="Y334" s="240">
        <v>7</v>
      </c>
      <c r="Z334" s="240">
        <v>8</v>
      </c>
      <c r="AA334" s="240">
        <v>9</v>
      </c>
      <c r="AB334" s="240">
        <v>10</v>
      </c>
      <c r="AC334" s="240">
        <v>11</v>
      </c>
      <c r="AD334" s="240">
        <v>12</v>
      </c>
      <c r="AE334" s="240"/>
      <c r="AF334" s="228"/>
      <c r="AG334" s="240">
        <v>7</v>
      </c>
      <c r="AH334" s="240">
        <v>8</v>
      </c>
      <c r="AI334" s="240">
        <v>9</v>
      </c>
      <c r="AJ334" s="240">
        <v>10</v>
      </c>
      <c r="AK334" s="240">
        <v>11</v>
      </c>
      <c r="AL334" s="240">
        <v>12</v>
      </c>
      <c r="AM334" s="240"/>
      <c r="AN334" s="228"/>
      <c r="AO334" s="240">
        <v>7</v>
      </c>
      <c r="AP334" s="240">
        <v>8</v>
      </c>
      <c r="AQ334" s="240">
        <v>9</v>
      </c>
      <c r="AR334" s="240">
        <v>10</v>
      </c>
      <c r="AS334" s="240">
        <v>11</v>
      </c>
      <c r="AT334" s="240">
        <v>12</v>
      </c>
      <c r="AU334" s="240"/>
      <c r="AV334" s="240"/>
      <c r="AW334" s="355">
        <f>F334</f>
        <v>43</v>
      </c>
      <c r="AX334" s="66"/>
      <c r="AY334" s="289">
        <f t="shared" si="30"/>
        <v>12</v>
      </c>
      <c r="AZ334" s="244">
        <f t="shared" si="31"/>
        <v>4</v>
      </c>
      <c r="BA334" s="244">
        <f t="shared" si="32"/>
        <v>8</v>
      </c>
      <c r="BB334" s="290">
        <f>Table6[[#This Row],[Occupé]]/Table6[[#This Row],[Total port]]</f>
        <v>0.33333333333333331</v>
      </c>
      <c r="BC334" s="250"/>
      <c r="BD334" s="250"/>
      <c r="BE334" s="143"/>
      <c r="BF334" s="143"/>
      <c r="BG334" s="143"/>
      <c r="BH334" s="143"/>
      <c r="BI334" s="143"/>
      <c r="BJ334" s="143"/>
      <c r="BK334" s="143"/>
      <c r="BL334" s="143"/>
      <c r="BM334" s="143"/>
    </row>
    <row r="335" spans="1:65" ht="12" customHeight="1">
      <c r="A335" s="145"/>
      <c r="B335" s="298" t="str">
        <f t="shared" si="35"/>
        <v>INTRA</v>
      </c>
      <c r="C335" s="289" t="s">
        <v>227</v>
      </c>
      <c r="D335" s="261" t="s">
        <v>69</v>
      </c>
      <c r="E335" s="245" t="s">
        <v>276</v>
      </c>
      <c r="F335" s="352"/>
      <c r="G335" s="261">
        <v>12</v>
      </c>
      <c r="H335" s="261">
        <v>12</v>
      </c>
      <c r="I335" s="261" t="s">
        <v>289</v>
      </c>
      <c r="J335" s="244" t="s">
        <v>227</v>
      </c>
      <c r="K335" s="261" t="s">
        <v>84</v>
      </c>
      <c r="L335" s="261" t="s">
        <v>300</v>
      </c>
      <c r="M335" s="261">
        <f>COUNTIF(Y335:AD336,"x")</f>
        <v>8</v>
      </c>
      <c r="N335" s="261">
        <f t="shared" si="34"/>
        <v>4</v>
      </c>
      <c r="O335" s="240"/>
      <c r="P335" s="262" t="str">
        <f>K334</f>
        <v>E68</v>
      </c>
      <c r="Q335" s="255"/>
      <c r="R335" s="255"/>
      <c r="S335" s="255"/>
      <c r="T335" s="255"/>
      <c r="U335" s="255"/>
      <c r="V335" s="263"/>
      <c r="W335" s="240"/>
      <c r="X335" s="262" t="str">
        <f>K335</f>
        <v>H68</v>
      </c>
      <c r="Y335" s="255"/>
      <c r="Z335" s="255" t="s">
        <v>277</v>
      </c>
      <c r="AA335" s="255" t="s">
        <v>277</v>
      </c>
      <c r="AB335" s="255"/>
      <c r="AC335" s="255" t="s">
        <v>277</v>
      </c>
      <c r="AD335" s="263" t="s">
        <v>277</v>
      </c>
      <c r="AE335" s="240"/>
      <c r="AF335" s="262" t="str">
        <f>K336</f>
        <v>J68</v>
      </c>
      <c r="AG335" s="255" t="s">
        <v>277</v>
      </c>
      <c r="AH335" s="255" t="s">
        <v>277</v>
      </c>
      <c r="AI335" s="255"/>
      <c r="AJ335" s="255" t="s">
        <v>277</v>
      </c>
      <c r="AK335" s="255" t="s">
        <v>277</v>
      </c>
      <c r="AL335" s="263" t="s">
        <v>277</v>
      </c>
      <c r="AM335" s="240"/>
      <c r="AN335" s="262" t="str">
        <f>K337</f>
        <v>M68</v>
      </c>
      <c r="AO335" s="255" t="s">
        <v>277</v>
      </c>
      <c r="AP335" s="255" t="s">
        <v>277</v>
      </c>
      <c r="AQ335" s="255" t="s">
        <v>277</v>
      </c>
      <c r="AR335" s="255"/>
      <c r="AS335" s="255" t="s">
        <v>277</v>
      </c>
      <c r="AT335" s="263" t="s">
        <v>277</v>
      </c>
      <c r="AU335" s="240"/>
      <c r="AV335" s="240"/>
      <c r="AW335" s="355"/>
      <c r="AX335" s="66"/>
      <c r="AY335" s="289">
        <f t="shared" ref="AY335:AY398" si="36">G335</f>
        <v>12</v>
      </c>
      <c r="AZ335" s="244">
        <f t="shared" ref="AZ335:AZ398" si="37">M335</f>
        <v>8</v>
      </c>
      <c r="BA335" s="244">
        <f t="shared" ref="BA335:BA398" si="38">N335</f>
        <v>4</v>
      </c>
      <c r="BB335" s="290">
        <f>Table6[[#This Row],[Occupé]]/Table6[[#This Row],[Total port]]</f>
        <v>0.66666666666666663</v>
      </c>
      <c r="BC335" s="250"/>
      <c r="BD335" s="250"/>
      <c r="BE335" s="143"/>
      <c r="BF335" s="143"/>
      <c r="BG335" s="143"/>
      <c r="BH335" s="143"/>
      <c r="BI335" s="143"/>
      <c r="BJ335" s="143"/>
      <c r="BK335" s="143"/>
      <c r="BL335" s="143"/>
      <c r="BM335" s="143"/>
    </row>
    <row r="336" spans="1:65" ht="12" customHeight="1" thickBot="1">
      <c r="A336" s="145"/>
      <c r="B336" s="298" t="str">
        <f t="shared" si="35"/>
        <v>INTRA</v>
      </c>
      <c r="C336" s="289" t="s">
        <v>227</v>
      </c>
      <c r="D336" s="261" t="s">
        <v>69</v>
      </c>
      <c r="E336" s="245" t="s">
        <v>276</v>
      </c>
      <c r="F336" s="352"/>
      <c r="G336" s="261">
        <v>12</v>
      </c>
      <c r="H336" s="261">
        <v>12</v>
      </c>
      <c r="I336" s="261" t="s">
        <v>289</v>
      </c>
      <c r="J336" s="244" t="s">
        <v>227</v>
      </c>
      <c r="K336" s="261" t="s">
        <v>86</v>
      </c>
      <c r="L336" s="261" t="s">
        <v>301</v>
      </c>
      <c r="M336" s="261">
        <f>COUNTIF(AG335:AL336,"x")</f>
        <v>10</v>
      </c>
      <c r="N336" s="261">
        <f t="shared" si="34"/>
        <v>2</v>
      </c>
      <c r="O336" s="240"/>
      <c r="P336" s="264" t="str">
        <f>L334</f>
        <v>C1</v>
      </c>
      <c r="Q336" s="231" t="s">
        <v>277</v>
      </c>
      <c r="R336" s="231"/>
      <c r="S336" s="231" t="s">
        <v>277</v>
      </c>
      <c r="T336" s="231"/>
      <c r="U336" s="231" t="s">
        <v>277</v>
      </c>
      <c r="V336" s="265" t="s">
        <v>277</v>
      </c>
      <c r="W336" s="240"/>
      <c r="X336" s="264" t="str">
        <f>L335</f>
        <v>C2</v>
      </c>
      <c r="Y336" s="231"/>
      <c r="Z336" s="231" t="s">
        <v>277</v>
      </c>
      <c r="AA336" s="231" t="s">
        <v>277</v>
      </c>
      <c r="AB336" s="231" t="s">
        <v>277</v>
      </c>
      <c r="AC336" s="231" t="s">
        <v>277</v>
      </c>
      <c r="AD336" s="265"/>
      <c r="AE336" s="240"/>
      <c r="AF336" s="264" t="str">
        <f>L336</f>
        <v>C3</v>
      </c>
      <c r="AG336" s="231" t="s">
        <v>277</v>
      </c>
      <c r="AH336" s="231" t="s">
        <v>277</v>
      </c>
      <c r="AI336" s="231" t="s">
        <v>277</v>
      </c>
      <c r="AJ336" s="231"/>
      <c r="AK336" s="231" t="s">
        <v>277</v>
      </c>
      <c r="AL336" s="265" t="s">
        <v>277</v>
      </c>
      <c r="AM336" s="240"/>
      <c r="AN336" s="264" t="str">
        <f>L337</f>
        <v>C4</v>
      </c>
      <c r="AO336" s="231" t="s">
        <v>277</v>
      </c>
      <c r="AP336" s="231" t="s">
        <v>277</v>
      </c>
      <c r="AQ336" s="231" t="s">
        <v>277</v>
      </c>
      <c r="AR336" s="231" t="s">
        <v>277</v>
      </c>
      <c r="AS336" s="231" t="s">
        <v>277</v>
      </c>
      <c r="AT336" s="265" t="s">
        <v>277</v>
      </c>
      <c r="AU336" s="240"/>
      <c r="AV336" s="240"/>
      <c r="AW336" s="355"/>
      <c r="AX336" s="66"/>
      <c r="AY336" s="289">
        <f t="shared" si="36"/>
        <v>12</v>
      </c>
      <c r="AZ336" s="244">
        <f t="shared" si="37"/>
        <v>10</v>
      </c>
      <c r="BA336" s="244">
        <f t="shared" si="38"/>
        <v>2</v>
      </c>
      <c r="BB336" s="290">
        <f>Table6[[#This Row],[Occupé]]/Table6[[#This Row],[Total port]]</f>
        <v>0.83333333333333337</v>
      </c>
      <c r="BC336" s="250"/>
      <c r="BD336" s="250"/>
      <c r="BE336" s="143"/>
      <c r="BF336" s="143"/>
      <c r="BG336" s="143"/>
      <c r="BH336" s="143"/>
      <c r="BI336" s="143"/>
      <c r="BJ336" s="143"/>
      <c r="BK336" s="143"/>
      <c r="BL336" s="143"/>
      <c r="BM336" s="143"/>
    </row>
    <row r="337" spans="1:65" ht="12" customHeight="1" thickBot="1">
      <c r="A337" s="145"/>
      <c r="B337" s="299" t="str">
        <f t="shared" si="35"/>
        <v>INTRA</v>
      </c>
      <c r="C337" s="296" t="s">
        <v>227</v>
      </c>
      <c r="D337" s="257" t="s">
        <v>69</v>
      </c>
      <c r="E337" s="232" t="s">
        <v>276</v>
      </c>
      <c r="F337" s="353"/>
      <c r="G337" s="252">
        <v>12</v>
      </c>
      <c r="H337" s="252">
        <v>12</v>
      </c>
      <c r="I337" s="252" t="s">
        <v>289</v>
      </c>
      <c r="J337" s="231" t="s">
        <v>227</v>
      </c>
      <c r="K337" s="252" t="s">
        <v>87</v>
      </c>
      <c r="L337" s="252" t="s">
        <v>302</v>
      </c>
      <c r="M337" s="252">
        <f>COUNTIF(AO335:AT336,"x")</f>
        <v>11</v>
      </c>
      <c r="N337" s="252">
        <f t="shared" si="34"/>
        <v>1</v>
      </c>
      <c r="O337" s="240"/>
      <c r="P337" s="233"/>
      <c r="Q337" s="240">
        <v>1</v>
      </c>
      <c r="R337" s="240">
        <v>2</v>
      </c>
      <c r="S337" s="240">
        <v>3</v>
      </c>
      <c r="T337" s="240">
        <v>4</v>
      </c>
      <c r="U337" s="240">
        <v>5</v>
      </c>
      <c r="V337" s="240">
        <v>6</v>
      </c>
      <c r="W337" s="240"/>
      <c r="X337" s="233"/>
      <c r="Y337" s="240">
        <v>1</v>
      </c>
      <c r="Z337" s="240">
        <v>2</v>
      </c>
      <c r="AA337" s="240">
        <v>3</v>
      </c>
      <c r="AB337" s="240">
        <v>4</v>
      </c>
      <c r="AC337" s="240">
        <v>5</v>
      </c>
      <c r="AD337" s="240">
        <v>6</v>
      </c>
      <c r="AE337" s="240"/>
      <c r="AF337" s="233"/>
      <c r="AG337" s="240">
        <v>1</v>
      </c>
      <c r="AH337" s="240">
        <v>2</v>
      </c>
      <c r="AI337" s="240">
        <v>3</v>
      </c>
      <c r="AJ337" s="240">
        <v>4</v>
      </c>
      <c r="AK337" s="240">
        <v>5</v>
      </c>
      <c r="AL337" s="240">
        <v>6</v>
      </c>
      <c r="AM337" s="240"/>
      <c r="AN337" s="233"/>
      <c r="AO337" s="240">
        <v>1</v>
      </c>
      <c r="AP337" s="240">
        <v>2</v>
      </c>
      <c r="AQ337" s="240">
        <v>3</v>
      </c>
      <c r="AR337" s="240">
        <v>4</v>
      </c>
      <c r="AS337" s="240">
        <v>5</v>
      </c>
      <c r="AT337" s="240">
        <v>6</v>
      </c>
      <c r="AU337" s="240"/>
      <c r="AV337" s="240"/>
      <c r="AW337" s="355"/>
      <c r="AX337" s="66"/>
      <c r="AY337" s="289">
        <f t="shared" si="36"/>
        <v>12</v>
      </c>
      <c r="AZ337" s="244">
        <f t="shared" si="37"/>
        <v>11</v>
      </c>
      <c r="BA337" s="244">
        <f t="shared" si="38"/>
        <v>1</v>
      </c>
      <c r="BB337" s="290">
        <f>Table6[[#This Row],[Occupé]]/Table6[[#This Row],[Total port]]</f>
        <v>0.91666666666666663</v>
      </c>
      <c r="BC337" s="250"/>
      <c r="BD337" s="250"/>
      <c r="BE337" s="143"/>
      <c r="BF337" s="143"/>
      <c r="BG337" s="143"/>
      <c r="BH337" s="143"/>
      <c r="BI337" s="143"/>
      <c r="BJ337" s="143"/>
      <c r="BK337" s="143"/>
      <c r="BL337" s="143"/>
      <c r="BM337" s="143"/>
    </row>
    <row r="338" spans="1:65" ht="12" customHeight="1" thickBot="1">
      <c r="A338" s="145"/>
      <c r="B338" s="297" t="str">
        <f t="shared" si="35"/>
        <v>INTRA</v>
      </c>
      <c r="C338" s="295" t="s">
        <v>227</v>
      </c>
      <c r="D338" s="275" t="s">
        <v>69</v>
      </c>
      <c r="E338" s="260" t="s">
        <v>276</v>
      </c>
      <c r="F338" s="351">
        <v>42</v>
      </c>
      <c r="G338" s="259">
        <v>12</v>
      </c>
      <c r="H338" s="259">
        <v>12</v>
      </c>
      <c r="I338" s="259" t="s">
        <v>289</v>
      </c>
      <c r="J338" s="255" t="s">
        <v>227</v>
      </c>
      <c r="K338" s="259" t="s">
        <v>105</v>
      </c>
      <c r="L338" s="259" t="s">
        <v>298</v>
      </c>
      <c r="M338" s="259">
        <f>COUNTIF(Q339:V340,"x")</f>
        <v>12</v>
      </c>
      <c r="N338" s="259">
        <f t="shared" si="34"/>
        <v>0</v>
      </c>
      <c r="O338" s="228"/>
      <c r="P338" s="228"/>
      <c r="Q338" s="228">
        <v>7</v>
      </c>
      <c r="R338" s="228">
        <v>8</v>
      </c>
      <c r="S338" s="228">
        <v>9</v>
      </c>
      <c r="T338" s="228">
        <v>10</v>
      </c>
      <c r="U338" s="228">
        <v>11</v>
      </c>
      <c r="V338" s="228">
        <v>12</v>
      </c>
      <c r="W338" s="228"/>
      <c r="X338" s="228"/>
      <c r="Y338" s="228">
        <v>7</v>
      </c>
      <c r="Z338" s="228">
        <v>8</v>
      </c>
      <c r="AA338" s="228">
        <v>9</v>
      </c>
      <c r="AB338" s="228">
        <v>10</v>
      </c>
      <c r="AC338" s="228">
        <v>11</v>
      </c>
      <c r="AD338" s="228">
        <v>12</v>
      </c>
      <c r="AE338" s="228"/>
      <c r="AF338" s="228"/>
      <c r="AG338" s="228">
        <v>7</v>
      </c>
      <c r="AH338" s="228">
        <v>8</v>
      </c>
      <c r="AI338" s="228">
        <v>9</v>
      </c>
      <c r="AJ338" s="228">
        <v>10</v>
      </c>
      <c r="AK338" s="228">
        <v>11</v>
      </c>
      <c r="AL338" s="228">
        <v>12</v>
      </c>
      <c r="AM338" s="228"/>
      <c r="AN338" s="228"/>
      <c r="AO338" s="228">
        <v>7</v>
      </c>
      <c r="AP338" s="228">
        <v>8</v>
      </c>
      <c r="AQ338" s="228">
        <v>9</v>
      </c>
      <c r="AR338" s="228">
        <v>10</v>
      </c>
      <c r="AS338" s="228">
        <v>11</v>
      </c>
      <c r="AT338" s="228">
        <v>12</v>
      </c>
      <c r="AU338" s="228"/>
      <c r="AV338" s="228"/>
      <c r="AW338" s="354">
        <f>F338</f>
        <v>42</v>
      </c>
      <c r="AX338" s="66"/>
      <c r="AY338" s="289">
        <f t="shared" si="36"/>
        <v>12</v>
      </c>
      <c r="AZ338" s="244">
        <f t="shared" si="37"/>
        <v>12</v>
      </c>
      <c r="BA338" s="244">
        <f t="shared" si="38"/>
        <v>0</v>
      </c>
      <c r="BB338" s="290">
        <f>Table6[[#This Row],[Occupé]]/Table6[[#This Row],[Total port]]</f>
        <v>1</v>
      </c>
      <c r="BC338" s="250"/>
      <c r="BD338" s="250"/>
      <c r="BE338" s="143"/>
      <c r="BF338" s="143"/>
      <c r="BG338" s="143"/>
      <c r="BH338" s="143"/>
      <c r="BI338" s="143"/>
      <c r="BJ338" s="143"/>
      <c r="BK338" s="143"/>
      <c r="BL338" s="143"/>
      <c r="BM338" s="143"/>
    </row>
    <row r="339" spans="1:65" ht="12" customHeight="1">
      <c r="A339" s="145"/>
      <c r="B339" s="298" t="str">
        <f t="shared" si="35"/>
        <v>INTRA</v>
      </c>
      <c r="C339" s="289" t="s">
        <v>227</v>
      </c>
      <c r="D339" s="261" t="s">
        <v>69</v>
      </c>
      <c r="E339" s="245" t="s">
        <v>276</v>
      </c>
      <c r="F339" s="352"/>
      <c r="G339" s="261">
        <v>12</v>
      </c>
      <c r="H339" s="261">
        <v>12</v>
      </c>
      <c r="I339" s="261" t="s">
        <v>289</v>
      </c>
      <c r="J339" s="244" t="s">
        <v>227</v>
      </c>
      <c r="K339" s="261" t="s">
        <v>83</v>
      </c>
      <c r="L339" s="261" t="s">
        <v>300</v>
      </c>
      <c r="M339" s="261">
        <f>COUNTIF(Y339:AD340,"x")</f>
        <v>8</v>
      </c>
      <c r="N339" s="261">
        <f t="shared" si="34"/>
        <v>4</v>
      </c>
      <c r="O339" s="240"/>
      <c r="P339" s="262" t="str">
        <f>K338</f>
        <v>P68</v>
      </c>
      <c r="Q339" s="255" t="s">
        <v>277</v>
      </c>
      <c r="R339" s="255" t="s">
        <v>277</v>
      </c>
      <c r="S339" s="255" t="s">
        <v>277</v>
      </c>
      <c r="T339" s="255" t="s">
        <v>277</v>
      </c>
      <c r="U339" s="255" t="s">
        <v>277</v>
      </c>
      <c r="V339" s="263" t="s">
        <v>277</v>
      </c>
      <c r="W339" s="240"/>
      <c r="X339" s="262" t="str">
        <f>K339</f>
        <v>R68</v>
      </c>
      <c r="Y339" s="255" t="s">
        <v>277</v>
      </c>
      <c r="Z339" s="255" t="s">
        <v>277</v>
      </c>
      <c r="AA339" s="255" t="s">
        <v>277</v>
      </c>
      <c r="AB339" s="255" t="s">
        <v>277</v>
      </c>
      <c r="AC339" s="255"/>
      <c r="AD339" s="263" t="s">
        <v>277</v>
      </c>
      <c r="AE339" s="240"/>
      <c r="AF339" s="262">
        <f>K340</f>
        <v>0</v>
      </c>
      <c r="AG339" s="268"/>
      <c r="AH339" s="269"/>
      <c r="AI339" s="269"/>
      <c r="AJ339" s="269"/>
      <c r="AK339" s="269"/>
      <c r="AL339" s="270"/>
      <c r="AM339" s="240"/>
      <c r="AN339" s="262">
        <f>K341</f>
        <v>0</v>
      </c>
      <c r="AO339" s="268"/>
      <c r="AP339" s="269"/>
      <c r="AQ339" s="269"/>
      <c r="AR339" s="269"/>
      <c r="AS339" s="269"/>
      <c r="AT339" s="270"/>
      <c r="AU339" s="240"/>
      <c r="AV339" s="240"/>
      <c r="AW339" s="355"/>
      <c r="AX339" s="66"/>
      <c r="AY339" s="289">
        <f t="shared" si="36"/>
        <v>12</v>
      </c>
      <c r="AZ339" s="244">
        <f t="shared" si="37"/>
        <v>8</v>
      </c>
      <c r="BA339" s="244">
        <f t="shared" si="38"/>
        <v>4</v>
      </c>
      <c r="BB339" s="290">
        <f>Table6[[#This Row],[Occupé]]/Table6[[#This Row],[Total port]]</f>
        <v>0.66666666666666663</v>
      </c>
      <c r="BC339" s="250"/>
      <c r="BD339" s="250"/>
      <c r="BE339" s="143"/>
      <c r="BF339" s="143"/>
      <c r="BG339" s="143"/>
      <c r="BH339" s="143"/>
      <c r="BI339" s="143"/>
      <c r="BJ339" s="143"/>
      <c r="BK339" s="143"/>
      <c r="BL339" s="143"/>
      <c r="BM339" s="143"/>
    </row>
    <row r="340" spans="1:65" ht="12" customHeight="1" thickBot="1">
      <c r="A340" s="145"/>
      <c r="B340" s="298" t="str">
        <f t="shared" si="35"/>
        <v>INTRA</v>
      </c>
      <c r="C340" s="289" t="s">
        <v>227</v>
      </c>
      <c r="D340" s="261" t="s">
        <v>69</v>
      </c>
      <c r="E340" s="245" t="s">
        <v>276</v>
      </c>
      <c r="F340" s="352"/>
      <c r="G340" s="261">
        <v>0</v>
      </c>
      <c r="H340" s="261">
        <v>0</v>
      </c>
      <c r="I340" s="261" t="s">
        <v>289</v>
      </c>
      <c r="J340" s="244" t="s">
        <v>227</v>
      </c>
      <c r="K340" s="261"/>
      <c r="L340" s="261" t="s">
        <v>301</v>
      </c>
      <c r="M340" s="261">
        <f>COUNTIF(AG339:AL340,"x")</f>
        <v>0</v>
      </c>
      <c r="N340" s="261">
        <f t="shared" si="34"/>
        <v>0</v>
      </c>
      <c r="O340" s="240"/>
      <c r="P340" s="264" t="str">
        <f>L338</f>
        <v>C1</v>
      </c>
      <c r="Q340" s="231" t="s">
        <v>277</v>
      </c>
      <c r="R340" s="231" t="s">
        <v>277</v>
      </c>
      <c r="S340" s="231" t="s">
        <v>277</v>
      </c>
      <c r="T340" s="231" t="s">
        <v>277</v>
      </c>
      <c r="U340" s="231" t="s">
        <v>277</v>
      </c>
      <c r="V340" s="265" t="s">
        <v>277</v>
      </c>
      <c r="W340" s="240"/>
      <c r="X340" s="264" t="str">
        <f>L339</f>
        <v>C2</v>
      </c>
      <c r="Y340" s="231" t="s">
        <v>277</v>
      </c>
      <c r="Z340" s="231"/>
      <c r="AA340" s="231"/>
      <c r="AB340" s="231" t="s">
        <v>277</v>
      </c>
      <c r="AC340" s="231"/>
      <c r="AD340" s="265" t="s">
        <v>277</v>
      </c>
      <c r="AE340" s="240"/>
      <c r="AF340" s="264" t="str">
        <f>L340</f>
        <v>C3</v>
      </c>
      <c r="AG340" s="272"/>
      <c r="AH340" s="273"/>
      <c r="AI340" s="273"/>
      <c r="AJ340" s="273"/>
      <c r="AK340" s="273"/>
      <c r="AL340" s="274"/>
      <c r="AM340" s="240"/>
      <c r="AN340" s="264" t="str">
        <f>L341</f>
        <v>C4</v>
      </c>
      <c r="AO340" s="272"/>
      <c r="AP340" s="273"/>
      <c r="AQ340" s="273"/>
      <c r="AR340" s="273"/>
      <c r="AS340" s="273"/>
      <c r="AT340" s="274"/>
      <c r="AU340" s="240"/>
      <c r="AV340" s="240"/>
      <c r="AW340" s="355"/>
      <c r="AX340" s="66"/>
      <c r="AY340" s="289">
        <f t="shared" si="36"/>
        <v>0</v>
      </c>
      <c r="AZ340" s="244">
        <f t="shared" si="37"/>
        <v>0</v>
      </c>
      <c r="BA340" s="244">
        <f t="shared" si="38"/>
        <v>0</v>
      </c>
      <c r="BB340" s="290" t="e">
        <f>Table6[[#This Row],[Occupé]]/Table6[[#This Row],[Total port]]</f>
        <v>#DIV/0!</v>
      </c>
      <c r="BC340" s="250"/>
      <c r="BD340" s="250"/>
      <c r="BE340" s="143"/>
      <c r="BF340" s="143"/>
      <c r="BG340" s="143"/>
      <c r="BH340" s="143"/>
      <c r="BI340" s="143"/>
      <c r="BJ340" s="143"/>
      <c r="BK340" s="143"/>
      <c r="BL340" s="143"/>
      <c r="BM340" s="143"/>
    </row>
    <row r="341" spans="1:65" ht="12" customHeight="1" thickBot="1">
      <c r="A341" s="145"/>
      <c r="B341" s="299" t="str">
        <f t="shared" si="35"/>
        <v>INTRA</v>
      </c>
      <c r="C341" s="296" t="s">
        <v>227</v>
      </c>
      <c r="D341" s="257" t="s">
        <v>69</v>
      </c>
      <c r="E341" s="232" t="s">
        <v>276</v>
      </c>
      <c r="F341" s="353"/>
      <c r="G341" s="252">
        <v>0</v>
      </c>
      <c r="H341" s="252">
        <v>0</v>
      </c>
      <c r="I341" s="252" t="s">
        <v>289</v>
      </c>
      <c r="J341" s="231" t="s">
        <v>227</v>
      </c>
      <c r="K341" s="252"/>
      <c r="L341" s="252" t="s">
        <v>302</v>
      </c>
      <c r="M341" s="252">
        <f>COUNTIF(AO339:AT340,"x")</f>
        <v>0</v>
      </c>
      <c r="N341" s="252">
        <f t="shared" si="34"/>
        <v>0</v>
      </c>
      <c r="O341" s="233"/>
      <c r="P341" s="233"/>
      <c r="Q341" s="233">
        <v>1</v>
      </c>
      <c r="R341" s="233">
        <v>2</v>
      </c>
      <c r="S341" s="233">
        <v>3</v>
      </c>
      <c r="T341" s="233">
        <v>4</v>
      </c>
      <c r="U341" s="233">
        <v>5</v>
      </c>
      <c r="V341" s="233">
        <v>6</v>
      </c>
      <c r="W341" s="233"/>
      <c r="X341" s="233"/>
      <c r="Y341" s="233">
        <v>1</v>
      </c>
      <c r="Z341" s="233">
        <v>2</v>
      </c>
      <c r="AA341" s="233">
        <v>3</v>
      </c>
      <c r="AB341" s="233">
        <v>4</v>
      </c>
      <c r="AC341" s="233">
        <v>5</v>
      </c>
      <c r="AD341" s="233">
        <v>6</v>
      </c>
      <c r="AE341" s="233"/>
      <c r="AF341" s="233"/>
      <c r="AG341" s="233">
        <v>1</v>
      </c>
      <c r="AH341" s="233">
        <v>2</v>
      </c>
      <c r="AI341" s="233">
        <v>3</v>
      </c>
      <c r="AJ341" s="233">
        <v>4</v>
      </c>
      <c r="AK341" s="233">
        <v>5</v>
      </c>
      <c r="AL341" s="233">
        <v>6</v>
      </c>
      <c r="AM341" s="233"/>
      <c r="AN341" s="233"/>
      <c r="AO341" s="233">
        <v>1</v>
      </c>
      <c r="AP341" s="233">
        <v>2</v>
      </c>
      <c r="AQ341" s="233">
        <v>3</v>
      </c>
      <c r="AR341" s="233">
        <v>4</v>
      </c>
      <c r="AS341" s="233">
        <v>5</v>
      </c>
      <c r="AT341" s="233">
        <v>6</v>
      </c>
      <c r="AU341" s="233"/>
      <c r="AV341" s="233"/>
      <c r="AW341" s="356"/>
      <c r="AX341" s="66"/>
      <c r="AY341" s="289">
        <f t="shared" si="36"/>
        <v>0</v>
      </c>
      <c r="AZ341" s="244">
        <f t="shared" si="37"/>
        <v>0</v>
      </c>
      <c r="BA341" s="244">
        <f t="shared" si="38"/>
        <v>0</v>
      </c>
      <c r="BB341" s="290" t="e">
        <f>Table6[[#This Row],[Occupé]]/Table6[[#This Row],[Total port]]</f>
        <v>#DIV/0!</v>
      </c>
      <c r="BC341" s="250"/>
      <c r="BD341" s="250"/>
      <c r="BE341" s="143"/>
      <c r="BF341" s="143"/>
      <c r="BG341" s="143"/>
      <c r="BH341" s="143"/>
      <c r="BI341" s="143"/>
      <c r="BJ341" s="143"/>
      <c r="BK341" s="143"/>
      <c r="BL341" s="143"/>
      <c r="BM341" s="143"/>
    </row>
    <row r="342" spans="1:65" ht="12" customHeight="1" thickBot="1">
      <c r="A342" s="145"/>
      <c r="B342" s="297" t="str">
        <f t="shared" si="35"/>
        <v>INTRA</v>
      </c>
      <c r="C342" s="295" t="s">
        <v>227</v>
      </c>
      <c r="D342" s="275" t="s">
        <v>69</v>
      </c>
      <c r="E342" s="260" t="s">
        <v>276</v>
      </c>
      <c r="F342" s="351">
        <v>41</v>
      </c>
      <c r="G342" s="259">
        <v>12</v>
      </c>
      <c r="H342" s="259">
        <v>12</v>
      </c>
      <c r="I342" s="259" t="s">
        <v>289</v>
      </c>
      <c r="J342" s="255" t="s">
        <v>227</v>
      </c>
      <c r="K342" s="259" t="s">
        <v>88</v>
      </c>
      <c r="L342" s="259" t="s">
        <v>298</v>
      </c>
      <c r="M342" s="259">
        <f>COUNTIF(Q343:V344,"x")</f>
        <v>10</v>
      </c>
      <c r="N342" s="259">
        <f t="shared" si="34"/>
        <v>2</v>
      </c>
      <c r="O342" s="228"/>
      <c r="P342" s="228"/>
      <c r="Q342" s="228">
        <v>7</v>
      </c>
      <c r="R342" s="228">
        <v>8</v>
      </c>
      <c r="S342" s="228">
        <v>9</v>
      </c>
      <c r="T342" s="228">
        <v>10</v>
      </c>
      <c r="U342" s="228">
        <v>11</v>
      </c>
      <c r="V342" s="228">
        <v>12</v>
      </c>
      <c r="W342" s="228"/>
      <c r="X342" s="228"/>
      <c r="Y342" s="228">
        <v>7</v>
      </c>
      <c r="Z342" s="228">
        <v>8</v>
      </c>
      <c r="AA342" s="228">
        <v>9</v>
      </c>
      <c r="AB342" s="228">
        <v>10</v>
      </c>
      <c r="AC342" s="228">
        <v>11</v>
      </c>
      <c r="AD342" s="228">
        <v>12</v>
      </c>
      <c r="AE342" s="228"/>
      <c r="AF342" s="228"/>
      <c r="AG342" s="228">
        <v>7</v>
      </c>
      <c r="AH342" s="228">
        <v>8</v>
      </c>
      <c r="AI342" s="228">
        <v>9</v>
      </c>
      <c r="AJ342" s="228">
        <v>10</v>
      </c>
      <c r="AK342" s="228">
        <v>11</v>
      </c>
      <c r="AL342" s="228">
        <v>12</v>
      </c>
      <c r="AM342" s="228"/>
      <c r="AN342" s="228"/>
      <c r="AO342" s="228">
        <v>7</v>
      </c>
      <c r="AP342" s="228">
        <v>8</v>
      </c>
      <c r="AQ342" s="228">
        <v>9</v>
      </c>
      <c r="AR342" s="228">
        <v>10</v>
      </c>
      <c r="AS342" s="228">
        <v>11</v>
      </c>
      <c r="AT342" s="228">
        <v>12</v>
      </c>
      <c r="AU342" s="228"/>
      <c r="AV342" s="228"/>
      <c r="AW342" s="354">
        <f>F342</f>
        <v>41</v>
      </c>
      <c r="AX342" s="66"/>
      <c r="AY342" s="289">
        <f t="shared" si="36"/>
        <v>12</v>
      </c>
      <c r="AZ342" s="244">
        <f t="shared" si="37"/>
        <v>10</v>
      </c>
      <c r="BA342" s="244">
        <f t="shared" si="38"/>
        <v>2</v>
      </c>
      <c r="BB342" s="290">
        <f>Table6[[#This Row],[Occupé]]/Table6[[#This Row],[Total port]]</f>
        <v>0.83333333333333337</v>
      </c>
      <c r="BC342" s="250"/>
      <c r="BD342" s="250"/>
      <c r="BE342" s="143"/>
      <c r="BF342" s="143"/>
      <c r="BG342" s="143"/>
      <c r="BH342" s="143"/>
      <c r="BI342" s="143"/>
      <c r="BJ342" s="143"/>
      <c r="BK342" s="143"/>
      <c r="BL342" s="143"/>
      <c r="BM342" s="143"/>
    </row>
    <row r="343" spans="1:65" ht="12" customHeight="1">
      <c r="A343" s="145"/>
      <c r="B343" s="298" t="str">
        <f t="shared" si="35"/>
        <v>INTRA</v>
      </c>
      <c r="C343" s="289" t="s">
        <v>227</v>
      </c>
      <c r="D343" s="261" t="s">
        <v>69</v>
      </c>
      <c r="E343" s="245" t="s">
        <v>276</v>
      </c>
      <c r="F343" s="352"/>
      <c r="G343" s="261">
        <v>12</v>
      </c>
      <c r="H343" s="261">
        <v>12</v>
      </c>
      <c r="I343" s="261" t="s">
        <v>289</v>
      </c>
      <c r="J343" s="244" t="s">
        <v>227</v>
      </c>
      <c r="K343" s="261" t="s">
        <v>89</v>
      </c>
      <c r="L343" s="261" t="s">
        <v>300</v>
      </c>
      <c r="M343" s="261">
        <f>COUNTIF(Y343:AD344,"x")</f>
        <v>11</v>
      </c>
      <c r="N343" s="261">
        <f t="shared" si="34"/>
        <v>1</v>
      </c>
      <c r="O343" s="240"/>
      <c r="P343" s="262" t="str">
        <f>K342</f>
        <v>E65</v>
      </c>
      <c r="Q343" s="255" t="s">
        <v>277</v>
      </c>
      <c r="R343" s="255"/>
      <c r="S343" s="255" t="s">
        <v>277</v>
      </c>
      <c r="T343" s="255"/>
      <c r="U343" s="255" t="s">
        <v>277</v>
      </c>
      <c r="V343" s="263" t="s">
        <v>277</v>
      </c>
      <c r="W343" s="240"/>
      <c r="X343" s="262" t="str">
        <f>K343</f>
        <v>H65</v>
      </c>
      <c r="Y343" s="255" t="s">
        <v>277</v>
      </c>
      <c r="Z343" s="255" t="s">
        <v>277</v>
      </c>
      <c r="AA343" s="255"/>
      <c r="AB343" s="255" t="s">
        <v>277</v>
      </c>
      <c r="AC343" s="255" t="s">
        <v>277</v>
      </c>
      <c r="AD343" s="263" t="s">
        <v>277</v>
      </c>
      <c r="AE343" s="240"/>
      <c r="AF343" s="262" t="str">
        <f>K344</f>
        <v>J65</v>
      </c>
      <c r="AG343" s="258" t="s">
        <v>277</v>
      </c>
      <c r="AH343" s="255" t="s">
        <v>277</v>
      </c>
      <c r="AI343" s="255" t="s">
        <v>277</v>
      </c>
      <c r="AJ343" s="255"/>
      <c r="AK343" s="255" t="s">
        <v>277</v>
      </c>
      <c r="AL343" s="263" t="s">
        <v>277</v>
      </c>
      <c r="AM343" s="240"/>
      <c r="AN343" s="262" t="str">
        <f>K345</f>
        <v>M65</v>
      </c>
      <c r="AO343" s="258" t="s">
        <v>277</v>
      </c>
      <c r="AP343" s="255" t="s">
        <v>277</v>
      </c>
      <c r="AQ343" s="255" t="s">
        <v>277</v>
      </c>
      <c r="AR343" s="255" t="s">
        <v>277</v>
      </c>
      <c r="AS343" s="255"/>
      <c r="AT343" s="263" t="s">
        <v>277</v>
      </c>
      <c r="AU343" s="240"/>
      <c r="AV343" s="240"/>
      <c r="AW343" s="355"/>
      <c r="AX343" s="66"/>
      <c r="AY343" s="289">
        <f t="shared" si="36"/>
        <v>12</v>
      </c>
      <c r="AZ343" s="244">
        <f t="shared" si="37"/>
        <v>11</v>
      </c>
      <c r="BA343" s="244">
        <f t="shared" si="38"/>
        <v>1</v>
      </c>
      <c r="BB343" s="290">
        <f>Table6[[#This Row],[Occupé]]/Table6[[#This Row],[Total port]]</f>
        <v>0.91666666666666663</v>
      </c>
      <c r="BC343" s="250"/>
      <c r="BD343" s="250"/>
      <c r="BE343" s="143"/>
      <c r="BF343" s="143"/>
      <c r="BG343" s="143"/>
      <c r="BH343" s="143"/>
      <c r="BI343" s="143"/>
      <c r="BJ343" s="143"/>
      <c r="BK343" s="143"/>
      <c r="BL343" s="143"/>
      <c r="BM343" s="143"/>
    </row>
    <row r="344" spans="1:65" ht="12" customHeight="1" thickBot="1">
      <c r="A344" s="145"/>
      <c r="B344" s="298" t="str">
        <f t="shared" si="35"/>
        <v>INTRA</v>
      </c>
      <c r="C344" s="289" t="s">
        <v>227</v>
      </c>
      <c r="D344" s="261" t="s">
        <v>69</v>
      </c>
      <c r="E344" s="245" t="s">
        <v>276</v>
      </c>
      <c r="F344" s="352"/>
      <c r="G344" s="261">
        <v>12</v>
      </c>
      <c r="H344" s="261">
        <v>12</v>
      </c>
      <c r="I344" s="261" t="s">
        <v>289</v>
      </c>
      <c r="J344" s="244" t="s">
        <v>227</v>
      </c>
      <c r="K344" s="261" t="s">
        <v>90</v>
      </c>
      <c r="L344" s="261" t="s">
        <v>301</v>
      </c>
      <c r="M344" s="261">
        <f>COUNTIF(AG343:AL344,"x")</f>
        <v>10</v>
      </c>
      <c r="N344" s="261">
        <f t="shared" si="34"/>
        <v>2</v>
      </c>
      <c r="O344" s="240"/>
      <c r="P344" s="264" t="str">
        <f>L342</f>
        <v>C1</v>
      </c>
      <c r="Q344" s="231" t="s">
        <v>277</v>
      </c>
      <c r="R344" s="231" t="s">
        <v>277</v>
      </c>
      <c r="S344" s="231" t="s">
        <v>277</v>
      </c>
      <c r="T344" s="231" t="s">
        <v>277</v>
      </c>
      <c r="U344" s="231" t="s">
        <v>277</v>
      </c>
      <c r="V344" s="265" t="s">
        <v>277</v>
      </c>
      <c r="W344" s="240"/>
      <c r="X344" s="264" t="str">
        <f>L343</f>
        <v>C2</v>
      </c>
      <c r="Y344" s="231" t="s">
        <v>277</v>
      </c>
      <c r="Z344" s="231" t="s">
        <v>277</v>
      </c>
      <c r="AA344" s="231" t="s">
        <v>277</v>
      </c>
      <c r="AB344" s="231" t="s">
        <v>277</v>
      </c>
      <c r="AC344" s="231" t="s">
        <v>277</v>
      </c>
      <c r="AD344" s="265" t="s">
        <v>277</v>
      </c>
      <c r="AE344" s="240"/>
      <c r="AF344" s="264" t="str">
        <f>L344</f>
        <v>C3</v>
      </c>
      <c r="AG344" s="230" t="s">
        <v>277</v>
      </c>
      <c r="AH344" s="231" t="s">
        <v>277</v>
      </c>
      <c r="AI344" s="231" t="s">
        <v>277</v>
      </c>
      <c r="AJ344" s="231" t="s">
        <v>277</v>
      </c>
      <c r="AK344" s="231"/>
      <c r="AL344" s="265" t="s">
        <v>277</v>
      </c>
      <c r="AM344" s="240"/>
      <c r="AN344" s="264" t="str">
        <f>L345</f>
        <v>C4</v>
      </c>
      <c r="AO344" s="230" t="s">
        <v>277</v>
      </c>
      <c r="AP344" s="231" t="s">
        <v>277</v>
      </c>
      <c r="AQ344" s="231" t="s">
        <v>277</v>
      </c>
      <c r="AR344" s="231"/>
      <c r="AS344" s="231"/>
      <c r="AT344" s="265" t="s">
        <v>277</v>
      </c>
      <c r="AU344" s="240"/>
      <c r="AV344" s="240"/>
      <c r="AW344" s="355"/>
      <c r="AX344" s="66"/>
      <c r="AY344" s="289">
        <f t="shared" si="36"/>
        <v>12</v>
      </c>
      <c r="AZ344" s="244">
        <f t="shared" si="37"/>
        <v>10</v>
      </c>
      <c r="BA344" s="244">
        <f t="shared" si="38"/>
        <v>2</v>
      </c>
      <c r="BB344" s="290">
        <f>Table6[[#This Row],[Occupé]]/Table6[[#This Row],[Total port]]</f>
        <v>0.83333333333333337</v>
      </c>
      <c r="BC344" s="250"/>
      <c r="BD344" s="250"/>
      <c r="BE344" s="143"/>
      <c r="BF344" s="143"/>
      <c r="BG344" s="143"/>
      <c r="BH344" s="143"/>
      <c r="BI344" s="143"/>
      <c r="BJ344" s="143"/>
      <c r="BK344" s="143"/>
      <c r="BL344" s="143"/>
      <c r="BM344" s="143"/>
    </row>
    <row r="345" spans="1:65" ht="12" customHeight="1" thickBot="1">
      <c r="A345" s="145"/>
      <c r="B345" s="299" t="str">
        <f t="shared" si="35"/>
        <v>INTRA</v>
      </c>
      <c r="C345" s="296" t="s">
        <v>227</v>
      </c>
      <c r="D345" s="257" t="s">
        <v>69</v>
      </c>
      <c r="E345" s="232" t="s">
        <v>276</v>
      </c>
      <c r="F345" s="353"/>
      <c r="G345" s="252">
        <v>12</v>
      </c>
      <c r="H345" s="252">
        <v>12</v>
      </c>
      <c r="I345" s="252" t="s">
        <v>289</v>
      </c>
      <c r="J345" s="231" t="s">
        <v>227</v>
      </c>
      <c r="K345" s="252" t="s">
        <v>91</v>
      </c>
      <c r="L345" s="252" t="s">
        <v>302</v>
      </c>
      <c r="M345" s="252">
        <f>COUNTIF(AO343:AT344,"x")</f>
        <v>9</v>
      </c>
      <c r="N345" s="252">
        <f t="shared" si="34"/>
        <v>3</v>
      </c>
      <c r="O345" s="233"/>
      <c r="P345" s="233"/>
      <c r="Q345" s="233">
        <v>1</v>
      </c>
      <c r="R345" s="233">
        <v>2</v>
      </c>
      <c r="S345" s="233">
        <v>3</v>
      </c>
      <c r="T345" s="233">
        <v>4</v>
      </c>
      <c r="U345" s="233">
        <v>5</v>
      </c>
      <c r="V345" s="233">
        <v>6</v>
      </c>
      <c r="W345" s="233"/>
      <c r="X345" s="233"/>
      <c r="Y345" s="233">
        <v>1</v>
      </c>
      <c r="Z345" s="233">
        <v>2</v>
      </c>
      <c r="AA345" s="233">
        <v>3</v>
      </c>
      <c r="AB345" s="233">
        <v>4</v>
      </c>
      <c r="AC345" s="233">
        <v>5</v>
      </c>
      <c r="AD345" s="233">
        <v>6</v>
      </c>
      <c r="AE345" s="233"/>
      <c r="AF345" s="233"/>
      <c r="AG345" s="233">
        <v>1</v>
      </c>
      <c r="AH345" s="233">
        <v>2</v>
      </c>
      <c r="AI345" s="233">
        <v>3</v>
      </c>
      <c r="AJ345" s="233">
        <v>4</v>
      </c>
      <c r="AK345" s="233">
        <v>5</v>
      </c>
      <c r="AL345" s="233">
        <v>6</v>
      </c>
      <c r="AM345" s="233"/>
      <c r="AN345" s="233"/>
      <c r="AO345" s="233">
        <v>1</v>
      </c>
      <c r="AP345" s="233">
        <v>2</v>
      </c>
      <c r="AQ345" s="233">
        <v>3</v>
      </c>
      <c r="AR345" s="233">
        <v>4</v>
      </c>
      <c r="AS345" s="233">
        <v>5</v>
      </c>
      <c r="AT345" s="233">
        <v>6</v>
      </c>
      <c r="AU345" s="233"/>
      <c r="AV345" s="233"/>
      <c r="AW345" s="356"/>
      <c r="AX345" s="66"/>
      <c r="AY345" s="289">
        <f t="shared" si="36"/>
        <v>12</v>
      </c>
      <c r="AZ345" s="244">
        <f t="shared" si="37"/>
        <v>9</v>
      </c>
      <c r="BA345" s="244">
        <f t="shared" si="38"/>
        <v>3</v>
      </c>
      <c r="BB345" s="290">
        <f>Table6[[#This Row],[Occupé]]/Table6[[#This Row],[Total port]]</f>
        <v>0.75</v>
      </c>
      <c r="BC345" s="250"/>
      <c r="BD345" s="250"/>
      <c r="BE345" s="143"/>
      <c r="BF345" s="143"/>
      <c r="BG345" s="143"/>
      <c r="BH345" s="143"/>
      <c r="BI345" s="143"/>
      <c r="BJ345" s="143"/>
      <c r="BK345" s="143"/>
      <c r="BL345" s="143"/>
      <c r="BM345" s="143"/>
    </row>
    <row r="346" spans="1:65" ht="12" customHeight="1" thickBot="1">
      <c r="A346" s="145"/>
      <c r="B346" s="297" t="str">
        <f t="shared" si="35"/>
        <v>INTRA</v>
      </c>
      <c r="C346" s="295" t="s">
        <v>227</v>
      </c>
      <c r="D346" s="275" t="s">
        <v>69</v>
      </c>
      <c r="E346" s="260" t="s">
        <v>276</v>
      </c>
      <c r="F346" s="351">
        <v>40</v>
      </c>
      <c r="G346" s="259">
        <v>12</v>
      </c>
      <c r="H346" s="259">
        <v>12</v>
      </c>
      <c r="I346" s="259" t="s">
        <v>289</v>
      </c>
      <c r="J346" s="255" t="s">
        <v>227</v>
      </c>
      <c r="K346" s="259" t="s">
        <v>106</v>
      </c>
      <c r="L346" s="259" t="s">
        <v>298</v>
      </c>
      <c r="M346" s="259">
        <f>COUNTIF(Q347:V348,"x")</f>
        <v>7</v>
      </c>
      <c r="N346" s="259">
        <f t="shared" si="34"/>
        <v>5</v>
      </c>
      <c r="O346" s="240"/>
      <c r="P346" s="228"/>
      <c r="Q346" s="240">
        <v>7</v>
      </c>
      <c r="R346" s="240">
        <v>8</v>
      </c>
      <c r="S346" s="240">
        <v>9</v>
      </c>
      <c r="T346" s="240">
        <v>10</v>
      </c>
      <c r="U346" s="240">
        <v>11</v>
      </c>
      <c r="V346" s="240">
        <v>12</v>
      </c>
      <c r="W346" s="240"/>
      <c r="X346" s="228"/>
      <c r="Y346" s="240">
        <v>7</v>
      </c>
      <c r="Z346" s="240">
        <v>8</v>
      </c>
      <c r="AA346" s="240">
        <v>9</v>
      </c>
      <c r="AB346" s="240">
        <v>10</v>
      </c>
      <c r="AC346" s="240">
        <v>11</v>
      </c>
      <c r="AD346" s="240">
        <v>12</v>
      </c>
      <c r="AE346" s="240"/>
      <c r="AF346" s="228"/>
      <c r="AG346" s="240">
        <v>7</v>
      </c>
      <c r="AH346" s="240">
        <v>8</v>
      </c>
      <c r="AI346" s="240">
        <v>9</v>
      </c>
      <c r="AJ346" s="240">
        <v>10</v>
      </c>
      <c r="AK346" s="240">
        <v>11</v>
      </c>
      <c r="AL346" s="240">
        <v>12</v>
      </c>
      <c r="AM346" s="240"/>
      <c r="AN346" s="228"/>
      <c r="AO346" s="240">
        <v>7</v>
      </c>
      <c r="AP346" s="240">
        <v>8</v>
      </c>
      <c r="AQ346" s="240">
        <v>9</v>
      </c>
      <c r="AR346" s="240">
        <v>10</v>
      </c>
      <c r="AS346" s="240">
        <v>11</v>
      </c>
      <c r="AT346" s="240">
        <v>12</v>
      </c>
      <c r="AU346" s="240"/>
      <c r="AV346" s="240"/>
      <c r="AW346" s="355">
        <f>F346</f>
        <v>40</v>
      </c>
      <c r="AX346" s="66"/>
      <c r="AY346" s="289">
        <f t="shared" si="36"/>
        <v>12</v>
      </c>
      <c r="AZ346" s="244">
        <f t="shared" si="37"/>
        <v>7</v>
      </c>
      <c r="BA346" s="244">
        <f t="shared" si="38"/>
        <v>5</v>
      </c>
      <c r="BB346" s="290">
        <f>Table6[[#This Row],[Occupé]]/Table6[[#This Row],[Total port]]</f>
        <v>0.58333333333333337</v>
      </c>
      <c r="BC346" s="250"/>
      <c r="BD346" s="250"/>
      <c r="BE346" s="143"/>
      <c r="BF346" s="143"/>
      <c r="BG346" s="143"/>
      <c r="BH346" s="143"/>
      <c r="BI346" s="143"/>
      <c r="BJ346" s="143"/>
      <c r="BK346" s="143"/>
      <c r="BL346" s="143"/>
      <c r="BM346" s="143"/>
    </row>
    <row r="347" spans="1:65" ht="12" customHeight="1">
      <c r="A347" s="145"/>
      <c r="B347" s="298" t="str">
        <f t="shared" si="35"/>
        <v>INTRA</v>
      </c>
      <c r="C347" s="289" t="s">
        <v>227</v>
      </c>
      <c r="D347" s="261" t="s">
        <v>69</v>
      </c>
      <c r="E347" s="245" t="s">
        <v>276</v>
      </c>
      <c r="F347" s="352"/>
      <c r="G347" s="261">
        <v>12</v>
      </c>
      <c r="H347" s="261">
        <v>12</v>
      </c>
      <c r="I347" s="261" t="s">
        <v>289</v>
      </c>
      <c r="J347" s="244" t="s">
        <v>227</v>
      </c>
      <c r="K347" s="261" t="s">
        <v>92</v>
      </c>
      <c r="L347" s="261" t="s">
        <v>300</v>
      </c>
      <c r="M347" s="261">
        <f>COUNTIF(Y347:AD348,"x")</f>
        <v>8</v>
      </c>
      <c r="N347" s="261">
        <f t="shared" si="34"/>
        <v>4</v>
      </c>
      <c r="O347" s="240"/>
      <c r="P347" s="262" t="str">
        <f>K346</f>
        <v>P65</v>
      </c>
      <c r="Q347" s="255"/>
      <c r="R347" s="255"/>
      <c r="S347" s="255"/>
      <c r="T347" s="255"/>
      <c r="U347" s="255" t="s">
        <v>277</v>
      </c>
      <c r="V347" s="263" t="s">
        <v>277</v>
      </c>
      <c r="W347" s="240"/>
      <c r="X347" s="262" t="str">
        <f>K347</f>
        <v>R65</v>
      </c>
      <c r="Y347" s="255" t="s">
        <v>277</v>
      </c>
      <c r="Z347" s="255"/>
      <c r="AA347" s="255" t="s">
        <v>277</v>
      </c>
      <c r="AB347" s="255" t="s">
        <v>277</v>
      </c>
      <c r="AC347" s="255" t="s">
        <v>277</v>
      </c>
      <c r="AD347" s="263" t="s">
        <v>277</v>
      </c>
      <c r="AE347" s="240"/>
      <c r="AF347" s="262">
        <f>K348</f>
        <v>0</v>
      </c>
      <c r="AG347" s="268"/>
      <c r="AH347" s="269"/>
      <c r="AI347" s="269"/>
      <c r="AJ347" s="269"/>
      <c r="AK347" s="269"/>
      <c r="AL347" s="270"/>
      <c r="AM347" s="240"/>
      <c r="AN347" s="262">
        <f>K349</f>
        <v>0</v>
      </c>
      <c r="AO347" s="268"/>
      <c r="AP347" s="269"/>
      <c r="AQ347" s="269"/>
      <c r="AR347" s="269"/>
      <c r="AS347" s="269"/>
      <c r="AT347" s="270"/>
      <c r="AU347" s="240"/>
      <c r="AV347" s="240"/>
      <c r="AW347" s="355"/>
      <c r="AX347" s="66"/>
      <c r="AY347" s="289">
        <f t="shared" si="36"/>
        <v>12</v>
      </c>
      <c r="AZ347" s="244">
        <f t="shared" si="37"/>
        <v>8</v>
      </c>
      <c r="BA347" s="244">
        <f t="shared" si="38"/>
        <v>4</v>
      </c>
      <c r="BB347" s="290">
        <f>Table6[[#This Row],[Occupé]]/Table6[[#This Row],[Total port]]</f>
        <v>0.66666666666666663</v>
      </c>
      <c r="BC347" s="250"/>
      <c r="BD347" s="250"/>
      <c r="BE347" s="143"/>
      <c r="BF347" s="143"/>
      <c r="BG347" s="143"/>
      <c r="BH347" s="143"/>
      <c r="BI347" s="143"/>
      <c r="BJ347" s="143"/>
      <c r="BK347" s="143"/>
      <c r="BL347" s="143"/>
      <c r="BM347" s="143"/>
    </row>
    <row r="348" spans="1:65" ht="12" customHeight="1" thickBot="1">
      <c r="A348" s="145"/>
      <c r="B348" s="298" t="str">
        <f t="shared" si="35"/>
        <v>INTRA</v>
      </c>
      <c r="C348" s="289" t="s">
        <v>227</v>
      </c>
      <c r="D348" s="261" t="s">
        <v>69</v>
      </c>
      <c r="E348" s="245" t="s">
        <v>276</v>
      </c>
      <c r="F348" s="352"/>
      <c r="G348" s="261">
        <v>0</v>
      </c>
      <c r="H348" s="261">
        <v>0</v>
      </c>
      <c r="I348" s="261" t="s">
        <v>289</v>
      </c>
      <c r="J348" s="244" t="s">
        <v>227</v>
      </c>
      <c r="K348" s="261"/>
      <c r="L348" s="261" t="s">
        <v>301</v>
      </c>
      <c r="M348" s="261">
        <f>COUNTIF(AG347:AL348,"x")</f>
        <v>0</v>
      </c>
      <c r="N348" s="261">
        <f t="shared" si="34"/>
        <v>0</v>
      </c>
      <c r="O348" s="240"/>
      <c r="P348" s="264" t="str">
        <f>L346</f>
        <v>C1</v>
      </c>
      <c r="Q348" s="231" t="s">
        <v>277</v>
      </c>
      <c r="R348" s="231" t="s">
        <v>277</v>
      </c>
      <c r="S348" s="231" t="s">
        <v>277</v>
      </c>
      <c r="T348" s="231" t="s">
        <v>277</v>
      </c>
      <c r="U348" s="231" t="s">
        <v>277</v>
      </c>
      <c r="V348" s="265"/>
      <c r="W348" s="240"/>
      <c r="X348" s="264" t="str">
        <f>L347</f>
        <v>C2</v>
      </c>
      <c r="Y348" s="231" t="s">
        <v>277</v>
      </c>
      <c r="Z348" s="231" t="s">
        <v>277</v>
      </c>
      <c r="AA348" s="231"/>
      <c r="AB348" s="231"/>
      <c r="AC348" s="231"/>
      <c r="AD348" s="265" t="s">
        <v>277</v>
      </c>
      <c r="AE348" s="240"/>
      <c r="AF348" s="264" t="str">
        <f>L348</f>
        <v>C3</v>
      </c>
      <c r="AG348" s="272"/>
      <c r="AH348" s="273"/>
      <c r="AI348" s="273"/>
      <c r="AJ348" s="273"/>
      <c r="AK348" s="273"/>
      <c r="AL348" s="274"/>
      <c r="AM348" s="240"/>
      <c r="AN348" s="264" t="str">
        <f>L349</f>
        <v>C4</v>
      </c>
      <c r="AO348" s="272"/>
      <c r="AP348" s="273"/>
      <c r="AQ348" s="273"/>
      <c r="AR348" s="273"/>
      <c r="AS348" s="273"/>
      <c r="AT348" s="274"/>
      <c r="AU348" s="240"/>
      <c r="AV348" s="240"/>
      <c r="AW348" s="355"/>
      <c r="AX348" s="66"/>
      <c r="AY348" s="289">
        <f t="shared" si="36"/>
        <v>0</v>
      </c>
      <c r="AZ348" s="244">
        <f t="shared" si="37"/>
        <v>0</v>
      </c>
      <c r="BA348" s="244">
        <f t="shared" si="38"/>
        <v>0</v>
      </c>
      <c r="BB348" s="290" t="e">
        <f>Table6[[#This Row],[Occupé]]/Table6[[#This Row],[Total port]]</f>
        <v>#DIV/0!</v>
      </c>
      <c r="BC348" s="250"/>
      <c r="BD348" s="250"/>
      <c r="BE348" s="143"/>
      <c r="BF348" s="143"/>
      <c r="BG348" s="143"/>
      <c r="BH348" s="143"/>
      <c r="BI348" s="143"/>
      <c r="BJ348" s="143"/>
      <c r="BK348" s="143"/>
      <c r="BL348" s="143"/>
      <c r="BM348" s="143"/>
    </row>
    <row r="349" spans="1:65" ht="12" customHeight="1" thickBot="1">
      <c r="A349" s="145"/>
      <c r="B349" s="299" t="str">
        <f t="shared" si="35"/>
        <v>INTRA</v>
      </c>
      <c r="C349" s="296" t="s">
        <v>227</v>
      </c>
      <c r="D349" s="257" t="s">
        <v>69</v>
      </c>
      <c r="E349" s="232" t="s">
        <v>276</v>
      </c>
      <c r="F349" s="353"/>
      <c r="G349" s="252">
        <v>0</v>
      </c>
      <c r="H349" s="252">
        <v>0</v>
      </c>
      <c r="I349" s="252" t="s">
        <v>289</v>
      </c>
      <c r="J349" s="231" t="s">
        <v>227</v>
      </c>
      <c r="K349" s="252"/>
      <c r="L349" s="252" t="s">
        <v>302</v>
      </c>
      <c r="M349" s="252">
        <f>COUNTIF(AO347:AT348,"x")</f>
        <v>0</v>
      </c>
      <c r="N349" s="252">
        <f t="shared" si="34"/>
        <v>0</v>
      </c>
      <c r="O349" s="240"/>
      <c r="P349" s="233"/>
      <c r="Q349" s="240">
        <v>1</v>
      </c>
      <c r="R349" s="240">
        <v>2</v>
      </c>
      <c r="S349" s="240">
        <v>3</v>
      </c>
      <c r="T349" s="240">
        <v>4</v>
      </c>
      <c r="U349" s="240">
        <v>5</v>
      </c>
      <c r="V349" s="240">
        <v>6</v>
      </c>
      <c r="W349" s="240"/>
      <c r="X349" s="233"/>
      <c r="Y349" s="240">
        <v>1</v>
      </c>
      <c r="Z349" s="240">
        <v>2</v>
      </c>
      <c r="AA349" s="240">
        <v>3</v>
      </c>
      <c r="AB349" s="240">
        <v>4</v>
      </c>
      <c r="AC349" s="240">
        <v>5</v>
      </c>
      <c r="AD349" s="240">
        <v>6</v>
      </c>
      <c r="AE349" s="240"/>
      <c r="AF349" s="233"/>
      <c r="AG349" s="240">
        <v>1</v>
      </c>
      <c r="AH349" s="240">
        <v>2</v>
      </c>
      <c r="AI349" s="240">
        <v>3</v>
      </c>
      <c r="AJ349" s="240">
        <v>4</v>
      </c>
      <c r="AK349" s="240">
        <v>5</v>
      </c>
      <c r="AL349" s="240">
        <v>6</v>
      </c>
      <c r="AM349" s="240"/>
      <c r="AN349" s="233"/>
      <c r="AO349" s="240">
        <v>1</v>
      </c>
      <c r="AP349" s="240">
        <v>2</v>
      </c>
      <c r="AQ349" s="240">
        <v>3</v>
      </c>
      <c r="AR349" s="240">
        <v>4</v>
      </c>
      <c r="AS349" s="240">
        <v>5</v>
      </c>
      <c r="AT349" s="240">
        <v>6</v>
      </c>
      <c r="AU349" s="240"/>
      <c r="AV349" s="240"/>
      <c r="AW349" s="355"/>
      <c r="AX349" s="66"/>
      <c r="AY349" s="289">
        <f t="shared" si="36"/>
        <v>0</v>
      </c>
      <c r="AZ349" s="244">
        <f t="shared" si="37"/>
        <v>0</v>
      </c>
      <c r="BA349" s="244">
        <f t="shared" si="38"/>
        <v>0</v>
      </c>
      <c r="BB349" s="290" t="e">
        <f>Table6[[#This Row],[Occupé]]/Table6[[#This Row],[Total port]]</f>
        <v>#DIV/0!</v>
      </c>
      <c r="BC349" s="250"/>
      <c r="BD349" s="250"/>
      <c r="BE349" s="143"/>
      <c r="BF349" s="143"/>
      <c r="BG349" s="143"/>
      <c r="BH349" s="143"/>
      <c r="BI349" s="143"/>
      <c r="BJ349" s="143"/>
      <c r="BK349" s="143"/>
      <c r="BL349" s="143"/>
      <c r="BM349" s="143"/>
    </row>
    <row r="350" spans="1:65" ht="12" customHeight="1" thickBot="1">
      <c r="A350" s="145"/>
      <c r="B350" s="297" t="str">
        <f t="shared" si="35"/>
        <v>INTRA</v>
      </c>
      <c r="C350" s="295" t="s">
        <v>227</v>
      </c>
      <c r="D350" s="275" t="s">
        <v>69</v>
      </c>
      <c r="E350" s="260" t="s">
        <v>276</v>
      </c>
      <c r="F350" s="351">
        <v>39</v>
      </c>
      <c r="G350" s="259">
        <v>12</v>
      </c>
      <c r="H350" s="259">
        <v>12</v>
      </c>
      <c r="I350" s="259" t="s">
        <v>289</v>
      </c>
      <c r="J350" s="255" t="s">
        <v>227</v>
      </c>
      <c r="K350" s="259" t="s">
        <v>93</v>
      </c>
      <c r="L350" s="259" t="s">
        <v>298</v>
      </c>
      <c r="M350" s="259">
        <f>COUNTIF(Q351:V352,"x")</f>
        <v>7</v>
      </c>
      <c r="N350" s="259">
        <f t="shared" si="34"/>
        <v>5</v>
      </c>
      <c r="O350" s="228"/>
      <c r="P350" s="228"/>
      <c r="Q350" s="228">
        <v>7</v>
      </c>
      <c r="R350" s="228">
        <v>8</v>
      </c>
      <c r="S350" s="228">
        <v>9</v>
      </c>
      <c r="T350" s="228">
        <v>10</v>
      </c>
      <c r="U350" s="228">
        <v>11</v>
      </c>
      <c r="V350" s="228">
        <v>12</v>
      </c>
      <c r="W350" s="228"/>
      <c r="X350" s="228"/>
      <c r="Y350" s="228">
        <v>7</v>
      </c>
      <c r="Z350" s="228">
        <v>8</v>
      </c>
      <c r="AA350" s="228">
        <v>9</v>
      </c>
      <c r="AB350" s="228">
        <v>10</v>
      </c>
      <c r="AC350" s="228">
        <v>11</v>
      </c>
      <c r="AD350" s="228">
        <v>12</v>
      </c>
      <c r="AE350" s="228"/>
      <c r="AF350" s="228"/>
      <c r="AG350" s="228">
        <v>7</v>
      </c>
      <c r="AH350" s="228">
        <v>8</v>
      </c>
      <c r="AI350" s="228">
        <v>9</v>
      </c>
      <c r="AJ350" s="228">
        <v>10</v>
      </c>
      <c r="AK350" s="228">
        <v>11</v>
      </c>
      <c r="AL350" s="228">
        <v>12</v>
      </c>
      <c r="AM350" s="228"/>
      <c r="AN350" s="228"/>
      <c r="AO350" s="228">
        <v>7</v>
      </c>
      <c r="AP350" s="228">
        <v>8</v>
      </c>
      <c r="AQ350" s="228">
        <v>9</v>
      </c>
      <c r="AR350" s="228">
        <v>10</v>
      </c>
      <c r="AS350" s="228">
        <v>11</v>
      </c>
      <c r="AT350" s="228">
        <v>12</v>
      </c>
      <c r="AU350" s="228"/>
      <c r="AV350" s="228"/>
      <c r="AW350" s="354">
        <f>F350</f>
        <v>39</v>
      </c>
      <c r="AX350" s="66"/>
      <c r="AY350" s="289">
        <f t="shared" si="36"/>
        <v>12</v>
      </c>
      <c r="AZ350" s="244">
        <f t="shared" si="37"/>
        <v>7</v>
      </c>
      <c r="BA350" s="244">
        <f t="shared" si="38"/>
        <v>5</v>
      </c>
      <c r="BB350" s="290">
        <f>Table6[[#This Row],[Occupé]]/Table6[[#This Row],[Total port]]</f>
        <v>0.58333333333333337</v>
      </c>
      <c r="BC350" s="250"/>
      <c r="BD350" s="250"/>
      <c r="BE350" s="143"/>
      <c r="BF350" s="143"/>
      <c r="BG350" s="143"/>
      <c r="BH350" s="143"/>
      <c r="BI350" s="143"/>
      <c r="BJ350" s="143"/>
      <c r="BK350" s="143"/>
      <c r="BL350" s="143"/>
      <c r="BM350" s="143"/>
    </row>
    <row r="351" spans="1:65" ht="12" customHeight="1" thickBot="1">
      <c r="A351" s="145"/>
      <c r="B351" s="298" t="str">
        <f t="shared" si="35"/>
        <v>INTRA</v>
      </c>
      <c r="C351" s="289" t="s">
        <v>227</v>
      </c>
      <c r="D351" s="261" t="s">
        <v>69</v>
      </c>
      <c r="E351" s="245" t="s">
        <v>276</v>
      </c>
      <c r="F351" s="352"/>
      <c r="G351" s="261">
        <v>12</v>
      </c>
      <c r="H351" s="261">
        <v>12</v>
      </c>
      <c r="I351" s="261" t="s">
        <v>289</v>
      </c>
      <c r="J351" s="244" t="s">
        <v>227</v>
      </c>
      <c r="K351" s="261" t="s">
        <v>94</v>
      </c>
      <c r="L351" s="261" t="s">
        <v>300</v>
      </c>
      <c r="M351" s="261">
        <f>COUNTIF(Y351:AD352,"x")</f>
        <v>10</v>
      </c>
      <c r="N351" s="261">
        <f t="shared" si="34"/>
        <v>2</v>
      </c>
      <c r="O351" s="240"/>
      <c r="P351" s="262" t="str">
        <f>K350</f>
        <v>E60</v>
      </c>
      <c r="Q351" s="255"/>
      <c r="R351" s="255" t="s">
        <v>277</v>
      </c>
      <c r="S351" s="255" t="s">
        <v>277</v>
      </c>
      <c r="T351" s="255"/>
      <c r="U351" s="255" t="s">
        <v>277</v>
      </c>
      <c r="V351" s="263"/>
      <c r="W351" s="240"/>
      <c r="X351" s="262" t="str">
        <f>K351</f>
        <v>H60</v>
      </c>
      <c r="Y351" s="255" t="s">
        <v>277</v>
      </c>
      <c r="Z351" s="255" t="s">
        <v>277</v>
      </c>
      <c r="AA351" s="255" t="s">
        <v>277</v>
      </c>
      <c r="AB351" s="255" t="s">
        <v>277</v>
      </c>
      <c r="AC351" s="255" t="s">
        <v>277</v>
      </c>
      <c r="AD351" s="263" t="s">
        <v>277</v>
      </c>
      <c r="AE351" s="240"/>
      <c r="AF351" s="262" t="str">
        <f>K352</f>
        <v>J60</v>
      </c>
      <c r="AG351" s="255" t="s">
        <v>277</v>
      </c>
      <c r="AH351" s="255" t="s">
        <v>277</v>
      </c>
      <c r="AI351" s="255" t="s">
        <v>277</v>
      </c>
      <c r="AJ351" s="255" t="s">
        <v>277</v>
      </c>
      <c r="AK351" s="255" t="s">
        <v>277</v>
      </c>
      <c r="AL351" s="263"/>
      <c r="AM351" s="240"/>
      <c r="AN351" s="262" t="str">
        <f>K353</f>
        <v>M60</v>
      </c>
      <c r="AO351" s="255" t="s">
        <v>277</v>
      </c>
      <c r="AP351" s="255" t="s">
        <v>277</v>
      </c>
      <c r="AQ351" s="255" t="s">
        <v>277</v>
      </c>
      <c r="AR351" s="255" t="s">
        <v>277</v>
      </c>
      <c r="AS351" s="255" t="s">
        <v>277</v>
      </c>
      <c r="AT351" s="255" t="s">
        <v>277</v>
      </c>
      <c r="AU351" s="240"/>
      <c r="AV351" s="240"/>
      <c r="AW351" s="355"/>
      <c r="AX351" s="66"/>
      <c r="AY351" s="289">
        <f t="shared" si="36"/>
        <v>12</v>
      </c>
      <c r="AZ351" s="244">
        <f t="shared" si="37"/>
        <v>10</v>
      </c>
      <c r="BA351" s="244">
        <f t="shared" si="38"/>
        <v>2</v>
      </c>
      <c r="BB351" s="290">
        <f>Table6[[#This Row],[Occupé]]/Table6[[#This Row],[Total port]]</f>
        <v>0.83333333333333337</v>
      </c>
      <c r="BC351" s="250"/>
      <c r="BD351" s="250"/>
      <c r="BE351" s="143"/>
      <c r="BF351" s="143"/>
      <c r="BG351" s="143"/>
      <c r="BH351" s="143"/>
      <c r="BI351" s="143"/>
      <c r="BJ351" s="143"/>
      <c r="BK351" s="143"/>
      <c r="BL351" s="143"/>
      <c r="BM351" s="143"/>
    </row>
    <row r="352" spans="1:65" ht="12" customHeight="1" thickBot="1">
      <c r="A352" s="145"/>
      <c r="B352" s="298" t="str">
        <f t="shared" si="35"/>
        <v>INTRA</v>
      </c>
      <c r="C352" s="289" t="s">
        <v>227</v>
      </c>
      <c r="D352" s="261" t="s">
        <v>69</v>
      </c>
      <c r="E352" s="245" t="s">
        <v>276</v>
      </c>
      <c r="F352" s="352"/>
      <c r="G352" s="261">
        <v>12</v>
      </c>
      <c r="H352" s="261">
        <v>12</v>
      </c>
      <c r="I352" s="261" t="s">
        <v>289</v>
      </c>
      <c r="J352" s="244" t="s">
        <v>227</v>
      </c>
      <c r="K352" s="261" t="s">
        <v>95</v>
      </c>
      <c r="L352" s="261" t="s">
        <v>301</v>
      </c>
      <c r="M352" s="261">
        <f>COUNTIF(AG351:AL352,"x")</f>
        <v>11</v>
      </c>
      <c r="N352" s="261">
        <f t="shared" si="34"/>
        <v>1</v>
      </c>
      <c r="O352" s="240"/>
      <c r="P352" s="264" t="str">
        <f>L350</f>
        <v>C1</v>
      </c>
      <c r="Q352" s="231"/>
      <c r="R352" s="231" t="s">
        <v>277</v>
      </c>
      <c r="S352" s="231" t="s">
        <v>277</v>
      </c>
      <c r="T352" s="231"/>
      <c r="U352" s="231" t="s">
        <v>277</v>
      </c>
      <c r="V352" s="265" t="s">
        <v>277</v>
      </c>
      <c r="W352" s="240"/>
      <c r="X352" s="264" t="str">
        <f>L351</f>
        <v>C2</v>
      </c>
      <c r="Y352" s="231" t="s">
        <v>277</v>
      </c>
      <c r="Z352" s="231" t="s">
        <v>277</v>
      </c>
      <c r="AA352" s="231"/>
      <c r="AB352" s="231"/>
      <c r="AC352" s="231" t="s">
        <v>277</v>
      </c>
      <c r="AD352" s="265" t="s">
        <v>277</v>
      </c>
      <c r="AE352" s="240"/>
      <c r="AF352" s="264" t="str">
        <f>L352</f>
        <v>C3</v>
      </c>
      <c r="AG352" s="231" t="s">
        <v>277</v>
      </c>
      <c r="AH352" s="231" t="s">
        <v>277</v>
      </c>
      <c r="AI352" s="231" t="s">
        <v>277</v>
      </c>
      <c r="AJ352" s="231" t="s">
        <v>277</v>
      </c>
      <c r="AK352" s="231" t="s">
        <v>277</v>
      </c>
      <c r="AL352" s="265" t="s">
        <v>277</v>
      </c>
      <c r="AM352" s="240"/>
      <c r="AN352" s="264" t="str">
        <f>L353</f>
        <v>C4</v>
      </c>
      <c r="AO352" s="255" t="s">
        <v>277</v>
      </c>
      <c r="AP352" s="255"/>
      <c r="AQ352" s="255" t="s">
        <v>277</v>
      </c>
      <c r="AR352" s="255" t="s">
        <v>277</v>
      </c>
      <c r="AS352" s="255" t="s">
        <v>277</v>
      </c>
      <c r="AT352" s="255" t="s">
        <v>277</v>
      </c>
      <c r="AU352" s="240"/>
      <c r="AV352" s="240"/>
      <c r="AW352" s="355"/>
      <c r="AX352" s="66"/>
      <c r="AY352" s="289">
        <f t="shared" si="36"/>
        <v>12</v>
      </c>
      <c r="AZ352" s="244">
        <f t="shared" si="37"/>
        <v>11</v>
      </c>
      <c r="BA352" s="244">
        <f t="shared" si="38"/>
        <v>1</v>
      </c>
      <c r="BB352" s="290">
        <f>Table6[[#This Row],[Occupé]]/Table6[[#This Row],[Total port]]</f>
        <v>0.91666666666666663</v>
      </c>
      <c r="BC352" s="250"/>
      <c r="BD352" s="250"/>
      <c r="BE352" s="143"/>
      <c r="BF352" s="143"/>
      <c r="BG352" s="143"/>
      <c r="BH352" s="143"/>
      <c r="BI352" s="143"/>
      <c r="BJ352" s="143"/>
      <c r="BK352" s="143"/>
      <c r="BL352" s="143"/>
      <c r="BM352" s="143"/>
    </row>
    <row r="353" spans="1:65" ht="12" customHeight="1" thickBot="1">
      <c r="A353" s="145"/>
      <c r="B353" s="299" t="str">
        <f t="shared" si="35"/>
        <v>INTRA</v>
      </c>
      <c r="C353" s="296" t="s">
        <v>227</v>
      </c>
      <c r="D353" s="257" t="s">
        <v>69</v>
      </c>
      <c r="E353" s="232" t="s">
        <v>276</v>
      </c>
      <c r="F353" s="353"/>
      <c r="G353" s="252">
        <v>12</v>
      </c>
      <c r="H353" s="252">
        <v>12</v>
      </c>
      <c r="I353" s="252" t="s">
        <v>289</v>
      </c>
      <c r="J353" s="231" t="s">
        <v>227</v>
      </c>
      <c r="K353" s="252" t="s">
        <v>96</v>
      </c>
      <c r="L353" s="252" t="s">
        <v>302</v>
      </c>
      <c r="M353" s="252">
        <f>COUNTIF(AO351:AT352,"x")</f>
        <v>11</v>
      </c>
      <c r="N353" s="252">
        <f t="shared" si="34"/>
        <v>1</v>
      </c>
      <c r="O353" s="233"/>
      <c r="P353" s="233"/>
      <c r="Q353" s="233">
        <v>1</v>
      </c>
      <c r="R353" s="233">
        <v>2</v>
      </c>
      <c r="S353" s="233">
        <v>3</v>
      </c>
      <c r="T353" s="233">
        <v>4</v>
      </c>
      <c r="U353" s="233">
        <v>5</v>
      </c>
      <c r="V353" s="233">
        <v>6</v>
      </c>
      <c r="W353" s="233"/>
      <c r="X353" s="233"/>
      <c r="Y353" s="233">
        <v>1</v>
      </c>
      <c r="Z353" s="233">
        <v>2</v>
      </c>
      <c r="AA353" s="233">
        <v>3</v>
      </c>
      <c r="AB353" s="233">
        <v>4</v>
      </c>
      <c r="AC353" s="233">
        <v>5</v>
      </c>
      <c r="AD353" s="233">
        <v>6</v>
      </c>
      <c r="AE353" s="233"/>
      <c r="AF353" s="233"/>
      <c r="AG353" s="233">
        <v>1</v>
      </c>
      <c r="AH353" s="233">
        <v>2</v>
      </c>
      <c r="AI353" s="233">
        <v>3</v>
      </c>
      <c r="AJ353" s="233">
        <v>4</v>
      </c>
      <c r="AK353" s="233">
        <v>5</v>
      </c>
      <c r="AL353" s="233">
        <v>6</v>
      </c>
      <c r="AM353" s="233"/>
      <c r="AN353" s="233"/>
      <c r="AO353" s="233">
        <v>1</v>
      </c>
      <c r="AP353" s="233">
        <v>2</v>
      </c>
      <c r="AQ353" s="233">
        <v>3</v>
      </c>
      <c r="AR353" s="233">
        <v>4</v>
      </c>
      <c r="AS353" s="233">
        <v>5</v>
      </c>
      <c r="AT353" s="233">
        <v>6</v>
      </c>
      <c r="AU353" s="233"/>
      <c r="AV353" s="233"/>
      <c r="AW353" s="356"/>
      <c r="AX353" s="66"/>
      <c r="AY353" s="289">
        <f t="shared" si="36"/>
        <v>12</v>
      </c>
      <c r="AZ353" s="244">
        <f t="shared" si="37"/>
        <v>11</v>
      </c>
      <c r="BA353" s="244">
        <f t="shared" si="38"/>
        <v>1</v>
      </c>
      <c r="BB353" s="290">
        <f>Table6[[#This Row],[Occupé]]/Table6[[#This Row],[Total port]]</f>
        <v>0.91666666666666663</v>
      </c>
      <c r="BC353" s="250"/>
      <c r="BD353" s="250"/>
      <c r="BE353" s="143"/>
      <c r="BF353" s="143"/>
      <c r="BG353" s="143"/>
      <c r="BH353" s="143"/>
      <c r="BI353" s="143"/>
      <c r="BJ353" s="143"/>
      <c r="BK353" s="143"/>
      <c r="BL353" s="143"/>
      <c r="BM353" s="143"/>
    </row>
    <row r="354" spans="1:65" ht="12" customHeight="1" thickBot="1">
      <c r="A354" s="145"/>
      <c r="B354" s="297" t="str">
        <f t="shared" si="35"/>
        <v>INTRA</v>
      </c>
      <c r="C354" s="295" t="s">
        <v>227</v>
      </c>
      <c r="D354" s="275" t="s">
        <v>69</v>
      </c>
      <c r="E354" s="260" t="s">
        <v>276</v>
      </c>
      <c r="F354" s="351">
        <v>38</v>
      </c>
      <c r="G354" s="259">
        <v>12</v>
      </c>
      <c r="H354" s="259">
        <v>12</v>
      </c>
      <c r="I354" s="259" t="s">
        <v>289</v>
      </c>
      <c r="J354" s="255" t="s">
        <v>227</v>
      </c>
      <c r="K354" s="259" t="s">
        <v>107</v>
      </c>
      <c r="L354" s="259" t="s">
        <v>298</v>
      </c>
      <c r="M354" s="259">
        <f>COUNTIF(Q355:V356,"x")</f>
        <v>11</v>
      </c>
      <c r="N354" s="259">
        <f t="shared" si="34"/>
        <v>1</v>
      </c>
      <c r="O354" s="228"/>
      <c r="P354" s="228"/>
      <c r="Q354" s="228">
        <v>7</v>
      </c>
      <c r="R354" s="228">
        <v>8</v>
      </c>
      <c r="S354" s="228">
        <v>9</v>
      </c>
      <c r="T354" s="228">
        <v>10</v>
      </c>
      <c r="U354" s="228">
        <v>11</v>
      </c>
      <c r="V354" s="228">
        <v>12</v>
      </c>
      <c r="W354" s="228"/>
      <c r="X354" s="228"/>
      <c r="Y354" s="228">
        <v>7</v>
      </c>
      <c r="Z354" s="228">
        <v>8</v>
      </c>
      <c r="AA354" s="228">
        <v>9</v>
      </c>
      <c r="AB354" s="228">
        <v>10</v>
      </c>
      <c r="AC354" s="228">
        <v>11</v>
      </c>
      <c r="AD354" s="228">
        <v>12</v>
      </c>
      <c r="AE354" s="228"/>
      <c r="AF354" s="228"/>
      <c r="AG354" s="228">
        <v>7</v>
      </c>
      <c r="AH354" s="228">
        <v>8</v>
      </c>
      <c r="AI354" s="228">
        <v>9</v>
      </c>
      <c r="AJ354" s="228">
        <v>10</v>
      </c>
      <c r="AK354" s="228">
        <v>11</v>
      </c>
      <c r="AL354" s="228">
        <v>12</v>
      </c>
      <c r="AM354" s="228"/>
      <c r="AN354" s="228"/>
      <c r="AO354" s="228">
        <v>7</v>
      </c>
      <c r="AP354" s="228">
        <v>8</v>
      </c>
      <c r="AQ354" s="228">
        <v>9</v>
      </c>
      <c r="AR354" s="228">
        <v>10</v>
      </c>
      <c r="AS354" s="228">
        <v>11</v>
      </c>
      <c r="AT354" s="228">
        <v>12</v>
      </c>
      <c r="AU354" s="228"/>
      <c r="AV354" s="228"/>
      <c r="AW354" s="354">
        <f>F354</f>
        <v>38</v>
      </c>
      <c r="AX354" s="66"/>
      <c r="AY354" s="289">
        <f t="shared" si="36"/>
        <v>12</v>
      </c>
      <c r="AZ354" s="244">
        <f t="shared" si="37"/>
        <v>11</v>
      </c>
      <c r="BA354" s="244">
        <f t="shared" si="38"/>
        <v>1</v>
      </c>
      <c r="BB354" s="290">
        <f>Table6[[#This Row],[Occupé]]/Table6[[#This Row],[Total port]]</f>
        <v>0.91666666666666663</v>
      </c>
      <c r="BC354" s="250"/>
      <c r="BD354" s="250"/>
      <c r="BE354" s="143"/>
      <c r="BF354" s="143"/>
      <c r="BG354" s="143"/>
      <c r="BH354" s="143"/>
      <c r="BI354" s="143"/>
      <c r="BJ354" s="143"/>
      <c r="BK354" s="143"/>
      <c r="BL354" s="143"/>
      <c r="BM354" s="143"/>
    </row>
    <row r="355" spans="1:65" ht="12" customHeight="1">
      <c r="A355" s="145"/>
      <c r="B355" s="298" t="str">
        <f t="shared" si="35"/>
        <v>INTRA</v>
      </c>
      <c r="C355" s="289" t="s">
        <v>227</v>
      </c>
      <c r="D355" s="261" t="s">
        <v>69</v>
      </c>
      <c r="E355" s="245" t="s">
        <v>276</v>
      </c>
      <c r="F355" s="352"/>
      <c r="G355" s="261">
        <v>12</v>
      </c>
      <c r="H355" s="261">
        <v>12</v>
      </c>
      <c r="I355" s="261" t="s">
        <v>289</v>
      </c>
      <c r="J355" s="244" t="s">
        <v>227</v>
      </c>
      <c r="K355" s="261" t="s">
        <v>97</v>
      </c>
      <c r="L355" s="261" t="s">
        <v>300</v>
      </c>
      <c r="M355" s="261">
        <f>COUNTIF(Y355:AD356,"x")</f>
        <v>8</v>
      </c>
      <c r="N355" s="261">
        <f t="shared" si="34"/>
        <v>4</v>
      </c>
      <c r="O355" s="240"/>
      <c r="P355" s="262" t="str">
        <f>K354</f>
        <v>P60</v>
      </c>
      <c r="Q355" s="255"/>
      <c r="R355" s="255" t="s">
        <v>277</v>
      </c>
      <c r="S355" s="255" t="s">
        <v>277</v>
      </c>
      <c r="T355" s="255" t="s">
        <v>277</v>
      </c>
      <c r="U355" s="255" t="s">
        <v>277</v>
      </c>
      <c r="V355" s="263" t="s">
        <v>277</v>
      </c>
      <c r="W355" s="240"/>
      <c r="X355" s="262" t="str">
        <f>K355</f>
        <v>R60</v>
      </c>
      <c r="Y355" s="255" t="s">
        <v>277</v>
      </c>
      <c r="Z355" s="255" t="s">
        <v>277</v>
      </c>
      <c r="AA355" s="255"/>
      <c r="AB355" s="255" t="s">
        <v>277</v>
      </c>
      <c r="AC355" s="255" t="s">
        <v>277</v>
      </c>
      <c r="AD355" s="263" t="s">
        <v>277</v>
      </c>
      <c r="AE355" s="240"/>
      <c r="AF355" s="262">
        <f>K356</f>
        <v>0</v>
      </c>
      <c r="AG355" s="269"/>
      <c r="AH355" s="269"/>
      <c r="AI355" s="269"/>
      <c r="AJ355" s="269"/>
      <c r="AK355" s="269"/>
      <c r="AL355" s="270"/>
      <c r="AM355" s="240"/>
      <c r="AN355" s="262">
        <f>K357</f>
        <v>0</v>
      </c>
      <c r="AO355" s="268"/>
      <c r="AP355" s="269"/>
      <c r="AQ355" s="269"/>
      <c r="AR355" s="269"/>
      <c r="AS355" s="269"/>
      <c r="AT355" s="270"/>
      <c r="AU355" s="240"/>
      <c r="AV355" s="240"/>
      <c r="AW355" s="355"/>
      <c r="AX355" s="66"/>
      <c r="AY355" s="289">
        <f t="shared" si="36"/>
        <v>12</v>
      </c>
      <c r="AZ355" s="244">
        <f t="shared" si="37"/>
        <v>8</v>
      </c>
      <c r="BA355" s="244">
        <f t="shared" si="38"/>
        <v>4</v>
      </c>
      <c r="BB355" s="290">
        <f>Table6[[#This Row],[Occupé]]/Table6[[#This Row],[Total port]]</f>
        <v>0.66666666666666663</v>
      </c>
      <c r="BC355" s="250"/>
      <c r="BD355" s="250"/>
      <c r="BE355" s="143"/>
      <c r="BF355" s="143"/>
      <c r="BG355" s="143"/>
      <c r="BH355" s="143"/>
      <c r="BI355" s="143"/>
      <c r="BJ355" s="143"/>
      <c r="BK355" s="143"/>
      <c r="BL355" s="143"/>
      <c r="BM355" s="143"/>
    </row>
    <row r="356" spans="1:65" ht="12" customHeight="1" thickBot="1">
      <c r="A356" s="145"/>
      <c r="B356" s="298" t="str">
        <f t="shared" si="35"/>
        <v>INTRA</v>
      </c>
      <c r="C356" s="289" t="s">
        <v>227</v>
      </c>
      <c r="D356" s="261" t="s">
        <v>69</v>
      </c>
      <c r="E356" s="245" t="s">
        <v>276</v>
      </c>
      <c r="F356" s="352"/>
      <c r="G356" s="261">
        <v>0</v>
      </c>
      <c r="H356" s="261">
        <v>0</v>
      </c>
      <c r="I356" s="261" t="s">
        <v>289</v>
      </c>
      <c r="J356" s="244" t="s">
        <v>227</v>
      </c>
      <c r="K356" s="261"/>
      <c r="L356" s="261" t="s">
        <v>301</v>
      </c>
      <c r="M356" s="261">
        <f>COUNTIF(AG355:AL356,"x")</f>
        <v>0</v>
      </c>
      <c r="N356" s="261">
        <f t="shared" si="34"/>
        <v>0</v>
      </c>
      <c r="O356" s="240"/>
      <c r="P356" s="264" t="str">
        <f>L354</f>
        <v>C1</v>
      </c>
      <c r="Q356" s="231" t="s">
        <v>277</v>
      </c>
      <c r="R356" s="231" t="s">
        <v>277</v>
      </c>
      <c r="S356" s="231" t="s">
        <v>277</v>
      </c>
      <c r="T356" s="231" t="s">
        <v>277</v>
      </c>
      <c r="U356" s="231" t="s">
        <v>277</v>
      </c>
      <c r="V356" s="265" t="s">
        <v>277</v>
      </c>
      <c r="W356" s="240"/>
      <c r="X356" s="264" t="str">
        <f>L355</f>
        <v>C2</v>
      </c>
      <c r="Y356" s="231" t="s">
        <v>277</v>
      </c>
      <c r="Z356" s="231" t="s">
        <v>277</v>
      </c>
      <c r="AA356" s="231"/>
      <c r="AB356" s="231"/>
      <c r="AC356" s="231" t="s">
        <v>277</v>
      </c>
      <c r="AD356" s="265"/>
      <c r="AE356" s="240"/>
      <c r="AF356" s="264" t="str">
        <f>L356</f>
        <v>C3</v>
      </c>
      <c r="AG356" s="273"/>
      <c r="AH356" s="273"/>
      <c r="AI356" s="273"/>
      <c r="AJ356" s="273"/>
      <c r="AK356" s="273"/>
      <c r="AL356" s="274"/>
      <c r="AM356" s="240"/>
      <c r="AN356" s="264" t="str">
        <f>L357</f>
        <v>C4</v>
      </c>
      <c r="AO356" s="272"/>
      <c r="AP356" s="273"/>
      <c r="AQ356" s="273"/>
      <c r="AR356" s="273"/>
      <c r="AS356" s="273"/>
      <c r="AT356" s="274"/>
      <c r="AU356" s="240"/>
      <c r="AV356" s="240"/>
      <c r="AW356" s="355"/>
      <c r="AX356" s="66"/>
      <c r="AY356" s="289">
        <f t="shared" si="36"/>
        <v>0</v>
      </c>
      <c r="AZ356" s="244">
        <f t="shared" si="37"/>
        <v>0</v>
      </c>
      <c r="BA356" s="244">
        <f t="shared" si="38"/>
        <v>0</v>
      </c>
      <c r="BB356" s="290" t="e">
        <f>Table6[[#This Row],[Occupé]]/Table6[[#This Row],[Total port]]</f>
        <v>#DIV/0!</v>
      </c>
      <c r="BC356" s="250"/>
      <c r="BD356" s="250"/>
      <c r="BE356" s="143"/>
      <c r="BF356" s="143"/>
      <c r="BG356" s="143"/>
      <c r="BH356" s="143"/>
      <c r="BI356" s="143"/>
      <c r="BJ356" s="143"/>
      <c r="BK356" s="143"/>
      <c r="BL356" s="143"/>
      <c r="BM356" s="143"/>
    </row>
    <row r="357" spans="1:65" ht="12" customHeight="1" thickBot="1">
      <c r="A357" s="145"/>
      <c r="B357" s="299" t="str">
        <f t="shared" si="35"/>
        <v>INTRA</v>
      </c>
      <c r="C357" s="296" t="s">
        <v>227</v>
      </c>
      <c r="D357" s="257" t="s">
        <v>69</v>
      </c>
      <c r="E357" s="232" t="s">
        <v>276</v>
      </c>
      <c r="F357" s="353"/>
      <c r="G357" s="252">
        <v>0</v>
      </c>
      <c r="H357" s="252">
        <v>0</v>
      </c>
      <c r="I357" s="252" t="s">
        <v>289</v>
      </c>
      <c r="J357" s="231" t="s">
        <v>227</v>
      </c>
      <c r="K357" s="252"/>
      <c r="L357" s="252" t="s">
        <v>302</v>
      </c>
      <c r="M357" s="252">
        <f>COUNTIF(AO355:AT356,"x")</f>
        <v>0</v>
      </c>
      <c r="N357" s="252">
        <f t="shared" si="34"/>
        <v>0</v>
      </c>
      <c r="O357" s="233"/>
      <c r="P357" s="233"/>
      <c r="Q357" s="233">
        <v>1</v>
      </c>
      <c r="R357" s="233">
        <v>2</v>
      </c>
      <c r="S357" s="233">
        <v>3</v>
      </c>
      <c r="T357" s="233">
        <v>4</v>
      </c>
      <c r="U357" s="233">
        <v>5</v>
      </c>
      <c r="V357" s="233">
        <v>6</v>
      </c>
      <c r="W357" s="233"/>
      <c r="X357" s="233"/>
      <c r="Y357" s="233">
        <v>1</v>
      </c>
      <c r="Z357" s="233">
        <v>2</v>
      </c>
      <c r="AA357" s="233">
        <v>3</v>
      </c>
      <c r="AB357" s="233">
        <v>4</v>
      </c>
      <c r="AC357" s="233">
        <v>5</v>
      </c>
      <c r="AD357" s="233">
        <v>6</v>
      </c>
      <c r="AE357" s="233"/>
      <c r="AF357" s="233"/>
      <c r="AG357" s="233">
        <v>1</v>
      </c>
      <c r="AH357" s="233">
        <v>2</v>
      </c>
      <c r="AI357" s="233">
        <v>3</v>
      </c>
      <c r="AJ357" s="233">
        <v>4</v>
      </c>
      <c r="AK357" s="233">
        <v>5</v>
      </c>
      <c r="AL357" s="233">
        <v>6</v>
      </c>
      <c r="AM357" s="233"/>
      <c r="AN357" s="233"/>
      <c r="AO357" s="233">
        <v>1</v>
      </c>
      <c r="AP357" s="233">
        <v>2</v>
      </c>
      <c r="AQ357" s="233">
        <v>3</v>
      </c>
      <c r="AR357" s="233">
        <v>4</v>
      </c>
      <c r="AS357" s="233">
        <v>5</v>
      </c>
      <c r="AT357" s="233">
        <v>6</v>
      </c>
      <c r="AU357" s="233"/>
      <c r="AV357" s="233"/>
      <c r="AW357" s="356"/>
      <c r="AX357" s="66"/>
      <c r="AY357" s="289">
        <f t="shared" si="36"/>
        <v>0</v>
      </c>
      <c r="AZ357" s="244">
        <f t="shared" si="37"/>
        <v>0</v>
      </c>
      <c r="BA357" s="244">
        <f t="shared" si="38"/>
        <v>0</v>
      </c>
      <c r="BB357" s="290" t="e">
        <f>Table6[[#This Row],[Occupé]]/Table6[[#This Row],[Total port]]</f>
        <v>#DIV/0!</v>
      </c>
      <c r="BC357" s="250"/>
      <c r="BD357" s="250"/>
      <c r="BE357" s="143"/>
      <c r="BF357" s="143"/>
      <c r="BG357" s="143"/>
      <c r="BH357" s="143"/>
      <c r="BI357" s="143"/>
      <c r="BJ357" s="143"/>
      <c r="BK357" s="143"/>
      <c r="BL357" s="143"/>
      <c r="BM357" s="143"/>
    </row>
    <row r="358" spans="1:65" ht="12" customHeight="1" thickBot="1">
      <c r="A358" s="145"/>
      <c r="B358" s="297" t="str">
        <f t="shared" si="35"/>
        <v>INTRA</v>
      </c>
      <c r="C358" s="295" t="s">
        <v>227</v>
      </c>
      <c r="D358" s="275" t="s">
        <v>69</v>
      </c>
      <c r="E358" s="260" t="s">
        <v>276</v>
      </c>
      <c r="F358" s="351">
        <v>37</v>
      </c>
      <c r="G358" s="259">
        <v>12</v>
      </c>
      <c r="H358" s="259">
        <v>12</v>
      </c>
      <c r="I358" s="259" t="s">
        <v>289</v>
      </c>
      <c r="J358" s="255" t="s">
        <v>227</v>
      </c>
      <c r="K358" s="259" t="s">
        <v>98</v>
      </c>
      <c r="L358" s="259" t="s">
        <v>298</v>
      </c>
      <c r="M358" s="259">
        <f>COUNTIF(Q359:V360,"x")</f>
        <v>6</v>
      </c>
      <c r="N358" s="259">
        <f t="shared" si="34"/>
        <v>6</v>
      </c>
      <c r="O358" s="240"/>
      <c r="P358" s="228"/>
      <c r="Q358" s="240">
        <v>7</v>
      </c>
      <c r="R358" s="240">
        <v>8</v>
      </c>
      <c r="S358" s="240">
        <v>9</v>
      </c>
      <c r="T358" s="240">
        <v>10</v>
      </c>
      <c r="U358" s="240">
        <v>11</v>
      </c>
      <c r="V358" s="240">
        <v>12</v>
      </c>
      <c r="W358" s="240"/>
      <c r="X358" s="228"/>
      <c r="Y358" s="240">
        <v>7</v>
      </c>
      <c r="Z358" s="240">
        <v>8</v>
      </c>
      <c r="AA358" s="240">
        <v>9</v>
      </c>
      <c r="AB358" s="240">
        <v>10</v>
      </c>
      <c r="AC358" s="240">
        <v>11</v>
      </c>
      <c r="AD358" s="240">
        <v>12</v>
      </c>
      <c r="AE358" s="240"/>
      <c r="AF358" s="228"/>
      <c r="AG358" s="240">
        <v>7</v>
      </c>
      <c r="AH358" s="240">
        <v>8</v>
      </c>
      <c r="AI358" s="240">
        <v>9</v>
      </c>
      <c r="AJ358" s="240">
        <v>10</v>
      </c>
      <c r="AK358" s="240">
        <v>11</v>
      </c>
      <c r="AL358" s="240">
        <v>12</v>
      </c>
      <c r="AM358" s="240"/>
      <c r="AN358" s="228"/>
      <c r="AO358" s="240">
        <v>7</v>
      </c>
      <c r="AP358" s="240">
        <v>8</v>
      </c>
      <c r="AQ358" s="240">
        <v>9</v>
      </c>
      <c r="AR358" s="240">
        <v>10</v>
      </c>
      <c r="AS358" s="240">
        <v>11</v>
      </c>
      <c r="AT358" s="240">
        <v>12</v>
      </c>
      <c r="AU358" s="240"/>
      <c r="AV358" s="240"/>
      <c r="AW358" s="355">
        <f>F358</f>
        <v>37</v>
      </c>
      <c r="AX358" s="66"/>
      <c r="AY358" s="289">
        <f t="shared" si="36"/>
        <v>12</v>
      </c>
      <c r="AZ358" s="244">
        <f t="shared" si="37"/>
        <v>6</v>
      </c>
      <c r="BA358" s="244">
        <f t="shared" si="38"/>
        <v>6</v>
      </c>
      <c r="BB358" s="290">
        <f>Table6[[#This Row],[Occupé]]/Table6[[#This Row],[Total port]]</f>
        <v>0.5</v>
      </c>
      <c r="BC358" s="250"/>
      <c r="BD358" s="250"/>
      <c r="BE358" s="143"/>
      <c r="BF358" s="143"/>
      <c r="BG358" s="143"/>
      <c r="BH358" s="143"/>
      <c r="BI358" s="143"/>
      <c r="BJ358" s="143"/>
      <c r="BK358" s="143"/>
      <c r="BL358" s="143"/>
      <c r="BM358" s="143"/>
    </row>
    <row r="359" spans="1:65" ht="12" customHeight="1">
      <c r="A359" s="145"/>
      <c r="B359" s="298" t="str">
        <f t="shared" si="35"/>
        <v>INTRA</v>
      </c>
      <c r="C359" s="289" t="s">
        <v>227</v>
      </c>
      <c r="D359" s="261" t="s">
        <v>69</v>
      </c>
      <c r="E359" s="245" t="s">
        <v>276</v>
      </c>
      <c r="F359" s="352"/>
      <c r="G359" s="261">
        <v>12</v>
      </c>
      <c r="H359" s="261">
        <v>12</v>
      </c>
      <c r="I359" s="261" t="s">
        <v>289</v>
      </c>
      <c r="J359" s="244" t="s">
        <v>227</v>
      </c>
      <c r="K359" s="261" t="s">
        <v>99</v>
      </c>
      <c r="L359" s="261" t="s">
        <v>300</v>
      </c>
      <c r="M359" s="261">
        <f>COUNTIF(Y359:AD360,"x")</f>
        <v>6</v>
      </c>
      <c r="N359" s="261">
        <f t="shared" si="34"/>
        <v>6</v>
      </c>
      <c r="O359" s="240"/>
      <c r="P359" s="262" t="str">
        <f>K358</f>
        <v>E57</v>
      </c>
      <c r="Q359" s="255" t="s">
        <v>277</v>
      </c>
      <c r="R359" s="255" t="s">
        <v>277</v>
      </c>
      <c r="S359" s="255"/>
      <c r="T359" s="254"/>
      <c r="U359" s="254"/>
      <c r="V359" s="276"/>
      <c r="W359" s="240"/>
      <c r="X359" s="262" t="str">
        <f>K359</f>
        <v>H57</v>
      </c>
      <c r="Y359" s="255"/>
      <c r="Z359" s="255"/>
      <c r="AA359" s="255"/>
      <c r="AB359" s="255"/>
      <c r="AC359" s="255"/>
      <c r="AD359" s="263"/>
      <c r="AE359" s="240"/>
      <c r="AF359" s="262" t="str">
        <f>K360</f>
        <v>J57</v>
      </c>
      <c r="AG359" s="255"/>
      <c r="AH359" s="255"/>
      <c r="AI359" s="255"/>
      <c r="AJ359" s="254"/>
      <c r="AK359" s="254"/>
      <c r="AL359" s="276" t="s">
        <v>277</v>
      </c>
      <c r="AM359" s="240"/>
      <c r="AN359" s="262" t="str">
        <f>K361</f>
        <v>M57</v>
      </c>
      <c r="AO359" s="255" t="s">
        <v>277</v>
      </c>
      <c r="AP359" s="255"/>
      <c r="AQ359" s="255" t="s">
        <v>277</v>
      </c>
      <c r="AR359" s="254" t="s">
        <v>277</v>
      </c>
      <c r="AS359" s="254" t="s">
        <v>277</v>
      </c>
      <c r="AT359" s="276"/>
      <c r="AU359" s="240"/>
      <c r="AV359" s="240"/>
      <c r="AW359" s="355"/>
      <c r="AX359" s="66"/>
      <c r="AY359" s="289">
        <f t="shared" si="36"/>
        <v>12</v>
      </c>
      <c r="AZ359" s="244">
        <f t="shared" si="37"/>
        <v>6</v>
      </c>
      <c r="BA359" s="244">
        <f t="shared" si="38"/>
        <v>6</v>
      </c>
      <c r="BB359" s="290">
        <f>Table6[[#This Row],[Occupé]]/Table6[[#This Row],[Total port]]</f>
        <v>0.5</v>
      </c>
      <c r="BC359" s="250"/>
      <c r="BD359" s="250"/>
      <c r="BE359" s="143"/>
      <c r="BF359" s="143"/>
      <c r="BG359" s="143"/>
      <c r="BH359" s="143"/>
      <c r="BI359" s="143"/>
      <c r="BJ359" s="143"/>
      <c r="BK359" s="143"/>
      <c r="BL359" s="143"/>
      <c r="BM359" s="143"/>
    </row>
    <row r="360" spans="1:65" ht="12" customHeight="1" thickBot="1">
      <c r="A360" s="145"/>
      <c r="B360" s="298" t="str">
        <f t="shared" si="35"/>
        <v>INTRA</v>
      </c>
      <c r="C360" s="289" t="s">
        <v>227</v>
      </c>
      <c r="D360" s="261" t="s">
        <v>69</v>
      </c>
      <c r="E360" s="245" t="s">
        <v>276</v>
      </c>
      <c r="F360" s="352"/>
      <c r="G360" s="261">
        <v>0</v>
      </c>
      <c r="H360" s="261">
        <v>12</v>
      </c>
      <c r="I360" s="261" t="s">
        <v>289</v>
      </c>
      <c r="J360" s="244" t="s">
        <v>227</v>
      </c>
      <c r="K360" s="261" t="s">
        <v>100</v>
      </c>
      <c r="L360" s="261" t="s">
        <v>301</v>
      </c>
      <c r="M360" s="261">
        <f>COUNTIF(AG359:AL360,"x")</f>
        <v>3</v>
      </c>
      <c r="N360" s="261">
        <f t="shared" si="34"/>
        <v>-3</v>
      </c>
      <c r="O360" s="240"/>
      <c r="P360" s="264" t="str">
        <f>L358</f>
        <v>C1</v>
      </c>
      <c r="Q360" s="231" t="s">
        <v>277</v>
      </c>
      <c r="R360" s="231" t="s">
        <v>277</v>
      </c>
      <c r="S360" s="231" t="s">
        <v>277</v>
      </c>
      <c r="T360" s="231" t="s">
        <v>277</v>
      </c>
      <c r="U360" s="231"/>
      <c r="V360" s="265"/>
      <c r="W360" s="240"/>
      <c r="X360" s="264" t="str">
        <f>L359</f>
        <v>C2</v>
      </c>
      <c r="Y360" s="231" t="s">
        <v>277</v>
      </c>
      <c r="Z360" s="231" t="s">
        <v>277</v>
      </c>
      <c r="AA360" s="231" t="s">
        <v>277</v>
      </c>
      <c r="AB360" s="231" t="s">
        <v>277</v>
      </c>
      <c r="AC360" s="231" t="s">
        <v>277</v>
      </c>
      <c r="AD360" s="265" t="s">
        <v>277</v>
      </c>
      <c r="AE360" s="240"/>
      <c r="AF360" s="264" t="str">
        <f>L360</f>
        <v>C3</v>
      </c>
      <c r="AG360" s="231"/>
      <c r="AH360" s="231"/>
      <c r="AI360" s="231" t="s">
        <v>277</v>
      </c>
      <c r="AJ360" s="231"/>
      <c r="AK360" s="231"/>
      <c r="AL360" s="265" t="s">
        <v>277</v>
      </c>
      <c r="AM360" s="240"/>
      <c r="AN360" s="264" t="str">
        <f>L361</f>
        <v>C4</v>
      </c>
      <c r="AO360" s="231"/>
      <c r="AP360" s="231" t="s">
        <v>277</v>
      </c>
      <c r="AQ360" s="231" t="s">
        <v>277</v>
      </c>
      <c r="AR360" s="231" t="s">
        <v>277</v>
      </c>
      <c r="AS360" s="231" t="s">
        <v>277</v>
      </c>
      <c r="AT360" s="265" t="s">
        <v>277</v>
      </c>
      <c r="AU360" s="240"/>
      <c r="AV360" s="240"/>
      <c r="AW360" s="355"/>
      <c r="AX360" s="66"/>
      <c r="AY360" s="289">
        <f t="shared" si="36"/>
        <v>0</v>
      </c>
      <c r="AZ360" s="244">
        <f t="shared" si="37"/>
        <v>3</v>
      </c>
      <c r="BA360" s="244">
        <f t="shared" si="38"/>
        <v>-3</v>
      </c>
      <c r="BB360" s="290" t="e">
        <f>Table6[[#This Row],[Occupé]]/Table6[[#This Row],[Total port]]</f>
        <v>#DIV/0!</v>
      </c>
      <c r="BC360" s="250"/>
      <c r="BD360" s="250"/>
      <c r="BE360" s="143"/>
      <c r="BF360" s="143"/>
      <c r="BG360" s="143"/>
      <c r="BH360" s="143"/>
      <c r="BI360" s="143"/>
      <c r="BJ360" s="143"/>
      <c r="BK360" s="143"/>
      <c r="BL360" s="143"/>
      <c r="BM360" s="143"/>
    </row>
    <row r="361" spans="1:65" ht="12" customHeight="1" thickBot="1">
      <c r="A361" s="145"/>
      <c r="B361" s="299" t="str">
        <f t="shared" si="35"/>
        <v>INTRA</v>
      </c>
      <c r="C361" s="296" t="s">
        <v>227</v>
      </c>
      <c r="D361" s="257" t="s">
        <v>69</v>
      </c>
      <c r="E361" s="232" t="s">
        <v>276</v>
      </c>
      <c r="F361" s="353"/>
      <c r="G361" s="252">
        <v>0</v>
      </c>
      <c r="H361" s="252">
        <v>12</v>
      </c>
      <c r="I361" s="252" t="s">
        <v>289</v>
      </c>
      <c r="J361" s="231" t="s">
        <v>227</v>
      </c>
      <c r="K361" s="252" t="s">
        <v>19</v>
      </c>
      <c r="L361" s="252" t="s">
        <v>302</v>
      </c>
      <c r="M361" s="252">
        <f>COUNTIF(AO359:AT360,"x")</f>
        <v>9</v>
      </c>
      <c r="N361" s="252">
        <f t="shared" si="34"/>
        <v>-9</v>
      </c>
      <c r="O361" s="240"/>
      <c r="P361" s="233"/>
      <c r="Q361" s="240">
        <v>1</v>
      </c>
      <c r="R361" s="240">
        <v>2</v>
      </c>
      <c r="S361" s="240">
        <v>3</v>
      </c>
      <c r="T361" s="240">
        <v>4</v>
      </c>
      <c r="U361" s="240">
        <v>5</v>
      </c>
      <c r="V361" s="240">
        <v>6</v>
      </c>
      <c r="W361" s="240"/>
      <c r="X361" s="233"/>
      <c r="Y361" s="240">
        <v>1</v>
      </c>
      <c r="Z361" s="240">
        <v>2</v>
      </c>
      <c r="AA361" s="240">
        <v>3</v>
      </c>
      <c r="AB361" s="240">
        <v>4</v>
      </c>
      <c r="AC361" s="240">
        <v>5</v>
      </c>
      <c r="AD361" s="240">
        <v>6</v>
      </c>
      <c r="AE361" s="240"/>
      <c r="AF361" s="233"/>
      <c r="AG361" s="240">
        <v>1</v>
      </c>
      <c r="AH361" s="240">
        <v>2</v>
      </c>
      <c r="AI361" s="240">
        <v>3</v>
      </c>
      <c r="AJ361" s="240">
        <v>4</v>
      </c>
      <c r="AK361" s="240">
        <v>5</v>
      </c>
      <c r="AL361" s="240">
        <v>6</v>
      </c>
      <c r="AM361" s="240"/>
      <c r="AN361" s="233"/>
      <c r="AO361" s="240">
        <v>1</v>
      </c>
      <c r="AP361" s="240">
        <v>2</v>
      </c>
      <c r="AQ361" s="240">
        <v>3</v>
      </c>
      <c r="AR361" s="240">
        <v>4</v>
      </c>
      <c r="AS361" s="240">
        <v>5</v>
      </c>
      <c r="AT361" s="240">
        <v>6</v>
      </c>
      <c r="AU361" s="240"/>
      <c r="AV361" s="240"/>
      <c r="AW361" s="355"/>
      <c r="AX361" s="66"/>
      <c r="AY361" s="289">
        <f t="shared" si="36"/>
        <v>0</v>
      </c>
      <c r="AZ361" s="244">
        <f t="shared" si="37"/>
        <v>9</v>
      </c>
      <c r="BA361" s="244">
        <f t="shared" si="38"/>
        <v>-9</v>
      </c>
      <c r="BB361" s="290" t="e">
        <f>Table6[[#This Row],[Occupé]]/Table6[[#This Row],[Total port]]</f>
        <v>#DIV/0!</v>
      </c>
      <c r="BC361" s="250"/>
      <c r="BD361" s="250"/>
      <c r="BE361" s="143"/>
      <c r="BF361" s="143"/>
      <c r="BG361" s="143"/>
      <c r="BH361" s="143"/>
      <c r="BI361" s="143"/>
      <c r="BJ361" s="143"/>
      <c r="BK361" s="143"/>
      <c r="BL361" s="143"/>
      <c r="BM361" s="143"/>
    </row>
    <row r="362" spans="1:65" ht="12" customHeight="1" thickBot="1">
      <c r="A362" s="145"/>
      <c r="B362" s="297" t="str">
        <f t="shared" si="35"/>
        <v>INTRA</v>
      </c>
      <c r="C362" s="295" t="s">
        <v>227</v>
      </c>
      <c r="D362" s="275" t="s">
        <v>69</v>
      </c>
      <c r="E362" s="260" t="s">
        <v>276</v>
      </c>
      <c r="F362" s="351">
        <v>36</v>
      </c>
      <c r="G362" s="259">
        <v>12</v>
      </c>
      <c r="H362" s="259">
        <v>12</v>
      </c>
      <c r="I362" s="259" t="s">
        <v>289</v>
      </c>
      <c r="J362" s="255" t="s">
        <v>227</v>
      </c>
      <c r="K362" s="259" t="s">
        <v>108</v>
      </c>
      <c r="L362" s="259" t="s">
        <v>298</v>
      </c>
      <c r="M362" s="259">
        <f>COUNTIF(Q363:V364,"x")</f>
        <v>7</v>
      </c>
      <c r="N362" s="259">
        <f t="shared" si="34"/>
        <v>5</v>
      </c>
      <c r="O362" s="228"/>
      <c r="P362" s="228"/>
      <c r="Q362" s="228">
        <v>7</v>
      </c>
      <c r="R362" s="228">
        <v>8</v>
      </c>
      <c r="S362" s="228">
        <v>9</v>
      </c>
      <c r="T362" s="228">
        <v>10</v>
      </c>
      <c r="U362" s="228">
        <v>11</v>
      </c>
      <c r="V362" s="228">
        <v>12</v>
      </c>
      <c r="W362" s="228"/>
      <c r="X362" s="228"/>
      <c r="Y362" s="228">
        <v>7</v>
      </c>
      <c r="Z362" s="228">
        <v>8</v>
      </c>
      <c r="AA362" s="228">
        <v>9</v>
      </c>
      <c r="AB362" s="228">
        <v>10</v>
      </c>
      <c r="AC362" s="228">
        <v>11</v>
      </c>
      <c r="AD362" s="228">
        <v>12</v>
      </c>
      <c r="AE362" s="228"/>
      <c r="AF362" s="228"/>
      <c r="AG362" s="228">
        <v>7</v>
      </c>
      <c r="AH362" s="228">
        <v>8</v>
      </c>
      <c r="AI362" s="228">
        <v>9</v>
      </c>
      <c r="AJ362" s="228">
        <v>10</v>
      </c>
      <c r="AK362" s="228">
        <v>11</v>
      </c>
      <c r="AL362" s="228">
        <v>12</v>
      </c>
      <c r="AM362" s="228"/>
      <c r="AN362" s="228"/>
      <c r="AO362" s="228">
        <v>7</v>
      </c>
      <c r="AP362" s="228">
        <v>8</v>
      </c>
      <c r="AQ362" s="228">
        <v>9</v>
      </c>
      <c r="AR362" s="228">
        <v>10</v>
      </c>
      <c r="AS362" s="228">
        <v>11</v>
      </c>
      <c r="AT362" s="228">
        <v>12</v>
      </c>
      <c r="AU362" s="228"/>
      <c r="AV362" s="228"/>
      <c r="AW362" s="354">
        <f>F362</f>
        <v>36</v>
      </c>
      <c r="AX362" s="66"/>
      <c r="AY362" s="289">
        <f t="shared" si="36"/>
        <v>12</v>
      </c>
      <c r="AZ362" s="244">
        <f t="shared" si="37"/>
        <v>7</v>
      </c>
      <c r="BA362" s="244">
        <f t="shared" si="38"/>
        <v>5</v>
      </c>
      <c r="BB362" s="290">
        <f>Table6[[#This Row],[Occupé]]/Table6[[#This Row],[Total port]]</f>
        <v>0.58333333333333337</v>
      </c>
      <c r="BC362" s="250"/>
      <c r="BD362" s="250"/>
      <c r="BE362" s="143"/>
      <c r="BF362" s="143"/>
      <c r="BG362" s="143"/>
      <c r="BH362" s="143"/>
      <c r="BI362" s="143"/>
      <c r="BJ362" s="143"/>
      <c r="BK362" s="143"/>
      <c r="BL362" s="143"/>
      <c r="BM362" s="143"/>
    </row>
    <row r="363" spans="1:65" ht="12" customHeight="1">
      <c r="A363" s="145"/>
      <c r="B363" s="298" t="str">
        <f t="shared" si="35"/>
        <v>INTRA</v>
      </c>
      <c r="C363" s="289" t="s">
        <v>227</v>
      </c>
      <c r="D363" s="261" t="s">
        <v>69</v>
      </c>
      <c r="E363" s="245" t="s">
        <v>276</v>
      </c>
      <c r="F363" s="352"/>
      <c r="G363" s="261">
        <v>12</v>
      </c>
      <c r="H363" s="261">
        <v>12</v>
      </c>
      <c r="I363" s="261" t="s">
        <v>289</v>
      </c>
      <c r="J363" s="244" t="s">
        <v>227</v>
      </c>
      <c r="K363" s="261" t="s">
        <v>101</v>
      </c>
      <c r="L363" s="261" t="s">
        <v>300</v>
      </c>
      <c r="M363" s="261">
        <f>COUNTIF(Y363:AD364,"x")</f>
        <v>10</v>
      </c>
      <c r="N363" s="261">
        <f t="shared" si="34"/>
        <v>2</v>
      </c>
      <c r="O363" s="240"/>
      <c r="P363" s="262" t="str">
        <f>K362</f>
        <v>P57</v>
      </c>
      <c r="Q363" s="255"/>
      <c r="R363" s="255"/>
      <c r="S363" s="255" t="s">
        <v>277</v>
      </c>
      <c r="T363" s="255" t="s">
        <v>277</v>
      </c>
      <c r="U363" s="255"/>
      <c r="V363" s="263" t="s">
        <v>277</v>
      </c>
      <c r="W363" s="240"/>
      <c r="X363" s="262" t="str">
        <f>K363</f>
        <v>R57</v>
      </c>
      <c r="Y363" s="255" t="s">
        <v>277</v>
      </c>
      <c r="Z363" s="255" t="s">
        <v>277</v>
      </c>
      <c r="AA363" s="255"/>
      <c r="AB363" s="255" t="s">
        <v>277</v>
      </c>
      <c r="AC363" s="255" t="s">
        <v>277</v>
      </c>
      <c r="AD363" s="263" t="s">
        <v>277</v>
      </c>
      <c r="AE363" s="240"/>
      <c r="AF363" s="262">
        <f>K364</f>
        <v>0</v>
      </c>
      <c r="AG363" s="269"/>
      <c r="AH363" s="269"/>
      <c r="AI363" s="269"/>
      <c r="AJ363" s="269"/>
      <c r="AK363" s="269"/>
      <c r="AL363" s="270"/>
      <c r="AM363" s="240"/>
      <c r="AN363" s="262">
        <f>K365</f>
        <v>0</v>
      </c>
      <c r="AO363" s="269"/>
      <c r="AP363" s="269"/>
      <c r="AQ363" s="269"/>
      <c r="AR363" s="269"/>
      <c r="AS363" s="269"/>
      <c r="AT363" s="270"/>
      <c r="AU363" s="240"/>
      <c r="AV363" s="240"/>
      <c r="AW363" s="355"/>
      <c r="AX363" s="66"/>
      <c r="AY363" s="289">
        <f t="shared" si="36"/>
        <v>12</v>
      </c>
      <c r="AZ363" s="244">
        <f t="shared" si="37"/>
        <v>10</v>
      </c>
      <c r="BA363" s="244">
        <f t="shared" si="38"/>
        <v>2</v>
      </c>
      <c r="BB363" s="290">
        <f>Table6[[#This Row],[Occupé]]/Table6[[#This Row],[Total port]]</f>
        <v>0.83333333333333337</v>
      </c>
      <c r="BC363" s="250"/>
      <c r="BD363" s="250"/>
      <c r="BE363" s="143"/>
      <c r="BF363" s="143"/>
      <c r="BG363" s="143"/>
      <c r="BH363" s="143"/>
      <c r="BI363" s="143"/>
      <c r="BJ363" s="143"/>
      <c r="BK363" s="143"/>
      <c r="BL363" s="143"/>
      <c r="BM363" s="143"/>
    </row>
    <row r="364" spans="1:65" ht="12" customHeight="1" thickBot="1">
      <c r="A364" s="145"/>
      <c r="B364" s="298" t="str">
        <f t="shared" si="35"/>
        <v>INTRA</v>
      </c>
      <c r="C364" s="289" t="s">
        <v>227</v>
      </c>
      <c r="D364" s="261" t="s">
        <v>69</v>
      </c>
      <c r="E364" s="245" t="s">
        <v>276</v>
      </c>
      <c r="F364" s="352"/>
      <c r="G364" s="261">
        <v>0</v>
      </c>
      <c r="H364" s="261">
        <v>0</v>
      </c>
      <c r="I364" s="261" t="s">
        <v>289</v>
      </c>
      <c r="J364" s="244" t="s">
        <v>227</v>
      </c>
      <c r="K364" s="261"/>
      <c r="L364" s="261" t="s">
        <v>301</v>
      </c>
      <c r="M364" s="261">
        <f>COUNTIF(AG363:AL364,"x")</f>
        <v>0</v>
      </c>
      <c r="N364" s="261">
        <f t="shared" si="34"/>
        <v>0</v>
      </c>
      <c r="O364" s="240"/>
      <c r="P364" s="264" t="str">
        <f>L362</f>
        <v>C1</v>
      </c>
      <c r="Q364" s="231" t="s">
        <v>277</v>
      </c>
      <c r="R364" s="231" t="s">
        <v>277</v>
      </c>
      <c r="S364" s="231"/>
      <c r="T364" s="231" t="s">
        <v>277</v>
      </c>
      <c r="U364" s="231"/>
      <c r="V364" s="265" t="s">
        <v>277</v>
      </c>
      <c r="W364" s="240"/>
      <c r="X364" s="264" t="str">
        <f>L363</f>
        <v>C2</v>
      </c>
      <c r="Y364" s="231" t="s">
        <v>277</v>
      </c>
      <c r="Z364" s="231" t="s">
        <v>277</v>
      </c>
      <c r="AA364" s="231" t="s">
        <v>277</v>
      </c>
      <c r="AB364" s="231" t="s">
        <v>277</v>
      </c>
      <c r="AC364" s="231"/>
      <c r="AD364" s="265" t="s">
        <v>277</v>
      </c>
      <c r="AE364" s="240"/>
      <c r="AF364" s="264" t="str">
        <f>L364</f>
        <v>C3</v>
      </c>
      <c r="AG364" s="273"/>
      <c r="AH364" s="273"/>
      <c r="AI364" s="273"/>
      <c r="AJ364" s="273"/>
      <c r="AK364" s="273"/>
      <c r="AL364" s="274"/>
      <c r="AM364" s="240"/>
      <c r="AN364" s="264" t="str">
        <f>L365</f>
        <v>C4</v>
      </c>
      <c r="AO364" s="273"/>
      <c r="AP364" s="273"/>
      <c r="AQ364" s="273"/>
      <c r="AR364" s="273"/>
      <c r="AS364" s="273"/>
      <c r="AT364" s="274"/>
      <c r="AU364" s="240"/>
      <c r="AV364" s="240"/>
      <c r="AW364" s="355"/>
      <c r="AX364" s="66"/>
      <c r="AY364" s="289">
        <f t="shared" si="36"/>
        <v>0</v>
      </c>
      <c r="AZ364" s="244">
        <f t="shared" si="37"/>
        <v>0</v>
      </c>
      <c r="BA364" s="244">
        <f t="shared" si="38"/>
        <v>0</v>
      </c>
      <c r="BB364" s="290" t="e">
        <f>Table6[[#This Row],[Occupé]]/Table6[[#This Row],[Total port]]</f>
        <v>#DIV/0!</v>
      </c>
      <c r="BC364" s="250"/>
      <c r="BD364" s="250"/>
      <c r="BE364" s="143"/>
      <c r="BF364" s="143"/>
      <c r="BG364" s="143"/>
      <c r="BH364" s="143"/>
      <c r="BI364" s="143"/>
      <c r="BJ364" s="143"/>
      <c r="BK364" s="143"/>
      <c r="BL364" s="143"/>
      <c r="BM364" s="143"/>
    </row>
    <row r="365" spans="1:65" ht="12" customHeight="1" thickBot="1">
      <c r="A365" s="145"/>
      <c r="B365" s="299" t="str">
        <f t="shared" si="35"/>
        <v>INTRA</v>
      </c>
      <c r="C365" s="296" t="s">
        <v>227</v>
      </c>
      <c r="D365" s="257" t="s">
        <v>69</v>
      </c>
      <c r="E365" s="232" t="s">
        <v>276</v>
      </c>
      <c r="F365" s="353"/>
      <c r="G365" s="252">
        <v>0</v>
      </c>
      <c r="H365" s="252">
        <v>0</v>
      </c>
      <c r="I365" s="252" t="s">
        <v>289</v>
      </c>
      <c r="J365" s="231" t="s">
        <v>227</v>
      </c>
      <c r="K365" s="252"/>
      <c r="L365" s="252" t="s">
        <v>302</v>
      </c>
      <c r="M365" s="252">
        <f>COUNTIF(AO363:AT364,"x")</f>
        <v>0</v>
      </c>
      <c r="N365" s="252">
        <f t="shared" si="34"/>
        <v>0</v>
      </c>
      <c r="O365" s="233"/>
      <c r="P365" s="233"/>
      <c r="Q365" s="233">
        <v>1</v>
      </c>
      <c r="R365" s="233">
        <v>2</v>
      </c>
      <c r="S365" s="233">
        <v>3</v>
      </c>
      <c r="T365" s="233">
        <v>4</v>
      </c>
      <c r="U365" s="233">
        <v>5</v>
      </c>
      <c r="V365" s="233">
        <v>6</v>
      </c>
      <c r="W365" s="233"/>
      <c r="X365" s="233"/>
      <c r="Y365" s="233">
        <v>1</v>
      </c>
      <c r="Z365" s="233">
        <v>2</v>
      </c>
      <c r="AA365" s="233">
        <v>3</v>
      </c>
      <c r="AB365" s="233">
        <v>4</v>
      </c>
      <c r="AC365" s="233">
        <v>5</v>
      </c>
      <c r="AD365" s="233">
        <v>6</v>
      </c>
      <c r="AE365" s="233"/>
      <c r="AF365" s="233"/>
      <c r="AG365" s="233">
        <v>1</v>
      </c>
      <c r="AH365" s="233">
        <v>2</v>
      </c>
      <c r="AI365" s="233">
        <v>3</v>
      </c>
      <c r="AJ365" s="233">
        <v>4</v>
      </c>
      <c r="AK365" s="233">
        <v>5</v>
      </c>
      <c r="AL365" s="233">
        <v>6</v>
      </c>
      <c r="AM365" s="233"/>
      <c r="AN365" s="233"/>
      <c r="AO365" s="233">
        <v>1</v>
      </c>
      <c r="AP365" s="233">
        <v>2</v>
      </c>
      <c r="AQ365" s="233">
        <v>3</v>
      </c>
      <c r="AR365" s="233">
        <v>4</v>
      </c>
      <c r="AS365" s="233">
        <v>5</v>
      </c>
      <c r="AT365" s="233">
        <v>6</v>
      </c>
      <c r="AU365" s="233"/>
      <c r="AV365" s="233"/>
      <c r="AW365" s="356"/>
      <c r="AX365" s="66"/>
      <c r="AY365" s="289">
        <f t="shared" si="36"/>
        <v>0</v>
      </c>
      <c r="AZ365" s="244">
        <f t="shared" si="37"/>
        <v>0</v>
      </c>
      <c r="BA365" s="244">
        <f t="shared" si="38"/>
        <v>0</v>
      </c>
      <c r="BB365" s="290" t="e">
        <f>Table6[[#This Row],[Occupé]]/Table6[[#This Row],[Total port]]</f>
        <v>#DIV/0!</v>
      </c>
      <c r="BC365" s="250"/>
      <c r="BD365" s="250"/>
      <c r="BE365" s="143"/>
      <c r="BF365" s="143"/>
      <c r="BG365" s="143"/>
      <c r="BH365" s="143"/>
      <c r="BI365" s="143"/>
      <c r="BJ365" s="143"/>
      <c r="BK365" s="143"/>
      <c r="BL365" s="143"/>
      <c r="BM365" s="143"/>
    </row>
    <row r="366" spans="1:65" ht="12" customHeight="1" thickBot="1">
      <c r="A366" s="145"/>
      <c r="B366" s="297" t="str">
        <f t="shared" si="35"/>
        <v>INTRA</v>
      </c>
      <c r="C366" s="295" t="s">
        <v>227</v>
      </c>
      <c r="D366" s="275" t="s">
        <v>69</v>
      </c>
      <c r="E366" s="260" t="s">
        <v>276</v>
      </c>
      <c r="F366" s="351">
        <v>35</v>
      </c>
      <c r="G366" s="259">
        <v>12</v>
      </c>
      <c r="H366" s="259">
        <v>12</v>
      </c>
      <c r="I366" s="259" t="s">
        <v>289</v>
      </c>
      <c r="J366" s="255" t="s">
        <v>227</v>
      </c>
      <c r="K366" s="259" t="s">
        <v>24</v>
      </c>
      <c r="L366" s="259" t="s">
        <v>298</v>
      </c>
      <c r="M366" s="259">
        <f>COUNTIF(Q367:V368,"x")</f>
        <v>12</v>
      </c>
      <c r="N366" s="259">
        <f t="shared" si="34"/>
        <v>0</v>
      </c>
      <c r="O366" s="240"/>
      <c r="P366" s="228"/>
      <c r="Q366" s="240">
        <v>7</v>
      </c>
      <c r="R366" s="240">
        <v>8</v>
      </c>
      <c r="S366" s="240">
        <v>9</v>
      </c>
      <c r="T366" s="240">
        <v>10</v>
      </c>
      <c r="U366" s="240">
        <v>11</v>
      </c>
      <c r="V366" s="240">
        <v>12</v>
      </c>
      <c r="W366" s="240"/>
      <c r="X366" s="228"/>
      <c r="Y366" s="240">
        <v>7</v>
      </c>
      <c r="Z366" s="240">
        <v>8</v>
      </c>
      <c r="AA366" s="240">
        <v>9</v>
      </c>
      <c r="AB366" s="240">
        <v>10</v>
      </c>
      <c r="AC366" s="240">
        <v>11</v>
      </c>
      <c r="AD366" s="240">
        <v>12</v>
      </c>
      <c r="AE366" s="240"/>
      <c r="AF366" s="228"/>
      <c r="AG366" s="240">
        <v>7</v>
      </c>
      <c r="AH366" s="240">
        <v>8</v>
      </c>
      <c r="AI366" s="240">
        <v>9</v>
      </c>
      <c r="AJ366" s="240">
        <v>10</v>
      </c>
      <c r="AK366" s="240">
        <v>11</v>
      </c>
      <c r="AL366" s="240">
        <v>12</v>
      </c>
      <c r="AM366" s="240"/>
      <c r="AN366" s="228"/>
      <c r="AO366" s="240">
        <v>7</v>
      </c>
      <c r="AP366" s="240">
        <v>8</v>
      </c>
      <c r="AQ366" s="240">
        <v>9</v>
      </c>
      <c r="AR366" s="240">
        <v>10</v>
      </c>
      <c r="AS366" s="240">
        <v>11</v>
      </c>
      <c r="AT366" s="240">
        <v>12</v>
      </c>
      <c r="AU366" s="240"/>
      <c r="AV366" s="240"/>
      <c r="AW366" s="355">
        <f>F366</f>
        <v>35</v>
      </c>
      <c r="AX366" s="66"/>
      <c r="AY366" s="289">
        <f t="shared" si="36"/>
        <v>12</v>
      </c>
      <c r="AZ366" s="244">
        <f t="shared" si="37"/>
        <v>12</v>
      </c>
      <c r="BA366" s="244">
        <f t="shared" si="38"/>
        <v>0</v>
      </c>
      <c r="BB366" s="290">
        <f>Table6[[#This Row],[Occupé]]/Table6[[#This Row],[Total port]]</f>
        <v>1</v>
      </c>
      <c r="BC366" s="250"/>
      <c r="BD366" s="250"/>
      <c r="BE366" s="143"/>
      <c r="BF366" s="143"/>
      <c r="BG366" s="143"/>
      <c r="BH366" s="143"/>
      <c r="BI366" s="143"/>
      <c r="BJ366" s="143"/>
      <c r="BK366" s="143"/>
      <c r="BL366" s="143"/>
      <c r="BM366" s="143"/>
    </row>
    <row r="367" spans="1:65" ht="12" customHeight="1">
      <c r="A367" s="145"/>
      <c r="B367" s="298" t="str">
        <f t="shared" si="35"/>
        <v>INTRA</v>
      </c>
      <c r="C367" s="289" t="s">
        <v>227</v>
      </c>
      <c r="D367" s="261" t="s">
        <v>69</v>
      </c>
      <c r="E367" s="245" t="s">
        <v>276</v>
      </c>
      <c r="F367" s="352"/>
      <c r="G367" s="261">
        <v>12</v>
      </c>
      <c r="H367" s="261">
        <v>12</v>
      </c>
      <c r="I367" s="261" t="s">
        <v>289</v>
      </c>
      <c r="J367" s="244" t="s">
        <v>227</v>
      </c>
      <c r="K367" s="261" t="s">
        <v>24</v>
      </c>
      <c r="L367" s="261" t="s">
        <v>300</v>
      </c>
      <c r="M367" s="261">
        <f>COUNTIF(Y367:AD368,"x")</f>
        <v>6</v>
      </c>
      <c r="N367" s="261">
        <f t="shared" si="34"/>
        <v>6</v>
      </c>
      <c r="O367" s="240"/>
      <c r="P367" s="262" t="str">
        <f>K366</f>
        <v>M32</v>
      </c>
      <c r="Q367" s="255" t="s">
        <v>277</v>
      </c>
      <c r="R367" s="255" t="s">
        <v>277</v>
      </c>
      <c r="S367" s="255" t="s">
        <v>277</v>
      </c>
      <c r="T367" s="255" t="s">
        <v>277</v>
      </c>
      <c r="U367" s="255" t="s">
        <v>277</v>
      </c>
      <c r="V367" s="263" t="s">
        <v>277</v>
      </c>
      <c r="W367" s="240"/>
      <c r="X367" s="262" t="str">
        <f>K367</f>
        <v>M32</v>
      </c>
      <c r="Y367" s="255"/>
      <c r="Z367" s="255"/>
      <c r="AA367" s="255"/>
      <c r="AB367" s="255"/>
      <c r="AC367" s="255"/>
      <c r="AD367" s="263"/>
      <c r="AE367" s="240"/>
      <c r="AF367" s="262" t="str">
        <f>K368</f>
        <v>RACK 32A</v>
      </c>
      <c r="AG367" s="255"/>
      <c r="AH367" s="255"/>
      <c r="AI367" s="255"/>
      <c r="AJ367" s="255"/>
      <c r="AK367" s="255"/>
      <c r="AL367" s="263"/>
      <c r="AM367" s="240"/>
      <c r="AN367" s="262">
        <f>K369</f>
        <v>0</v>
      </c>
      <c r="AO367" s="269"/>
      <c r="AP367" s="269"/>
      <c r="AQ367" s="269"/>
      <c r="AR367" s="269"/>
      <c r="AS367" s="269"/>
      <c r="AT367" s="270"/>
      <c r="AU367" s="240"/>
      <c r="AV367" s="240"/>
      <c r="AW367" s="355"/>
      <c r="AX367" s="66"/>
      <c r="AY367" s="289">
        <f t="shared" si="36"/>
        <v>12</v>
      </c>
      <c r="AZ367" s="244">
        <f t="shared" si="37"/>
        <v>6</v>
      </c>
      <c r="BA367" s="244">
        <f t="shared" si="38"/>
        <v>6</v>
      </c>
      <c r="BB367" s="290">
        <f>Table6[[#This Row],[Occupé]]/Table6[[#This Row],[Total port]]</f>
        <v>0.5</v>
      </c>
      <c r="BC367" s="250"/>
      <c r="BD367" s="250"/>
      <c r="BE367" s="143"/>
      <c r="BF367" s="143"/>
      <c r="BG367" s="143"/>
      <c r="BH367" s="143"/>
      <c r="BI367" s="143"/>
      <c r="BJ367" s="143"/>
      <c r="BK367" s="143"/>
      <c r="BL367" s="143"/>
      <c r="BM367" s="143"/>
    </row>
    <row r="368" spans="1:65" ht="12" customHeight="1" thickBot="1">
      <c r="A368" s="145"/>
      <c r="B368" s="298" t="str">
        <f t="shared" si="35"/>
        <v>INTRA</v>
      </c>
      <c r="C368" s="289" t="s">
        <v>227</v>
      </c>
      <c r="D368" s="261" t="s">
        <v>69</v>
      </c>
      <c r="E368" s="245" t="s">
        <v>276</v>
      </c>
      <c r="F368" s="352"/>
      <c r="G368" s="261">
        <v>12</v>
      </c>
      <c r="H368" s="261">
        <v>12</v>
      </c>
      <c r="I368" s="261" t="s">
        <v>289</v>
      </c>
      <c r="J368" s="244" t="s">
        <v>227</v>
      </c>
      <c r="K368" s="261" t="s">
        <v>345</v>
      </c>
      <c r="L368" s="261" t="s">
        <v>301</v>
      </c>
      <c r="M368" s="261">
        <f>COUNTIF(AG367:AL368,"x")</f>
        <v>6</v>
      </c>
      <c r="N368" s="261">
        <f t="shared" si="34"/>
        <v>6</v>
      </c>
      <c r="O368" s="240"/>
      <c r="P368" s="264" t="str">
        <f>L366</f>
        <v>C1</v>
      </c>
      <c r="Q368" s="231" t="s">
        <v>277</v>
      </c>
      <c r="R368" s="231" t="s">
        <v>277</v>
      </c>
      <c r="S368" s="231" t="s">
        <v>277</v>
      </c>
      <c r="T368" s="231" t="s">
        <v>277</v>
      </c>
      <c r="U368" s="231" t="s">
        <v>277</v>
      </c>
      <c r="V368" s="265" t="s">
        <v>277</v>
      </c>
      <c r="W368" s="240"/>
      <c r="X368" s="264" t="str">
        <f>L367</f>
        <v>C2</v>
      </c>
      <c r="Y368" s="231" t="s">
        <v>277</v>
      </c>
      <c r="Z368" s="231" t="s">
        <v>277</v>
      </c>
      <c r="AA368" s="231" t="s">
        <v>277</v>
      </c>
      <c r="AB368" s="231" t="s">
        <v>277</v>
      </c>
      <c r="AC368" s="231" t="s">
        <v>277</v>
      </c>
      <c r="AD368" s="265" t="s">
        <v>277</v>
      </c>
      <c r="AE368" s="240"/>
      <c r="AF368" s="264" t="str">
        <f>L368</f>
        <v>C3</v>
      </c>
      <c r="AG368" s="231" t="s">
        <v>277</v>
      </c>
      <c r="AH368" s="231" t="s">
        <v>277</v>
      </c>
      <c r="AI368" s="231" t="s">
        <v>277</v>
      </c>
      <c r="AJ368" s="231" t="s">
        <v>277</v>
      </c>
      <c r="AK368" s="231" t="s">
        <v>277</v>
      </c>
      <c r="AL368" s="231" t="s">
        <v>277</v>
      </c>
      <c r="AM368" s="240"/>
      <c r="AN368" s="264" t="str">
        <f>L369</f>
        <v>C4</v>
      </c>
      <c r="AO368" s="273"/>
      <c r="AP368" s="273"/>
      <c r="AQ368" s="273"/>
      <c r="AR368" s="273"/>
      <c r="AS368" s="273"/>
      <c r="AT368" s="274"/>
      <c r="AU368" s="240"/>
      <c r="AV368" s="240"/>
      <c r="AW368" s="355"/>
      <c r="AX368" s="66"/>
      <c r="AY368" s="289">
        <f t="shared" si="36"/>
        <v>12</v>
      </c>
      <c r="AZ368" s="244">
        <f t="shared" si="37"/>
        <v>6</v>
      </c>
      <c r="BA368" s="244">
        <f t="shared" si="38"/>
        <v>6</v>
      </c>
      <c r="BB368" s="290">
        <f>Table6[[#This Row],[Occupé]]/Table6[[#This Row],[Total port]]</f>
        <v>0.5</v>
      </c>
      <c r="BC368" s="250"/>
      <c r="BD368" s="250"/>
      <c r="BE368" s="143"/>
      <c r="BF368" s="143"/>
      <c r="BG368" s="143"/>
      <c r="BH368" s="143"/>
      <c r="BI368" s="143"/>
      <c r="BJ368" s="143"/>
      <c r="BK368" s="143"/>
      <c r="BL368" s="143"/>
      <c r="BM368" s="143"/>
    </row>
    <row r="369" spans="1:65" ht="12" customHeight="1" thickBot="1">
      <c r="A369" s="145"/>
      <c r="B369" s="299" t="str">
        <f t="shared" si="35"/>
        <v>INTRA</v>
      </c>
      <c r="C369" s="296" t="s">
        <v>227</v>
      </c>
      <c r="D369" s="257" t="s">
        <v>69</v>
      </c>
      <c r="E369" s="232" t="s">
        <v>276</v>
      </c>
      <c r="F369" s="353"/>
      <c r="G369" s="252">
        <v>0</v>
      </c>
      <c r="H369" s="252">
        <v>0</v>
      </c>
      <c r="I369" s="252" t="s">
        <v>289</v>
      </c>
      <c r="J369" s="231" t="s">
        <v>227</v>
      </c>
      <c r="K369" s="252"/>
      <c r="L369" s="252" t="s">
        <v>302</v>
      </c>
      <c r="M369" s="252">
        <f>COUNTIF(AO367:AT368,"x")</f>
        <v>0</v>
      </c>
      <c r="N369" s="252">
        <f t="shared" si="34"/>
        <v>0</v>
      </c>
      <c r="O369" s="233"/>
      <c r="P369" s="233"/>
      <c r="Q369" s="233">
        <v>1</v>
      </c>
      <c r="R369" s="233">
        <v>2</v>
      </c>
      <c r="S369" s="233">
        <v>3</v>
      </c>
      <c r="T369" s="233">
        <v>4</v>
      </c>
      <c r="U369" s="233">
        <v>5</v>
      </c>
      <c r="V369" s="233">
        <v>6</v>
      </c>
      <c r="W369" s="233"/>
      <c r="X369" s="233"/>
      <c r="Y369" s="233">
        <v>1</v>
      </c>
      <c r="Z369" s="233">
        <v>2</v>
      </c>
      <c r="AA369" s="233">
        <v>3</v>
      </c>
      <c r="AB369" s="233">
        <v>4</v>
      </c>
      <c r="AC369" s="233">
        <v>5</v>
      </c>
      <c r="AD369" s="233">
        <v>6</v>
      </c>
      <c r="AE369" s="233"/>
      <c r="AF369" s="233"/>
      <c r="AG369" s="233">
        <v>1</v>
      </c>
      <c r="AH369" s="233">
        <v>2</v>
      </c>
      <c r="AI369" s="233">
        <v>3</v>
      </c>
      <c r="AJ369" s="233">
        <v>4</v>
      </c>
      <c r="AK369" s="233">
        <v>5</v>
      </c>
      <c r="AL369" s="233">
        <v>6</v>
      </c>
      <c r="AM369" s="233"/>
      <c r="AN369" s="233"/>
      <c r="AO369" s="233">
        <v>1</v>
      </c>
      <c r="AP369" s="233">
        <v>2</v>
      </c>
      <c r="AQ369" s="233">
        <v>3</v>
      </c>
      <c r="AR369" s="233">
        <v>4</v>
      </c>
      <c r="AS369" s="233">
        <v>5</v>
      </c>
      <c r="AT369" s="233">
        <v>6</v>
      </c>
      <c r="AU369" s="233"/>
      <c r="AV369" s="233"/>
      <c r="AW369" s="356"/>
      <c r="AX369" s="66"/>
      <c r="AY369" s="289">
        <f t="shared" si="36"/>
        <v>0</v>
      </c>
      <c r="AZ369" s="244">
        <f t="shared" si="37"/>
        <v>0</v>
      </c>
      <c r="BA369" s="244">
        <f t="shared" si="38"/>
        <v>0</v>
      </c>
      <c r="BB369" s="290" t="e">
        <f>Table6[[#This Row],[Occupé]]/Table6[[#This Row],[Total port]]</f>
        <v>#DIV/0!</v>
      </c>
      <c r="BC369" s="250"/>
      <c r="BD369" s="250"/>
      <c r="BE369" s="143"/>
      <c r="BF369" s="143"/>
      <c r="BG369" s="143"/>
      <c r="BH369" s="143"/>
      <c r="BI369" s="143"/>
      <c r="BJ369" s="143"/>
      <c r="BK369" s="143"/>
      <c r="BL369" s="143"/>
      <c r="BM369" s="143"/>
    </row>
    <row r="370" spans="1:65" ht="12" customHeight="1" thickBot="1">
      <c r="A370" s="145"/>
      <c r="B370" s="297" t="str">
        <f t="shared" si="35"/>
        <v>INTRA</v>
      </c>
      <c r="C370" s="295" t="s">
        <v>227</v>
      </c>
      <c r="D370" s="275" t="s">
        <v>69</v>
      </c>
      <c r="E370" s="260" t="s">
        <v>276</v>
      </c>
      <c r="F370" s="351">
        <v>34</v>
      </c>
      <c r="G370" s="259">
        <v>12</v>
      </c>
      <c r="H370" s="259">
        <v>12</v>
      </c>
      <c r="I370" s="259" t="s">
        <v>289</v>
      </c>
      <c r="J370" s="255" t="s">
        <v>227</v>
      </c>
      <c r="K370" s="259" t="s">
        <v>25</v>
      </c>
      <c r="L370" s="259" t="s">
        <v>298</v>
      </c>
      <c r="M370" s="259">
        <f>COUNTIF(Q371:V372,"x")</f>
        <v>12</v>
      </c>
      <c r="N370" s="259">
        <f t="shared" si="34"/>
        <v>0</v>
      </c>
      <c r="O370" s="228"/>
      <c r="P370" s="228"/>
      <c r="Q370" s="228">
        <v>7</v>
      </c>
      <c r="R370" s="228">
        <v>8</v>
      </c>
      <c r="S370" s="228">
        <v>9</v>
      </c>
      <c r="T370" s="228">
        <v>10</v>
      </c>
      <c r="U370" s="228">
        <v>11</v>
      </c>
      <c r="V370" s="228">
        <v>12</v>
      </c>
      <c r="W370" s="228"/>
      <c r="X370" s="228"/>
      <c r="Y370" s="228">
        <v>7</v>
      </c>
      <c r="Z370" s="228">
        <v>8</v>
      </c>
      <c r="AA370" s="228">
        <v>9</v>
      </c>
      <c r="AB370" s="228">
        <v>10</v>
      </c>
      <c r="AC370" s="228">
        <v>11</v>
      </c>
      <c r="AD370" s="228">
        <v>12</v>
      </c>
      <c r="AE370" s="228"/>
      <c r="AF370" s="228"/>
      <c r="AG370" s="228">
        <v>7</v>
      </c>
      <c r="AH370" s="228">
        <v>8</v>
      </c>
      <c r="AI370" s="228">
        <v>9</v>
      </c>
      <c r="AJ370" s="228">
        <v>10</v>
      </c>
      <c r="AK370" s="228">
        <v>11</v>
      </c>
      <c r="AL370" s="228">
        <v>12</v>
      </c>
      <c r="AM370" s="228"/>
      <c r="AN370" s="228"/>
      <c r="AO370" s="228">
        <v>7</v>
      </c>
      <c r="AP370" s="228">
        <v>8</v>
      </c>
      <c r="AQ370" s="228">
        <v>9</v>
      </c>
      <c r="AR370" s="228">
        <v>10</v>
      </c>
      <c r="AS370" s="228">
        <v>11</v>
      </c>
      <c r="AT370" s="228">
        <v>12</v>
      </c>
      <c r="AU370" s="228"/>
      <c r="AV370" s="228"/>
      <c r="AW370" s="354">
        <f>F370</f>
        <v>34</v>
      </c>
      <c r="AX370" s="66"/>
      <c r="AY370" s="289">
        <f t="shared" si="36"/>
        <v>12</v>
      </c>
      <c r="AZ370" s="244">
        <f t="shared" si="37"/>
        <v>12</v>
      </c>
      <c r="BA370" s="244">
        <f t="shared" si="38"/>
        <v>0</v>
      </c>
      <c r="BB370" s="290">
        <f>Table6[[#This Row],[Occupé]]/Table6[[#This Row],[Total port]]</f>
        <v>1</v>
      </c>
      <c r="BC370" s="250"/>
      <c r="BD370" s="250"/>
      <c r="BE370" s="143"/>
      <c r="BF370" s="143"/>
      <c r="BG370" s="143"/>
      <c r="BH370" s="143"/>
      <c r="BI370" s="143"/>
      <c r="BJ370" s="143"/>
      <c r="BK370" s="143"/>
      <c r="BL370" s="143"/>
      <c r="BM370" s="143"/>
    </row>
    <row r="371" spans="1:65" ht="12" customHeight="1">
      <c r="A371" s="145"/>
      <c r="B371" s="298" t="str">
        <f t="shared" si="35"/>
        <v>INTRA</v>
      </c>
      <c r="C371" s="289" t="s">
        <v>227</v>
      </c>
      <c r="D371" s="261" t="s">
        <v>69</v>
      </c>
      <c r="E371" s="245" t="s">
        <v>276</v>
      </c>
      <c r="F371" s="352"/>
      <c r="G371" s="261">
        <v>12</v>
      </c>
      <c r="H371" s="261">
        <v>12</v>
      </c>
      <c r="I371" s="261" t="s">
        <v>289</v>
      </c>
      <c r="J371" s="244" t="s">
        <v>227</v>
      </c>
      <c r="K371" s="261" t="s">
        <v>25</v>
      </c>
      <c r="L371" s="261" t="s">
        <v>300</v>
      </c>
      <c r="M371" s="261">
        <f>COUNTIF(Y371:AD372,"x")</f>
        <v>12</v>
      </c>
      <c r="N371" s="261">
        <f t="shared" si="34"/>
        <v>0</v>
      </c>
      <c r="O371" s="240"/>
      <c r="P371" s="262" t="str">
        <f>K370</f>
        <v>F27</v>
      </c>
      <c r="Q371" s="255" t="s">
        <v>277</v>
      </c>
      <c r="R371" s="255" t="s">
        <v>277</v>
      </c>
      <c r="S371" s="255" t="s">
        <v>277</v>
      </c>
      <c r="T371" s="255" t="s">
        <v>277</v>
      </c>
      <c r="U371" s="255" t="s">
        <v>277</v>
      </c>
      <c r="V371" s="263" t="s">
        <v>277</v>
      </c>
      <c r="W371" s="240"/>
      <c r="X371" s="262" t="str">
        <f>K371</f>
        <v>F27</v>
      </c>
      <c r="Y371" s="255" t="s">
        <v>277</v>
      </c>
      <c r="Z371" s="255" t="s">
        <v>277</v>
      </c>
      <c r="AA371" s="255" t="s">
        <v>277</v>
      </c>
      <c r="AB371" s="255" t="s">
        <v>277</v>
      </c>
      <c r="AC371" s="255" t="s">
        <v>277</v>
      </c>
      <c r="AD371" s="263" t="s">
        <v>277</v>
      </c>
      <c r="AE371" s="240"/>
      <c r="AF371" s="262" t="str">
        <f>K372</f>
        <v>F27</v>
      </c>
      <c r="AG371" s="255" t="s">
        <v>277</v>
      </c>
      <c r="AH371" s="255" t="s">
        <v>277</v>
      </c>
      <c r="AI371" s="255" t="s">
        <v>277</v>
      </c>
      <c r="AJ371" s="255" t="s">
        <v>277</v>
      </c>
      <c r="AK371" s="255" t="s">
        <v>277</v>
      </c>
      <c r="AL371" s="263" t="s">
        <v>277</v>
      </c>
      <c r="AM371" s="240"/>
      <c r="AN371" s="262">
        <f>K373</f>
        <v>0</v>
      </c>
      <c r="AO371" s="255" t="s">
        <v>277</v>
      </c>
      <c r="AP371" s="255" t="s">
        <v>277</v>
      </c>
      <c r="AQ371" s="255" t="s">
        <v>277</v>
      </c>
      <c r="AR371" s="255" t="s">
        <v>277</v>
      </c>
      <c r="AS371" s="255" t="s">
        <v>277</v>
      </c>
      <c r="AT371" s="263" t="s">
        <v>277</v>
      </c>
      <c r="AU371" s="240"/>
      <c r="AV371" s="240"/>
      <c r="AW371" s="355"/>
      <c r="AX371" s="66"/>
      <c r="AY371" s="289">
        <f t="shared" si="36"/>
        <v>12</v>
      </c>
      <c r="AZ371" s="244">
        <f t="shared" si="37"/>
        <v>12</v>
      </c>
      <c r="BA371" s="244">
        <f t="shared" si="38"/>
        <v>0</v>
      </c>
      <c r="BB371" s="290">
        <f>Table6[[#This Row],[Occupé]]/Table6[[#This Row],[Total port]]</f>
        <v>1</v>
      </c>
      <c r="BC371" s="250"/>
      <c r="BD371" s="250"/>
      <c r="BE371" s="143"/>
      <c r="BF371" s="143"/>
      <c r="BG371" s="143"/>
      <c r="BH371" s="143"/>
      <c r="BI371" s="143"/>
      <c r="BJ371" s="143"/>
      <c r="BK371" s="143"/>
      <c r="BL371" s="143"/>
      <c r="BM371" s="143"/>
    </row>
    <row r="372" spans="1:65" ht="12" customHeight="1" thickBot="1">
      <c r="A372" s="145"/>
      <c r="B372" s="298" t="str">
        <f t="shared" si="35"/>
        <v>INTRA</v>
      </c>
      <c r="C372" s="289" t="s">
        <v>227</v>
      </c>
      <c r="D372" s="261" t="s">
        <v>69</v>
      </c>
      <c r="E372" s="245" t="s">
        <v>276</v>
      </c>
      <c r="F372" s="352"/>
      <c r="G372" s="261">
        <v>12</v>
      </c>
      <c r="H372" s="261">
        <v>12</v>
      </c>
      <c r="I372" s="261" t="s">
        <v>289</v>
      </c>
      <c r="J372" s="244" t="s">
        <v>227</v>
      </c>
      <c r="K372" s="261" t="s">
        <v>25</v>
      </c>
      <c r="L372" s="261" t="s">
        <v>301</v>
      </c>
      <c r="M372" s="261">
        <f>COUNTIF(AG371:AL372,"x")</f>
        <v>12</v>
      </c>
      <c r="N372" s="261">
        <f t="shared" si="34"/>
        <v>0</v>
      </c>
      <c r="O372" s="240"/>
      <c r="P372" s="264" t="str">
        <f>L370</f>
        <v>C1</v>
      </c>
      <c r="Q372" s="231" t="s">
        <v>277</v>
      </c>
      <c r="R372" s="231" t="s">
        <v>277</v>
      </c>
      <c r="S372" s="231" t="s">
        <v>277</v>
      </c>
      <c r="T372" s="231" t="s">
        <v>277</v>
      </c>
      <c r="U372" s="231" t="s">
        <v>277</v>
      </c>
      <c r="V372" s="265" t="s">
        <v>277</v>
      </c>
      <c r="W372" s="240"/>
      <c r="X372" s="264" t="str">
        <f>L371</f>
        <v>C2</v>
      </c>
      <c r="Y372" s="231" t="s">
        <v>277</v>
      </c>
      <c r="Z372" s="231" t="s">
        <v>277</v>
      </c>
      <c r="AA372" s="231" t="s">
        <v>277</v>
      </c>
      <c r="AB372" s="231" t="s">
        <v>277</v>
      </c>
      <c r="AC372" s="231" t="s">
        <v>277</v>
      </c>
      <c r="AD372" s="265" t="s">
        <v>277</v>
      </c>
      <c r="AE372" s="240"/>
      <c r="AF372" s="264" t="str">
        <f>L372</f>
        <v>C3</v>
      </c>
      <c r="AG372" s="231" t="s">
        <v>277</v>
      </c>
      <c r="AH372" s="231" t="s">
        <v>277</v>
      </c>
      <c r="AI372" s="231" t="s">
        <v>277</v>
      </c>
      <c r="AJ372" s="231" t="s">
        <v>277</v>
      </c>
      <c r="AK372" s="231" t="s">
        <v>277</v>
      </c>
      <c r="AL372" s="265" t="s">
        <v>277</v>
      </c>
      <c r="AM372" s="240"/>
      <c r="AN372" s="264" t="str">
        <f>L373</f>
        <v>C4</v>
      </c>
      <c r="AO372" s="231" t="s">
        <v>277</v>
      </c>
      <c r="AP372" s="231" t="s">
        <v>277</v>
      </c>
      <c r="AQ372" s="231" t="s">
        <v>277</v>
      </c>
      <c r="AR372" s="231" t="s">
        <v>277</v>
      </c>
      <c r="AS372" s="231" t="s">
        <v>277</v>
      </c>
      <c r="AT372" s="265" t="s">
        <v>277</v>
      </c>
      <c r="AU372" s="240"/>
      <c r="AV372" s="240"/>
      <c r="AW372" s="355"/>
      <c r="AX372" s="66"/>
      <c r="AY372" s="289">
        <f t="shared" si="36"/>
        <v>12</v>
      </c>
      <c r="AZ372" s="244">
        <f t="shared" si="37"/>
        <v>12</v>
      </c>
      <c r="BA372" s="244">
        <f t="shared" si="38"/>
        <v>0</v>
      </c>
      <c r="BB372" s="290">
        <f>Table6[[#This Row],[Occupé]]/Table6[[#This Row],[Total port]]</f>
        <v>1</v>
      </c>
      <c r="BC372" s="250"/>
      <c r="BD372" s="250"/>
      <c r="BE372" s="143"/>
      <c r="BF372" s="143"/>
      <c r="BG372" s="143"/>
      <c r="BH372" s="143"/>
      <c r="BI372" s="143"/>
      <c r="BJ372" s="143"/>
      <c r="BK372" s="143"/>
      <c r="BL372" s="143"/>
      <c r="BM372" s="143"/>
    </row>
    <row r="373" spans="1:65" ht="12" customHeight="1" thickBot="1">
      <c r="A373" s="145"/>
      <c r="B373" s="299" t="str">
        <f t="shared" si="35"/>
        <v>INTRA</v>
      </c>
      <c r="C373" s="296" t="s">
        <v>227</v>
      </c>
      <c r="D373" s="257" t="s">
        <v>69</v>
      </c>
      <c r="E373" s="232" t="s">
        <v>276</v>
      </c>
      <c r="F373" s="353"/>
      <c r="G373" s="252">
        <v>12</v>
      </c>
      <c r="H373" s="252">
        <v>12</v>
      </c>
      <c r="I373" s="252" t="s">
        <v>289</v>
      </c>
      <c r="J373" s="231" t="s">
        <v>227</v>
      </c>
      <c r="K373" s="252"/>
      <c r="L373" s="252" t="s">
        <v>302</v>
      </c>
      <c r="M373" s="252">
        <f>COUNTIF(AO371:AT372,"x")</f>
        <v>12</v>
      </c>
      <c r="N373" s="252">
        <f t="shared" si="34"/>
        <v>0</v>
      </c>
      <c r="O373" s="240"/>
      <c r="P373" s="233"/>
      <c r="Q373" s="240">
        <v>1</v>
      </c>
      <c r="R373" s="240">
        <v>2</v>
      </c>
      <c r="S373" s="240">
        <v>3</v>
      </c>
      <c r="T373" s="240">
        <v>4</v>
      </c>
      <c r="U373" s="240">
        <v>5</v>
      </c>
      <c r="V373" s="240">
        <v>6</v>
      </c>
      <c r="W373" s="240"/>
      <c r="X373" s="233"/>
      <c r="Y373" s="240">
        <v>1</v>
      </c>
      <c r="Z373" s="240">
        <v>2</v>
      </c>
      <c r="AA373" s="240">
        <v>3</v>
      </c>
      <c r="AB373" s="240">
        <v>4</v>
      </c>
      <c r="AC373" s="240">
        <v>5</v>
      </c>
      <c r="AD373" s="240">
        <v>6</v>
      </c>
      <c r="AE373" s="240"/>
      <c r="AF373" s="233"/>
      <c r="AG373" s="240">
        <v>1</v>
      </c>
      <c r="AH373" s="240">
        <v>2</v>
      </c>
      <c r="AI373" s="240">
        <v>3</v>
      </c>
      <c r="AJ373" s="240">
        <v>4</v>
      </c>
      <c r="AK373" s="240">
        <v>5</v>
      </c>
      <c r="AL373" s="240">
        <v>6</v>
      </c>
      <c r="AM373" s="240"/>
      <c r="AN373" s="233"/>
      <c r="AO373" s="240">
        <v>1</v>
      </c>
      <c r="AP373" s="240">
        <v>2</v>
      </c>
      <c r="AQ373" s="240">
        <v>3</v>
      </c>
      <c r="AR373" s="240">
        <v>4</v>
      </c>
      <c r="AS373" s="240">
        <v>5</v>
      </c>
      <c r="AT373" s="240">
        <v>6</v>
      </c>
      <c r="AU373" s="240"/>
      <c r="AV373" s="240"/>
      <c r="AW373" s="355"/>
      <c r="AX373" s="66"/>
      <c r="AY373" s="289">
        <f t="shared" si="36"/>
        <v>12</v>
      </c>
      <c r="AZ373" s="244">
        <f t="shared" si="37"/>
        <v>12</v>
      </c>
      <c r="BA373" s="244">
        <f t="shared" si="38"/>
        <v>0</v>
      </c>
      <c r="BB373" s="290">
        <f>Table6[[#This Row],[Occupé]]/Table6[[#This Row],[Total port]]</f>
        <v>1</v>
      </c>
      <c r="BC373" s="250"/>
      <c r="BD373" s="250"/>
      <c r="BE373" s="143"/>
      <c r="BF373" s="143"/>
      <c r="BG373" s="143"/>
      <c r="BH373" s="143"/>
      <c r="BI373" s="143"/>
      <c r="BJ373" s="143"/>
      <c r="BK373" s="143"/>
      <c r="BL373" s="143"/>
      <c r="BM373" s="143"/>
    </row>
    <row r="374" spans="1:65" ht="12" customHeight="1" thickBot="1">
      <c r="A374" s="145"/>
      <c r="B374" s="297" t="str">
        <f t="shared" si="35"/>
        <v>INTRA</v>
      </c>
      <c r="C374" s="295" t="s">
        <v>227</v>
      </c>
      <c r="D374" s="275" t="s">
        <v>69</v>
      </c>
      <c r="E374" s="260" t="s">
        <v>276</v>
      </c>
      <c r="F374" s="351">
        <v>33</v>
      </c>
      <c r="G374" s="259">
        <v>12</v>
      </c>
      <c r="H374" s="259">
        <v>12</v>
      </c>
      <c r="I374" s="259" t="s">
        <v>289</v>
      </c>
      <c r="J374" s="255" t="s">
        <v>227</v>
      </c>
      <c r="K374" s="259" t="s">
        <v>26</v>
      </c>
      <c r="L374" s="259" t="s">
        <v>298</v>
      </c>
      <c r="M374" s="259">
        <f>COUNTIF(Q375:V376,"x")</f>
        <v>5</v>
      </c>
      <c r="N374" s="259">
        <f t="shared" si="34"/>
        <v>7</v>
      </c>
      <c r="O374" s="228"/>
      <c r="P374" s="228"/>
      <c r="Q374" s="228">
        <v>7</v>
      </c>
      <c r="R374" s="228">
        <v>8</v>
      </c>
      <c r="S374" s="228">
        <v>9</v>
      </c>
      <c r="T374" s="228">
        <v>10</v>
      </c>
      <c r="U374" s="228">
        <v>11</v>
      </c>
      <c r="V374" s="228">
        <v>12</v>
      </c>
      <c r="W374" s="228"/>
      <c r="X374" s="228"/>
      <c r="Y374" s="228">
        <v>7</v>
      </c>
      <c r="Z374" s="228">
        <v>8</v>
      </c>
      <c r="AA374" s="228">
        <v>9</v>
      </c>
      <c r="AB374" s="228">
        <v>10</v>
      </c>
      <c r="AC374" s="228">
        <v>11</v>
      </c>
      <c r="AD374" s="228">
        <v>12</v>
      </c>
      <c r="AE374" s="228"/>
      <c r="AF374" s="228"/>
      <c r="AG374" s="228">
        <v>7</v>
      </c>
      <c r="AH374" s="228">
        <v>8</v>
      </c>
      <c r="AI374" s="228">
        <v>9</v>
      </c>
      <c r="AJ374" s="228">
        <v>10</v>
      </c>
      <c r="AK374" s="228">
        <v>11</v>
      </c>
      <c r="AL374" s="228">
        <v>12</v>
      </c>
      <c r="AM374" s="228"/>
      <c r="AN374" s="228"/>
      <c r="AO374" s="228">
        <v>7</v>
      </c>
      <c r="AP374" s="228">
        <v>8</v>
      </c>
      <c r="AQ374" s="228">
        <v>9</v>
      </c>
      <c r="AR374" s="228">
        <v>10</v>
      </c>
      <c r="AS374" s="228">
        <v>11</v>
      </c>
      <c r="AT374" s="228">
        <v>12</v>
      </c>
      <c r="AU374" s="228"/>
      <c r="AV374" s="228"/>
      <c r="AW374" s="354">
        <f>F374</f>
        <v>33</v>
      </c>
      <c r="AX374" s="66"/>
      <c r="AY374" s="289">
        <f t="shared" si="36"/>
        <v>12</v>
      </c>
      <c r="AZ374" s="244">
        <f t="shared" si="37"/>
        <v>5</v>
      </c>
      <c r="BA374" s="244">
        <f t="shared" si="38"/>
        <v>7</v>
      </c>
      <c r="BB374" s="290">
        <f>Table6[[#This Row],[Occupé]]/Table6[[#This Row],[Total port]]</f>
        <v>0.41666666666666669</v>
      </c>
      <c r="BC374" s="250"/>
      <c r="BD374" s="250"/>
      <c r="BE374" s="143"/>
      <c r="BF374" s="143"/>
      <c r="BG374" s="143"/>
      <c r="BH374" s="143"/>
      <c r="BI374" s="143"/>
      <c r="BJ374" s="143"/>
      <c r="BK374" s="143"/>
      <c r="BL374" s="143"/>
      <c r="BM374" s="143"/>
    </row>
    <row r="375" spans="1:65" ht="12" customHeight="1">
      <c r="A375" s="145"/>
      <c r="B375" s="298" t="str">
        <f t="shared" si="35"/>
        <v>INTRA</v>
      </c>
      <c r="C375" s="289" t="s">
        <v>227</v>
      </c>
      <c r="D375" s="261" t="s">
        <v>69</v>
      </c>
      <c r="E375" s="245" t="s">
        <v>276</v>
      </c>
      <c r="F375" s="352"/>
      <c r="G375" s="261">
        <v>0</v>
      </c>
      <c r="H375" s="261">
        <v>0</v>
      </c>
      <c r="I375" s="261" t="s">
        <v>289</v>
      </c>
      <c r="J375" s="244" t="s">
        <v>227</v>
      </c>
      <c r="K375" s="261"/>
      <c r="L375" s="261" t="s">
        <v>300</v>
      </c>
      <c r="M375" s="261">
        <f>COUNTIF(Y375:AD376,"x")</f>
        <v>0</v>
      </c>
      <c r="N375" s="261">
        <f t="shared" si="34"/>
        <v>0</v>
      </c>
      <c r="O375" s="240"/>
      <c r="P375" s="262" t="str">
        <f>K374</f>
        <v>L27</v>
      </c>
      <c r="Q375" s="255" t="s">
        <v>277</v>
      </c>
      <c r="R375" s="255"/>
      <c r="S375" s="255"/>
      <c r="T375" s="255"/>
      <c r="U375" s="255"/>
      <c r="V375" s="263"/>
      <c r="W375" s="240"/>
      <c r="X375" s="262">
        <f>K375</f>
        <v>0</v>
      </c>
      <c r="Y375" s="269"/>
      <c r="Z375" s="269"/>
      <c r="AA375" s="269"/>
      <c r="AB375" s="269"/>
      <c r="AC375" s="269"/>
      <c r="AD375" s="270"/>
      <c r="AE375" s="240"/>
      <c r="AF375" s="262">
        <f>K376</f>
        <v>0</v>
      </c>
      <c r="AG375" s="269"/>
      <c r="AH375" s="269"/>
      <c r="AI375" s="269"/>
      <c r="AJ375" s="269"/>
      <c r="AK375" s="269"/>
      <c r="AL375" s="270"/>
      <c r="AM375" s="240"/>
      <c r="AN375" s="262">
        <f>K377</f>
        <v>0</v>
      </c>
      <c r="AO375" s="269"/>
      <c r="AP375" s="269"/>
      <c r="AQ375" s="269"/>
      <c r="AR375" s="269"/>
      <c r="AS375" s="269"/>
      <c r="AT375" s="270"/>
      <c r="AU375" s="240"/>
      <c r="AV375" s="240"/>
      <c r="AW375" s="355"/>
      <c r="AX375" s="66"/>
      <c r="AY375" s="289">
        <f t="shared" si="36"/>
        <v>0</v>
      </c>
      <c r="AZ375" s="244">
        <f t="shared" si="37"/>
        <v>0</v>
      </c>
      <c r="BA375" s="244">
        <f t="shared" si="38"/>
        <v>0</v>
      </c>
      <c r="BB375" s="290" t="e">
        <f>Table6[[#This Row],[Occupé]]/Table6[[#This Row],[Total port]]</f>
        <v>#DIV/0!</v>
      </c>
      <c r="BC375" s="250"/>
      <c r="BD375" s="250"/>
      <c r="BE375" s="143"/>
      <c r="BF375" s="143"/>
      <c r="BG375" s="143"/>
      <c r="BH375" s="143"/>
      <c r="BI375" s="143"/>
      <c r="BJ375" s="143"/>
      <c r="BK375" s="143"/>
      <c r="BL375" s="143"/>
      <c r="BM375" s="143"/>
    </row>
    <row r="376" spans="1:65" ht="12" customHeight="1" thickBot="1">
      <c r="A376" s="145"/>
      <c r="B376" s="298" t="str">
        <f t="shared" si="35"/>
        <v>INTRA</v>
      </c>
      <c r="C376" s="289" t="s">
        <v>227</v>
      </c>
      <c r="D376" s="261" t="s">
        <v>69</v>
      </c>
      <c r="E376" s="245" t="s">
        <v>276</v>
      </c>
      <c r="F376" s="352"/>
      <c r="G376" s="261">
        <v>0</v>
      </c>
      <c r="H376" s="261">
        <v>0</v>
      </c>
      <c r="I376" s="261" t="s">
        <v>289</v>
      </c>
      <c r="J376" s="244" t="s">
        <v>227</v>
      </c>
      <c r="K376" s="261"/>
      <c r="L376" s="261" t="s">
        <v>301</v>
      </c>
      <c r="M376" s="261">
        <f>COUNTIF(AG375:AL376,"x")</f>
        <v>0</v>
      </c>
      <c r="N376" s="261">
        <f t="shared" si="34"/>
        <v>0</v>
      </c>
      <c r="O376" s="240"/>
      <c r="P376" s="264" t="str">
        <f>L374</f>
        <v>C1</v>
      </c>
      <c r="Q376" s="231" t="s">
        <v>277</v>
      </c>
      <c r="R376" s="231" t="s">
        <v>277</v>
      </c>
      <c r="S376" s="231" t="s">
        <v>277</v>
      </c>
      <c r="T376" s="231" t="s">
        <v>277</v>
      </c>
      <c r="U376" s="231"/>
      <c r="V376" s="265"/>
      <c r="W376" s="240"/>
      <c r="X376" s="264" t="str">
        <f>L375</f>
        <v>C2</v>
      </c>
      <c r="Y376" s="273"/>
      <c r="Z376" s="273"/>
      <c r="AA376" s="273"/>
      <c r="AB376" s="273"/>
      <c r="AC376" s="273"/>
      <c r="AD376" s="274"/>
      <c r="AE376" s="240"/>
      <c r="AF376" s="264" t="str">
        <f>L376</f>
        <v>C3</v>
      </c>
      <c r="AG376" s="273"/>
      <c r="AH376" s="273"/>
      <c r="AI376" s="273"/>
      <c r="AJ376" s="273"/>
      <c r="AK376" s="273"/>
      <c r="AL376" s="274"/>
      <c r="AM376" s="240"/>
      <c r="AN376" s="264" t="str">
        <f>L377</f>
        <v>C4</v>
      </c>
      <c r="AO376" s="273"/>
      <c r="AP376" s="273"/>
      <c r="AQ376" s="273"/>
      <c r="AR376" s="273"/>
      <c r="AS376" s="273"/>
      <c r="AT376" s="274"/>
      <c r="AU376" s="240"/>
      <c r="AV376" s="240"/>
      <c r="AW376" s="355"/>
      <c r="AX376" s="66"/>
      <c r="AY376" s="289">
        <f t="shared" si="36"/>
        <v>0</v>
      </c>
      <c r="AZ376" s="244">
        <f t="shared" si="37"/>
        <v>0</v>
      </c>
      <c r="BA376" s="244">
        <f t="shared" si="38"/>
        <v>0</v>
      </c>
      <c r="BB376" s="290" t="e">
        <f>Table6[[#This Row],[Occupé]]/Table6[[#This Row],[Total port]]</f>
        <v>#DIV/0!</v>
      </c>
      <c r="BC376" s="250"/>
      <c r="BD376" s="250"/>
      <c r="BE376" s="143"/>
      <c r="BF376" s="143"/>
      <c r="BG376" s="143"/>
      <c r="BH376" s="143"/>
      <c r="BI376" s="143"/>
      <c r="BJ376" s="143"/>
      <c r="BK376" s="143"/>
      <c r="BL376" s="143"/>
      <c r="BM376" s="143"/>
    </row>
    <row r="377" spans="1:65" ht="12" customHeight="1" thickBot="1">
      <c r="A377" s="145"/>
      <c r="B377" s="299" t="str">
        <f t="shared" si="35"/>
        <v>INTRA</v>
      </c>
      <c r="C377" s="296" t="s">
        <v>227</v>
      </c>
      <c r="D377" s="257" t="s">
        <v>69</v>
      </c>
      <c r="E377" s="232" t="s">
        <v>276</v>
      </c>
      <c r="F377" s="353"/>
      <c r="G377" s="252">
        <v>0</v>
      </c>
      <c r="H377" s="252">
        <v>0</v>
      </c>
      <c r="I377" s="252" t="s">
        <v>289</v>
      </c>
      <c r="J377" s="231" t="s">
        <v>227</v>
      </c>
      <c r="K377" s="252"/>
      <c r="L377" s="252" t="s">
        <v>302</v>
      </c>
      <c r="M377" s="252">
        <f>COUNTIF(AO375:AT376,"x")</f>
        <v>0</v>
      </c>
      <c r="N377" s="252">
        <f t="shared" si="34"/>
        <v>0</v>
      </c>
      <c r="O377" s="233"/>
      <c r="P377" s="233"/>
      <c r="Q377" s="233">
        <v>1</v>
      </c>
      <c r="R377" s="233">
        <v>2</v>
      </c>
      <c r="S377" s="233">
        <v>3</v>
      </c>
      <c r="T377" s="233">
        <v>4</v>
      </c>
      <c r="U377" s="233">
        <v>5</v>
      </c>
      <c r="V377" s="233">
        <v>6</v>
      </c>
      <c r="W377" s="233"/>
      <c r="X377" s="233"/>
      <c r="Y377" s="233">
        <v>1</v>
      </c>
      <c r="Z377" s="233">
        <v>2</v>
      </c>
      <c r="AA377" s="233">
        <v>3</v>
      </c>
      <c r="AB377" s="233">
        <v>4</v>
      </c>
      <c r="AC377" s="233">
        <v>5</v>
      </c>
      <c r="AD377" s="233">
        <v>6</v>
      </c>
      <c r="AE377" s="233"/>
      <c r="AF377" s="233"/>
      <c r="AG377" s="233">
        <v>1</v>
      </c>
      <c r="AH377" s="233">
        <v>2</v>
      </c>
      <c r="AI377" s="233">
        <v>3</v>
      </c>
      <c r="AJ377" s="233">
        <v>4</v>
      </c>
      <c r="AK377" s="233">
        <v>5</v>
      </c>
      <c r="AL377" s="233">
        <v>6</v>
      </c>
      <c r="AM377" s="233"/>
      <c r="AN377" s="233"/>
      <c r="AO377" s="233">
        <v>1</v>
      </c>
      <c r="AP377" s="233">
        <v>2</v>
      </c>
      <c r="AQ377" s="233">
        <v>3</v>
      </c>
      <c r="AR377" s="233">
        <v>4</v>
      </c>
      <c r="AS377" s="233">
        <v>5</v>
      </c>
      <c r="AT377" s="233">
        <v>6</v>
      </c>
      <c r="AU377" s="233"/>
      <c r="AV377" s="233"/>
      <c r="AW377" s="356"/>
      <c r="AX377" s="66"/>
      <c r="AY377" s="289">
        <f t="shared" si="36"/>
        <v>0</v>
      </c>
      <c r="AZ377" s="244">
        <f t="shared" si="37"/>
        <v>0</v>
      </c>
      <c r="BA377" s="244">
        <f t="shared" si="38"/>
        <v>0</v>
      </c>
      <c r="BB377" s="290" t="e">
        <f>Table6[[#This Row],[Occupé]]/Table6[[#This Row],[Total port]]</f>
        <v>#DIV/0!</v>
      </c>
      <c r="BC377" s="250"/>
      <c r="BD377" s="250"/>
      <c r="BE377" s="143"/>
      <c r="BF377" s="143"/>
      <c r="BG377" s="143"/>
      <c r="BH377" s="143"/>
      <c r="BI377" s="143"/>
      <c r="BJ377" s="143"/>
      <c r="BK377" s="143"/>
      <c r="BL377" s="143"/>
      <c r="BM377" s="143"/>
    </row>
    <row r="378" spans="1:65" ht="12" customHeight="1" thickBot="1">
      <c r="A378" s="145"/>
      <c r="B378" s="297" t="str">
        <f t="shared" si="35"/>
        <v>INTRA</v>
      </c>
      <c r="C378" s="295" t="s">
        <v>227</v>
      </c>
      <c r="D378" s="275" t="s">
        <v>69</v>
      </c>
      <c r="E378" s="260" t="s">
        <v>276</v>
      </c>
      <c r="F378" s="351">
        <v>32</v>
      </c>
      <c r="G378" s="259">
        <v>12</v>
      </c>
      <c r="H378" s="259">
        <v>12</v>
      </c>
      <c r="I378" s="259" t="s">
        <v>289</v>
      </c>
      <c r="J378" s="255" t="s">
        <v>227</v>
      </c>
      <c r="K378" s="259" t="s">
        <v>27</v>
      </c>
      <c r="L378" s="259" t="s">
        <v>298</v>
      </c>
      <c r="M378" s="259">
        <f>COUNTIF(Q379:V380,"x")</f>
        <v>5</v>
      </c>
      <c r="N378" s="259">
        <f t="shared" si="34"/>
        <v>7</v>
      </c>
      <c r="O378" s="240"/>
      <c r="P378" s="228"/>
      <c r="Q378" s="240">
        <v>7</v>
      </c>
      <c r="R378" s="240">
        <v>8</v>
      </c>
      <c r="S378" s="240">
        <v>9</v>
      </c>
      <c r="T378" s="240">
        <v>10</v>
      </c>
      <c r="U378" s="240">
        <v>11</v>
      </c>
      <c r="V378" s="240">
        <v>12</v>
      </c>
      <c r="W378" s="240"/>
      <c r="X378" s="228"/>
      <c r="Y378" s="240">
        <v>7</v>
      </c>
      <c r="Z378" s="240">
        <v>8</v>
      </c>
      <c r="AA378" s="240">
        <v>9</v>
      </c>
      <c r="AB378" s="240">
        <v>10</v>
      </c>
      <c r="AC378" s="240">
        <v>11</v>
      </c>
      <c r="AD378" s="240">
        <v>12</v>
      </c>
      <c r="AE378" s="240"/>
      <c r="AF378" s="228"/>
      <c r="AG378" s="240">
        <v>7</v>
      </c>
      <c r="AH378" s="240">
        <v>8</v>
      </c>
      <c r="AI378" s="240">
        <v>9</v>
      </c>
      <c r="AJ378" s="240">
        <v>10</v>
      </c>
      <c r="AK378" s="240">
        <v>11</v>
      </c>
      <c r="AL378" s="240">
        <v>12</v>
      </c>
      <c r="AM378" s="240"/>
      <c r="AN378" s="228"/>
      <c r="AO378" s="240">
        <v>7</v>
      </c>
      <c r="AP378" s="240">
        <v>8</v>
      </c>
      <c r="AQ378" s="240">
        <v>9</v>
      </c>
      <c r="AR378" s="240">
        <v>10</v>
      </c>
      <c r="AS378" s="240">
        <v>11</v>
      </c>
      <c r="AT378" s="240">
        <v>12</v>
      </c>
      <c r="AU378" s="240"/>
      <c r="AV378" s="240"/>
      <c r="AW378" s="355">
        <f>F378</f>
        <v>32</v>
      </c>
      <c r="AX378" s="66"/>
      <c r="AY378" s="289">
        <f t="shared" si="36"/>
        <v>12</v>
      </c>
      <c r="AZ378" s="244">
        <f t="shared" si="37"/>
        <v>5</v>
      </c>
      <c r="BA378" s="244">
        <f t="shared" si="38"/>
        <v>7</v>
      </c>
      <c r="BB378" s="290">
        <f>Table6[[#This Row],[Occupé]]/Table6[[#This Row],[Total port]]</f>
        <v>0.41666666666666669</v>
      </c>
      <c r="BC378" s="250"/>
      <c r="BD378" s="250"/>
      <c r="BE378" s="143"/>
      <c r="BF378" s="143"/>
      <c r="BG378" s="143"/>
      <c r="BH378" s="143"/>
      <c r="BI378" s="143"/>
      <c r="BJ378" s="143"/>
      <c r="BK378" s="143"/>
      <c r="BL378" s="143"/>
      <c r="BM378" s="143"/>
    </row>
    <row r="379" spans="1:65" ht="12" customHeight="1">
      <c r="A379" s="145"/>
      <c r="B379" s="298" t="str">
        <f t="shared" si="35"/>
        <v>INTRA</v>
      </c>
      <c r="C379" s="289" t="s">
        <v>227</v>
      </c>
      <c r="D379" s="261" t="s">
        <v>69</v>
      </c>
      <c r="E379" s="245" t="s">
        <v>276</v>
      </c>
      <c r="F379" s="352"/>
      <c r="G379" s="261">
        <v>0</v>
      </c>
      <c r="H379" s="261">
        <v>0</v>
      </c>
      <c r="I379" s="261" t="s">
        <v>289</v>
      </c>
      <c r="J379" s="244" t="s">
        <v>227</v>
      </c>
      <c r="K379" s="261"/>
      <c r="L379" s="261" t="s">
        <v>300</v>
      </c>
      <c r="M379" s="261">
        <f>COUNTIF(Y379:AD380,"x")</f>
        <v>0</v>
      </c>
      <c r="N379" s="261">
        <f t="shared" si="34"/>
        <v>0</v>
      </c>
      <c r="O379" s="240"/>
      <c r="P379" s="262" t="str">
        <f>K378</f>
        <v>O27</v>
      </c>
      <c r="Q379" s="255"/>
      <c r="R379" s="255"/>
      <c r="S379" s="255"/>
      <c r="T379" s="255"/>
      <c r="U379" s="255"/>
      <c r="V379" s="263"/>
      <c r="W379" s="240"/>
      <c r="X379" s="262">
        <f>K379</f>
        <v>0</v>
      </c>
      <c r="Y379" s="269"/>
      <c r="Z379" s="269"/>
      <c r="AA379" s="269"/>
      <c r="AB379" s="269"/>
      <c r="AC379" s="269"/>
      <c r="AD379" s="270"/>
      <c r="AE379" s="240"/>
      <c r="AF379" s="262">
        <f>K380</f>
        <v>0</v>
      </c>
      <c r="AG379" s="269"/>
      <c r="AH379" s="269"/>
      <c r="AI379" s="269"/>
      <c r="AJ379" s="269"/>
      <c r="AK379" s="269"/>
      <c r="AL379" s="270"/>
      <c r="AM379" s="240"/>
      <c r="AN379" s="262">
        <f>K381</f>
        <v>0</v>
      </c>
      <c r="AO379" s="269"/>
      <c r="AP379" s="269"/>
      <c r="AQ379" s="269"/>
      <c r="AR379" s="269"/>
      <c r="AS379" s="269"/>
      <c r="AT379" s="270"/>
      <c r="AU379" s="240"/>
      <c r="AV379" s="240"/>
      <c r="AW379" s="355"/>
      <c r="AX379" s="66"/>
      <c r="AY379" s="289">
        <f t="shared" si="36"/>
        <v>0</v>
      </c>
      <c r="AZ379" s="244">
        <f t="shared" si="37"/>
        <v>0</v>
      </c>
      <c r="BA379" s="244">
        <f t="shared" si="38"/>
        <v>0</v>
      </c>
      <c r="BB379" s="290" t="e">
        <f>Table6[[#This Row],[Occupé]]/Table6[[#This Row],[Total port]]</f>
        <v>#DIV/0!</v>
      </c>
      <c r="BC379" s="250"/>
      <c r="BD379" s="250"/>
      <c r="BE379" s="143"/>
      <c r="BF379" s="143"/>
      <c r="BG379" s="143"/>
      <c r="BH379" s="143"/>
      <c r="BI379" s="143"/>
      <c r="BJ379" s="143"/>
      <c r="BK379" s="143"/>
      <c r="BL379" s="143"/>
      <c r="BM379" s="143"/>
    </row>
    <row r="380" spans="1:65" ht="12" customHeight="1" thickBot="1">
      <c r="A380" s="145"/>
      <c r="B380" s="298" t="str">
        <f t="shared" si="35"/>
        <v>INTRA</v>
      </c>
      <c r="C380" s="289" t="s">
        <v>227</v>
      </c>
      <c r="D380" s="261" t="s">
        <v>69</v>
      </c>
      <c r="E380" s="245" t="s">
        <v>276</v>
      </c>
      <c r="F380" s="352"/>
      <c r="G380" s="261">
        <v>0</v>
      </c>
      <c r="H380" s="261">
        <v>0</v>
      </c>
      <c r="I380" s="261" t="s">
        <v>289</v>
      </c>
      <c r="J380" s="244" t="s">
        <v>227</v>
      </c>
      <c r="K380" s="261"/>
      <c r="L380" s="261" t="s">
        <v>301</v>
      </c>
      <c r="M380" s="261">
        <f>COUNTIF(AG379:AL380,"x")</f>
        <v>0</v>
      </c>
      <c r="N380" s="261">
        <f t="shared" si="34"/>
        <v>0</v>
      </c>
      <c r="O380" s="240"/>
      <c r="P380" s="264" t="str">
        <f>L378</f>
        <v>C1</v>
      </c>
      <c r="Q380" s="231" t="s">
        <v>277</v>
      </c>
      <c r="R380" s="231" t="s">
        <v>277</v>
      </c>
      <c r="S380" s="231" t="s">
        <v>277</v>
      </c>
      <c r="T380" s="231" t="s">
        <v>277</v>
      </c>
      <c r="U380" s="231" t="s">
        <v>277</v>
      </c>
      <c r="V380" s="265"/>
      <c r="W380" s="240"/>
      <c r="X380" s="264" t="str">
        <f>L379</f>
        <v>C2</v>
      </c>
      <c r="Y380" s="273"/>
      <c r="Z380" s="273"/>
      <c r="AA380" s="273"/>
      <c r="AB380" s="273"/>
      <c r="AC380" s="273"/>
      <c r="AD380" s="274"/>
      <c r="AE380" s="240"/>
      <c r="AF380" s="264" t="str">
        <f>L380</f>
        <v>C3</v>
      </c>
      <c r="AG380" s="273"/>
      <c r="AH380" s="273"/>
      <c r="AI380" s="273"/>
      <c r="AJ380" s="273"/>
      <c r="AK380" s="273"/>
      <c r="AL380" s="274"/>
      <c r="AM380" s="240"/>
      <c r="AN380" s="264" t="str">
        <f>L381</f>
        <v>C4</v>
      </c>
      <c r="AO380" s="273"/>
      <c r="AP380" s="273"/>
      <c r="AQ380" s="273"/>
      <c r="AR380" s="273"/>
      <c r="AS380" s="273"/>
      <c r="AT380" s="274"/>
      <c r="AU380" s="240"/>
      <c r="AV380" s="240"/>
      <c r="AW380" s="355"/>
      <c r="AX380" s="66"/>
      <c r="AY380" s="289">
        <f t="shared" si="36"/>
        <v>0</v>
      </c>
      <c r="AZ380" s="244">
        <f t="shared" si="37"/>
        <v>0</v>
      </c>
      <c r="BA380" s="244">
        <f t="shared" si="38"/>
        <v>0</v>
      </c>
      <c r="BB380" s="290" t="e">
        <f>Table6[[#This Row],[Occupé]]/Table6[[#This Row],[Total port]]</f>
        <v>#DIV/0!</v>
      </c>
      <c r="BC380" s="250"/>
      <c r="BD380" s="250"/>
      <c r="BE380" s="143"/>
      <c r="BF380" s="143"/>
      <c r="BG380" s="143"/>
      <c r="BH380" s="143"/>
      <c r="BI380" s="143"/>
      <c r="BJ380" s="143"/>
      <c r="BK380" s="143"/>
      <c r="BL380" s="143"/>
      <c r="BM380" s="143"/>
    </row>
    <row r="381" spans="1:65" ht="12" customHeight="1" thickBot="1">
      <c r="A381" s="145"/>
      <c r="B381" s="299" t="str">
        <f t="shared" si="35"/>
        <v>INTRA</v>
      </c>
      <c r="C381" s="296" t="s">
        <v>227</v>
      </c>
      <c r="D381" s="257" t="s">
        <v>69</v>
      </c>
      <c r="E381" s="232" t="s">
        <v>276</v>
      </c>
      <c r="F381" s="353"/>
      <c r="G381" s="252">
        <v>0</v>
      </c>
      <c r="H381" s="252">
        <v>0</v>
      </c>
      <c r="I381" s="252" t="s">
        <v>289</v>
      </c>
      <c r="J381" s="231" t="s">
        <v>227</v>
      </c>
      <c r="K381" s="252"/>
      <c r="L381" s="252" t="s">
        <v>302</v>
      </c>
      <c r="M381" s="252">
        <f>COUNTIF(AO379:AT380,"x")</f>
        <v>0</v>
      </c>
      <c r="N381" s="252">
        <f t="shared" si="34"/>
        <v>0</v>
      </c>
      <c r="O381" s="233"/>
      <c r="P381" s="233"/>
      <c r="Q381" s="233">
        <v>1</v>
      </c>
      <c r="R381" s="233">
        <v>2</v>
      </c>
      <c r="S381" s="233">
        <v>3</v>
      </c>
      <c r="T381" s="233">
        <v>4</v>
      </c>
      <c r="U381" s="233">
        <v>5</v>
      </c>
      <c r="V381" s="233">
        <v>6</v>
      </c>
      <c r="W381" s="233"/>
      <c r="X381" s="233"/>
      <c r="Y381" s="233">
        <v>1</v>
      </c>
      <c r="Z381" s="233">
        <v>2</v>
      </c>
      <c r="AA381" s="233">
        <v>3</v>
      </c>
      <c r="AB381" s="233">
        <v>4</v>
      </c>
      <c r="AC381" s="233">
        <v>5</v>
      </c>
      <c r="AD381" s="233">
        <v>6</v>
      </c>
      <c r="AE381" s="233"/>
      <c r="AF381" s="233"/>
      <c r="AG381" s="233">
        <v>1</v>
      </c>
      <c r="AH381" s="233">
        <v>2</v>
      </c>
      <c r="AI381" s="233">
        <v>3</v>
      </c>
      <c r="AJ381" s="233">
        <v>4</v>
      </c>
      <c r="AK381" s="233">
        <v>5</v>
      </c>
      <c r="AL381" s="233">
        <v>6</v>
      </c>
      <c r="AM381" s="233"/>
      <c r="AN381" s="233"/>
      <c r="AO381" s="233">
        <v>1</v>
      </c>
      <c r="AP381" s="233">
        <v>2</v>
      </c>
      <c r="AQ381" s="233">
        <v>3</v>
      </c>
      <c r="AR381" s="233">
        <v>4</v>
      </c>
      <c r="AS381" s="233">
        <v>5</v>
      </c>
      <c r="AT381" s="233">
        <v>6</v>
      </c>
      <c r="AU381" s="233"/>
      <c r="AV381" s="233"/>
      <c r="AW381" s="356"/>
      <c r="AX381" s="66"/>
      <c r="AY381" s="289">
        <f t="shared" si="36"/>
        <v>0</v>
      </c>
      <c r="AZ381" s="244">
        <f t="shared" si="37"/>
        <v>0</v>
      </c>
      <c r="BA381" s="244">
        <f t="shared" si="38"/>
        <v>0</v>
      </c>
      <c r="BB381" s="290" t="e">
        <f>Table6[[#This Row],[Occupé]]/Table6[[#This Row],[Total port]]</f>
        <v>#DIV/0!</v>
      </c>
      <c r="BC381" s="250"/>
      <c r="BD381" s="250"/>
      <c r="BE381" s="143"/>
      <c r="BF381" s="143"/>
      <c r="BG381" s="143"/>
      <c r="BH381" s="143"/>
      <c r="BI381" s="143"/>
      <c r="BJ381" s="143"/>
      <c r="BK381" s="143"/>
      <c r="BL381" s="143"/>
      <c r="BM381" s="143"/>
    </row>
    <row r="382" spans="1:65" ht="12" customHeight="1" thickBot="1">
      <c r="A382" s="145"/>
      <c r="B382" s="297" t="str">
        <f t="shared" si="35"/>
        <v>INTRA</v>
      </c>
      <c r="C382" s="295" t="s">
        <v>227</v>
      </c>
      <c r="D382" s="275" t="s">
        <v>69</v>
      </c>
      <c r="E382" s="260" t="s">
        <v>276</v>
      </c>
      <c r="F382" s="351">
        <v>31</v>
      </c>
      <c r="G382" s="259">
        <v>12</v>
      </c>
      <c r="H382" s="259">
        <v>12</v>
      </c>
      <c r="I382" s="259" t="s">
        <v>289</v>
      </c>
      <c r="J382" s="255" t="s">
        <v>227</v>
      </c>
      <c r="K382" s="259" t="s">
        <v>28</v>
      </c>
      <c r="L382" s="259" t="s">
        <v>298</v>
      </c>
      <c r="M382" s="259">
        <f>COUNTIF(Q383:V384,"x")</f>
        <v>4</v>
      </c>
      <c r="N382" s="259">
        <f t="shared" ref="N382:N445" si="39">G382-M382</f>
        <v>8</v>
      </c>
      <c r="O382" s="228"/>
      <c r="P382" s="228"/>
      <c r="Q382" s="228">
        <v>7</v>
      </c>
      <c r="R382" s="228">
        <v>8</v>
      </c>
      <c r="S382" s="228">
        <v>9</v>
      </c>
      <c r="T382" s="228">
        <v>10</v>
      </c>
      <c r="U382" s="228">
        <v>11</v>
      </c>
      <c r="V382" s="228">
        <v>12</v>
      </c>
      <c r="W382" s="228"/>
      <c r="X382" s="228"/>
      <c r="Y382" s="228">
        <v>7</v>
      </c>
      <c r="Z382" s="228">
        <v>8</v>
      </c>
      <c r="AA382" s="228">
        <v>9</v>
      </c>
      <c r="AB382" s="228">
        <v>10</v>
      </c>
      <c r="AC382" s="228">
        <v>11</v>
      </c>
      <c r="AD382" s="228">
        <v>12</v>
      </c>
      <c r="AE382" s="228"/>
      <c r="AF382" s="228"/>
      <c r="AG382" s="228">
        <v>7</v>
      </c>
      <c r="AH382" s="228">
        <v>8</v>
      </c>
      <c r="AI382" s="228">
        <v>9</v>
      </c>
      <c r="AJ382" s="228">
        <v>10</v>
      </c>
      <c r="AK382" s="228">
        <v>11</v>
      </c>
      <c r="AL382" s="228">
        <v>12</v>
      </c>
      <c r="AM382" s="228"/>
      <c r="AN382" s="228"/>
      <c r="AO382" s="228">
        <v>7</v>
      </c>
      <c r="AP382" s="228">
        <v>8</v>
      </c>
      <c r="AQ382" s="228">
        <v>9</v>
      </c>
      <c r="AR382" s="228">
        <v>10</v>
      </c>
      <c r="AS382" s="228">
        <v>11</v>
      </c>
      <c r="AT382" s="228">
        <v>12</v>
      </c>
      <c r="AU382" s="228"/>
      <c r="AV382" s="228"/>
      <c r="AW382" s="354">
        <f>F382</f>
        <v>31</v>
      </c>
      <c r="AX382" s="66"/>
      <c r="AY382" s="289">
        <f t="shared" si="36"/>
        <v>12</v>
      </c>
      <c r="AZ382" s="244">
        <f t="shared" si="37"/>
        <v>4</v>
      </c>
      <c r="BA382" s="244">
        <f t="shared" si="38"/>
        <v>8</v>
      </c>
      <c r="BB382" s="290">
        <f>Table6[[#This Row],[Occupé]]/Table6[[#This Row],[Total port]]</f>
        <v>0.33333333333333331</v>
      </c>
      <c r="BC382" s="250"/>
      <c r="BD382" s="250"/>
      <c r="BE382" s="143"/>
      <c r="BF382" s="143"/>
      <c r="BG382" s="143"/>
      <c r="BH382" s="143"/>
      <c r="BI382" s="143"/>
      <c r="BJ382" s="143"/>
      <c r="BK382" s="143"/>
      <c r="BL382" s="143"/>
      <c r="BM382" s="143"/>
    </row>
    <row r="383" spans="1:65" ht="12" customHeight="1">
      <c r="A383" s="145"/>
      <c r="B383" s="298" t="str">
        <f t="shared" si="35"/>
        <v>INTRA</v>
      </c>
      <c r="C383" s="289" t="s">
        <v>227</v>
      </c>
      <c r="D383" s="261" t="s">
        <v>69</v>
      </c>
      <c r="E383" s="245" t="s">
        <v>276</v>
      </c>
      <c r="F383" s="352"/>
      <c r="G383" s="261">
        <v>0</v>
      </c>
      <c r="H383" s="261">
        <v>0</v>
      </c>
      <c r="I383" s="261" t="s">
        <v>289</v>
      </c>
      <c r="J383" s="244" t="s">
        <v>227</v>
      </c>
      <c r="K383" s="261"/>
      <c r="L383" s="261" t="s">
        <v>300</v>
      </c>
      <c r="M383" s="261">
        <f>COUNTIF(Y383:AD384,"x")</f>
        <v>0</v>
      </c>
      <c r="N383" s="261">
        <f t="shared" si="39"/>
        <v>0</v>
      </c>
      <c r="O383" s="240"/>
      <c r="P383" s="262" t="str">
        <f>K382</f>
        <v>S27</v>
      </c>
      <c r="Q383" s="255"/>
      <c r="R383" s="255"/>
      <c r="S383" s="255"/>
      <c r="T383" s="255"/>
      <c r="U383" s="255"/>
      <c r="V383" s="263"/>
      <c r="W383" s="240"/>
      <c r="X383" s="262">
        <f>K383</f>
        <v>0</v>
      </c>
      <c r="Y383" s="269"/>
      <c r="Z383" s="269"/>
      <c r="AA383" s="269"/>
      <c r="AB383" s="269"/>
      <c r="AC383" s="269"/>
      <c r="AD383" s="270"/>
      <c r="AE383" s="240"/>
      <c r="AF383" s="262">
        <f>K384</f>
        <v>0</v>
      </c>
      <c r="AG383" s="269"/>
      <c r="AH383" s="269"/>
      <c r="AI383" s="269"/>
      <c r="AJ383" s="269"/>
      <c r="AK383" s="269"/>
      <c r="AL383" s="270"/>
      <c r="AM383" s="240"/>
      <c r="AN383" s="262">
        <f>K385</f>
        <v>0</v>
      </c>
      <c r="AO383" s="269"/>
      <c r="AP383" s="269"/>
      <c r="AQ383" s="269"/>
      <c r="AR383" s="269"/>
      <c r="AS383" s="269"/>
      <c r="AT383" s="270"/>
      <c r="AU383" s="240"/>
      <c r="AV383" s="240"/>
      <c r="AW383" s="355"/>
      <c r="AX383" s="66"/>
      <c r="AY383" s="289">
        <f t="shared" si="36"/>
        <v>0</v>
      </c>
      <c r="AZ383" s="244">
        <f t="shared" si="37"/>
        <v>0</v>
      </c>
      <c r="BA383" s="244">
        <f t="shared" si="38"/>
        <v>0</v>
      </c>
      <c r="BB383" s="290" t="e">
        <f>Table6[[#This Row],[Occupé]]/Table6[[#This Row],[Total port]]</f>
        <v>#DIV/0!</v>
      </c>
      <c r="BC383" s="250"/>
      <c r="BD383" s="250"/>
      <c r="BE383" s="143"/>
      <c r="BF383" s="143"/>
      <c r="BG383" s="143"/>
      <c r="BH383" s="143"/>
      <c r="BI383" s="143"/>
      <c r="BJ383" s="143"/>
      <c r="BK383" s="143"/>
      <c r="BL383" s="143"/>
      <c r="BM383" s="143"/>
    </row>
    <row r="384" spans="1:65" ht="12" customHeight="1" thickBot="1">
      <c r="A384" s="145"/>
      <c r="B384" s="298" t="str">
        <f t="shared" si="35"/>
        <v>INTRA</v>
      </c>
      <c r="C384" s="289" t="s">
        <v>227</v>
      </c>
      <c r="D384" s="261" t="s">
        <v>69</v>
      </c>
      <c r="E384" s="245" t="s">
        <v>276</v>
      </c>
      <c r="F384" s="352"/>
      <c r="G384" s="261">
        <v>0</v>
      </c>
      <c r="H384" s="261">
        <v>0</v>
      </c>
      <c r="I384" s="261" t="s">
        <v>289</v>
      </c>
      <c r="J384" s="244" t="s">
        <v>227</v>
      </c>
      <c r="K384" s="261"/>
      <c r="L384" s="261" t="s">
        <v>301</v>
      </c>
      <c r="M384" s="261">
        <f>COUNTIF(AG383:AL384,"x")</f>
        <v>0</v>
      </c>
      <c r="N384" s="261">
        <f t="shared" si="39"/>
        <v>0</v>
      </c>
      <c r="O384" s="240"/>
      <c r="P384" s="264" t="str">
        <f>L382</f>
        <v>C1</v>
      </c>
      <c r="Q384" s="231" t="s">
        <v>277</v>
      </c>
      <c r="R384" s="231" t="s">
        <v>277</v>
      </c>
      <c r="S384" s="231" t="s">
        <v>277</v>
      </c>
      <c r="T384" s="231" t="s">
        <v>277</v>
      </c>
      <c r="U384" s="231"/>
      <c r="V384" s="265"/>
      <c r="W384" s="240"/>
      <c r="X384" s="264" t="str">
        <f>L383</f>
        <v>C2</v>
      </c>
      <c r="Y384" s="273"/>
      <c r="Z384" s="273"/>
      <c r="AA384" s="273"/>
      <c r="AB384" s="273"/>
      <c r="AC384" s="273"/>
      <c r="AD384" s="274"/>
      <c r="AE384" s="240"/>
      <c r="AF384" s="264" t="str">
        <f>L384</f>
        <v>C3</v>
      </c>
      <c r="AG384" s="273"/>
      <c r="AH384" s="273"/>
      <c r="AI384" s="273"/>
      <c r="AJ384" s="273"/>
      <c r="AK384" s="273"/>
      <c r="AL384" s="274"/>
      <c r="AM384" s="240"/>
      <c r="AN384" s="264" t="str">
        <f>L385</f>
        <v>C4</v>
      </c>
      <c r="AO384" s="273"/>
      <c r="AP384" s="273"/>
      <c r="AQ384" s="273"/>
      <c r="AR384" s="273"/>
      <c r="AS384" s="273"/>
      <c r="AT384" s="274"/>
      <c r="AU384" s="240"/>
      <c r="AV384" s="240"/>
      <c r="AW384" s="355"/>
      <c r="AX384" s="66"/>
      <c r="AY384" s="289">
        <f t="shared" si="36"/>
        <v>0</v>
      </c>
      <c r="AZ384" s="244">
        <f t="shared" si="37"/>
        <v>0</v>
      </c>
      <c r="BA384" s="244">
        <f t="shared" si="38"/>
        <v>0</v>
      </c>
      <c r="BB384" s="290" t="e">
        <f>Table6[[#This Row],[Occupé]]/Table6[[#This Row],[Total port]]</f>
        <v>#DIV/0!</v>
      </c>
      <c r="BC384" s="250"/>
      <c r="BD384" s="250"/>
      <c r="BE384" s="143"/>
      <c r="BF384" s="143"/>
      <c r="BG384" s="143"/>
      <c r="BH384" s="143"/>
      <c r="BI384" s="143"/>
      <c r="BJ384" s="143"/>
      <c r="BK384" s="143"/>
      <c r="BL384" s="143"/>
      <c r="BM384" s="143"/>
    </row>
    <row r="385" spans="1:65" ht="12" customHeight="1" thickBot="1">
      <c r="A385" s="145"/>
      <c r="B385" s="299" t="str">
        <f t="shared" si="35"/>
        <v>INTRA</v>
      </c>
      <c r="C385" s="296" t="s">
        <v>227</v>
      </c>
      <c r="D385" s="257" t="s">
        <v>69</v>
      </c>
      <c r="E385" s="232" t="s">
        <v>276</v>
      </c>
      <c r="F385" s="353"/>
      <c r="G385" s="252">
        <v>0</v>
      </c>
      <c r="H385" s="252">
        <v>0</v>
      </c>
      <c r="I385" s="252" t="s">
        <v>289</v>
      </c>
      <c r="J385" s="231" t="s">
        <v>227</v>
      </c>
      <c r="K385" s="252"/>
      <c r="L385" s="252" t="s">
        <v>302</v>
      </c>
      <c r="M385" s="252">
        <f>COUNTIF(AO383:AT384,"x")</f>
        <v>0</v>
      </c>
      <c r="N385" s="252">
        <f t="shared" si="39"/>
        <v>0</v>
      </c>
      <c r="O385" s="240"/>
      <c r="P385" s="233"/>
      <c r="Q385" s="240">
        <v>1</v>
      </c>
      <c r="R385" s="240">
        <v>2</v>
      </c>
      <c r="S385" s="240">
        <v>3</v>
      </c>
      <c r="T385" s="240">
        <v>4</v>
      </c>
      <c r="U385" s="240">
        <v>5</v>
      </c>
      <c r="V385" s="240">
        <v>6</v>
      </c>
      <c r="W385" s="240"/>
      <c r="X385" s="233"/>
      <c r="Y385" s="240">
        <v>1</v>
      </c>
      <c r="Z385" s="240">
        <v>2</v>
      </c>
      <c r="AA385" s="240">
        <v>3</v>
      </c>
      <c r="AB385" s="240">
        <v>4</v>
      </c>
      <c r="AC385" s="240">
        <v>5</v>
      </c>
      <c r="AD385" s="240">
        <v>6</v>
      </c>
      <c r="AE385" s="240"/>
      <c r="AF385" s="233"/>
      <c r="AG385" s="240">
        <v>1</v>
      </c>
      <c r="AH385" s="240">
        <v>2</v>
      </c>
      <c r="AI385" s="240">
        <v>3</v>
      </c>
      <c r="AJ385" s="240">
        <v>4</v>
      </c>
      <c r="AK385" s="240">
        <v>5</v>
      </c>
      <c r="AL385" s="240">
        <v>6</v>
      </c>
      <c r="AM385" s="240"/>
      <c r="AN385" s="233"/>
      <c r="AO385" s="240">
        <v>1</v>
      </c>
      <c r="AP385" s="240">
        <v>2</v>
      </c>
      <c r="AQ385" s="240">
        <v>3</v>
      </c>
      <c r="AR385" s="240">
        <v>4</v>
      </c>
      <c r="AS385" s="240">
        <v>5</v>
      </c>
      <c r="AT385" s="240">
        <v>6</v>
      </c>
      <c r="AU385" s="240"/>
      <c r="AV385" s="240"/>
      <c r="AW385" s="355"/>
      <c r="AX385" s="66"/>
      <c r="AY385" s="289">
        <f t="shared" si="36"/>
        <v>0</v>
      </c>
      <c r="AZ385" s="244">
        <f t="shared" si="37"/>
        <v>0</v>
      </c>
      <c r="BA385" s="244">
        <f t="shared" si="38"/>
        <v>0</v>
      </c>
      <c r="BB385" s="290" t="e">
        <f>Table6[[#This Row],[Occupé]]/Table6[[#This Row],[Total port]]</f>
        <v>#DIV/0!</v>
      </c>
      <c r="BC385" s="250"/>
      <c r="BD385" s="250"/>
      <c r="BE385" s="143"/>
      <c r="BF385" s="143"/>
      <c r="BG385" s="143"/>
      <c r="BH385" s="143"/>
      <c r="BI385" s="143"/>
      <c r="BJ385" s="143"/>
      <c r="BK385" s="143"/>
      <c r="BL385" s="143"/>
      <c r="BM385" s="143"/>
    </row>
    <row r="386" spans="1:65" ht="12" customHeight="1" thickBot="1">
      <c r="A386" s="145"/>
      <c r="B386" s="297" t="str">
        <f t="shared" si="35"/>
        <v>INTRA</v>
      </c>
      <c r="C386" s="295" t="s">
        <v>227</v>
      </c>
      <c r="D386" s="275" t="s">
        <v>69</v>
      </c>
      <c r="E386" s="260" t="s">
        <v>276</v>
      </c>
      <c r="F386" s="351">
        <v>30</v>
      </c>
      <c r="G386" s="259">
        <v>12</v>
      </c>
      <c r="H386" s="259">
        <v>12</v>
      </c>
      <c r="I386" s="259" t="s">
        <v>289</v>
      </c>
      <c r="J386" s="255" t="s">
        <v>227</v>
      </c>
      <c r="K386" s="259" t="s">
        <v>29</v>
      </c>
      <c r="L386" s="259" t="s">
        <v>298</v>
      </c>
      <c r="M386" s="259">
        <f>COUNTIF(Q387:V388,"x")</f>
        <v>12</v>
      </c>
      <c r="N386" s="259">
        <f t="shared" si="39"/>
        <v>0</v>
      </c>
      <c r="O386" s="228"/>
      <c r="P386" s="228"/>
      <c r="Q386" s="228">
        <v>7</v>
      </c>
      <c r="R386" s="228">
        <v>8</v>
      </c>
      <c r="S386" s="228">
        <v>9</v>
      </c>
      <c r="T386" s="228">
        <v>10</v>
      </c>
      <c r="U386" s="228">
        <v>11</v>
      </c>
      <c r="V386" s="228">
        <v>12</v>
      </c>
      <c r="W386" s="228"/>
      <c r="X386" s="228"/>
      <c r="Y386" s="228">
        <v>7</v>
      </c>
      <c r="Z386" s="228">
        <v>8</v>
      </c>
      <c r="AA386" s="228">
        <v>9</v>
      </c>
      <c r="AB386" s="228">
        <v>10</v>
      </c>
      <c r="AC386" s="228">
        <v>11</v>
      </c>
      <c r="AD386" s="228">
        <v>12</v>
      </c>
      <c r="AE386" s="228"/>
      <c r="AF386" s="228"/>
      <c r="AG386" s="228">
        <v>7</v>
      </c>
      <c r="AH386" s="228">
        <v>8</v>
      </c>
      <c r="AI386" s="228">
        <v>9</v>
      </c>
      <c r="AJ386" s="228">
        <v>10</v>
      </c>
      <c r="AK386" s="228">
        <v>11</v>
      </c>
      <c r="AL386" s="228">
        <v>12</v>
      </c>
      <c r="AM386" s="228"/>
      <c r="AN386" s="228"/>
      <c r="AO386" s="228">
        <v>7</v>
      </c>
      <c r="AP386" s="228">
        <v>8</v>
      </c>
      <c r="AQ386" s="228">
        <v>9</v>
      </c>
      <c r="AR386" s="228">
        <v>10</v>
      </c>
      <c r="AS386" s="228">
        <v>11</v>
      </c>
      <c r="AT386" s="228">
        <v>12</v>
      </c>
      <c r="AU386" s="228"/>
      <c r="AV386" s="228"/>
      <c r="AW386" s="354">
        <f>F386</f>
        <v>30</v>
      </c>
      <c r="AX386" s="66"/>
      <c r="AY386" s="289">
        <f t="shared" si="36"/>
        <v>12</v>
      </c>
      <c r="AZ386" s="244">
        <f t="shared" si="37"/>
        <v>12</v>
      </c>
      <c r="BA386" s="244">
        <f t="shared" si="38"/>
        <v>0</v>
      </c>
      <c r="BB386" s="290">
        <f>Table6[[#This Row],[Occupé]]/Table6[[#This Row],[Total port]]</f>
        <v>1</v>
      </c>
      <c r="BC386" s="250"/>
      <c r="BD386" s="250"/>
      <c r="BE386" s="143"/>
      <c r="BF386" s="143"/>
      <c r="BG386" s="143"/>
      <c r="BH386" s="143"/>
      <c r="BI386" s="143"/>
      <c r="BJ386" s="143"/>
      <c r="BK386" s="143"/>
      <c r="BL386" s="143"/>
      <c r="BM386" s="143"/>
    </row>
    <row r="387" spans="1:65" ht="12" customHeight="1">
      <c r="A387" s="145"/>
      <c r="B387" s="298" t="str">
        <f t="shared" si="35"/>
        <v>INTRA</v>
      </c>
      <c r="C387" s="289" t="s">
        <v>227</v>
      </c>
      <c r="D387" s="261" t="s">
        <v>69</v>
      </c>
      <c r="E387" s="245" t="s">
        <v>276</v>
      </c>
      <c r="F387" s="352"/>
      <c r="G387" s="261">
        <v>0</v>
      </c>
      <c r="H387" s="261">
        <v>0</v>
      </c>
      <c r="I387" s="261" t="s">
        <v>289</v>
      </c>
      <c r="J387" s="244" t="s">
        <v>227</v>
      </c>
      <c r="K387" s="261"/>
      <c r="L387" s="261" t="s">
        <v>300</v>
      </c>
      <c r="M387" s="261">
        <f>COUNTIF(Y387:AD388,"x")</f>
        <v>0</v>
      </c>
      <c r="N387" s="261">
        <f t="shared" si="39"/>
        <v>0</v>
      </c>
      <c r="O387" s="240"/>
      <c r="P387" s="262" t="str">
        <f>K386</f>
        <v>S24</v>
      </c>
      <c r="Q387" s="255" t="s">
        <v>277</v>
      </c>
      <c r="R387" s="255" t="s">
        <v>277</v>
      </c>
      <c r="S387" s="255" t="s">
        <v>277</v>
      </c>
      <c r="T387" s="255" t="s">
        <v>277</v>
      </c>
      <c r="U387" s="255" t="s">
        <v>277</v>
      </c>
      <c r="V387" s="263" t="s">
        <v>277</v>
      </c>
      <c r="W387" s="240"/>
      <c r="X387" s="262">
        <f>K387</f>
        <v>0</v>
      </c>
      <c r="Y387" s="269"/>
      <c r="Z387" s="269"/>
      <c r="AA387" s="269"/>
      <c r="AB387" s="269"/>
      <c r="AC387" s="269"/>
      <c r="AD387" s="270"/>
      <c r="AE387" s="240"/>
      <c r="AF387" s="262">
        <f>K388</f>
        <v>0</v>
      </c>
      <c r="AG387" s="268"/>
      <c r="AH387" s="269"/>
      <c r="AI387" s="269"/>
      <c r="AJ387" s="269"/>
      <c r="AK387" s="269"/>
      <c r="AL387" s="270"/>
      <c r="AM387" s="240"/>
      <c r="AN387" s="262">
        <f>K389</f>
        <v>0</v>
      </c>
      <c r="AO387" s="268"/>
      <c r="AP387" s="269"/>
      <c r="AQ387" s="269"/>
      <c r="AR387" s="269"/>
      <c r="AS387" s="269"/>
      <c r="AT387" s="270"/>
      <c r="AU387" s="240"/>
      <c r="AV387" s="240"/>
      <c r="AW387" s="355"/>
      <c r="AX387" s="66"/>
      <c r="AY387" s="289">
        <f t="shared" si="36"/>
        <v>0</v>
      </c>
      <c r="AZ387" s="244">
        <f t="shared" si="37"/>
        <v>0</v>
      </c>
      <c r="BA387" s="244">
        <f t="shared" si="38"/>
        <v>0</v>
      </c>
      <c r="BB387" s="290" t="e">
        <f>Table6[[#This Row],[Occupé]]/Table6[[#This Row],[Total port]]</f>
        <v>#DIV/0!</v>
      </c>
      <c r="BC387" s="250"/>
      <c r="BD387" s="250"/>
      <c r="BE387" s="143"/>
      <c r="BF387" s="143"/>
      <c r="BG387" s="143"/>
      <c r="BH387" s="143"/>
      <c r="BI387" s="143"/>
      <c r="BJ387" s="143"/>
      <c r="BK387" s="143"/>
      <c r="BL387" s="143"/>
      <c r="BM387" s="143"/>
    </row>
    <row r="388" spans="1:65" ht="12" customHeight="1" thickBot="1">
      <c r="A388" s="145"/>
      <c r="B388" s="298" t="str">
        <f t="shared" si="35"/>
        <v>INTRA</v>
      </c>
      <c r="C388" s="289" t="s">
        <v>227</v>
      </c>
      <c r="D388" s="261" t="s">
        <v>69</v>
      </c>
      <c r="E388" s="245" t="s">
        <v>276</v>
      </c>
      <c r="F388" s="352"/>
      <c r="G388" s="261">
        <v>0</v>
      </c>
      <c r="H388" s="261">
        <v>0</v>
      </c>
      <c r="I388" s="261" t="s">
        <v>289</v>
      </c>
      <c r="J388" s="244" t="s">
        <v>227</v>
      </c>
      <c r="K388" s="261"/>
      <c r="L388" s="261" t="s">
        <v>301</v>
      </c>
      <c r="M388" s="261">
        <f>COUNTIF(AG387:AL388,"x")</f>
        <v>0</v>
      </c>
      <c r="N388" s="261">
        <f t="shared" si="39"/>
        <v>0</v>
      </c>
      <c r="O388" s="240"/>
      <c r="P388" s="264" t="str">
        <f>L386</f>
        <v>C1</v>
      </c>
      <c r="Q388" s="231" t="s">
        <v>277</v>
      </c>
      <c r="R388" s="231" t="s">
        <v>277</v>
      </c>
      <c r="S388" s="231" t="s">
        <v>277</v>
      </c>
      <c r="T388" s="231" t="s">
        <v>277</v>
      </c>
      <c r="U388" s="231" t="s">
        <v>277</v>
      </c>
      <c r="V388" s="265" t="s">
        <v>277</v>
      </c>
      <c r="W388" s="240"/>
      <c r="X388" s="264" t="str">
        <f>L387</f>
        <v>C2</v>
      </c>
      <c r="Y388" s="273"/>
      <c r="Z388" s="273"/>
      <c r="AA388" s="273"/>
      <c r="AB388" s="273"/>
      <c r="AC388" s="273"/>
      <c r="AD388" s="274"/>
      <c r="AE388" s="240"/>
      <c r="AF388" s="264" t="str">
        <f>L388</f>
        <v>C3</v>
      </c>
      <c r="AG388" s="272"/>
      <c r="AH388" s="273"/>
      <c r="AI388" s="273"/>
      <c r="AJ388" s="273"/>
      <c r="AK388" s="273"/>
      <c r="AL388" s="274"/>
      <c r="AM388" s="240"/>
      <c r="AN388" s="264" t="str">
        <f>L389</f>
        <v>C4</v>
      </c>
      <c r="AO388" s="272"/>
      <c r="AP388" s="273"/>
      <c r="AQ388" s="273"/>
      <c r="AR388" s="273"/>
      <c r="AS388" s="273"/>
      <c r="AT388" s="274"/>
      <c r="AU388" s="240"/>
      <c r="AV388" s="240"/>
      <c r="AW388" s="355"/>
      <c r="AX388" s="66"/>
      <c r="AY388" s="289">
        <f t="shared" si="36"/>
        <v>0</v>
      </c>
      <c r="AZ388" s="244">
        <f t="shared" si="37"/>
        <v>0</v>
      </c>
      <c r="BA388" s="244">
        <f t="shared" si="38"/>
        <v>0</v>
      </c>
      <c r="BB388" s="290" t="e">
        <f>Table6[[#This Row],[Occupé]]/Table6[[#This Row],[Total port]]</f>
        <v>#DIV/0!</v>
      </c>
      <c r="BC388" s="250"/>
      <c r="BD388" s="250"/>
      <c r="BE388" s="143"/>
      <c r="BF388" s="143"/>
      <c r="BG388" s="143"/>
      <c r="BH388" s="143"/>
      <c r="BI388" s="143"/>
      <c r="BJ388" s="143"/>
      <c r="BK388" s="143"/>
      <c r="BL388" s="143"/>
      <c r="BM388" s="143"/>
    </row>
    <row r="389" spans="1:65" ht="12" customHeight="1" thickBot="1">
      <c r="A389" s="145"/>
      <c r="B389" s="299" t="str">
        <f t="shared" si="35"/>
        <v>INTRA</v>
      </c>
      <c r="C389" s="296" t="s">
        <v>227</v>
      </c>
      <c r="D389" s="257" t="s">
        <v>69</v>
      </c>
      <c r="E389" s="232" t="s">
        <v>276</v>
      </c>
      <c r="F389" s="353"/>
      <c r="G389" s="252">
        <v>0</v>
      </c>
      <c r="H389" s="252">
        <v>0</v>
      </c>
      <c r="I389" s="252" t="s">
        <v>289</v>
      </c>
      <c r="J389" s="231" t="s">
        <v>227</v>
      </c>
      <c r="K389" s="252"/>
      <c r="L389" s="252" t="s">
        <v>302</v>
      </c>
      <c r="M389" s="252">
        <f>COUNTIF(AO387:AT388,"x")</f>
        <v>0</v>
      </c>
      <c r="N389" s="252">
        <f t="shared" si="39"/>
        <v>0</v>
      </c>
      <c r="O389" s="233"/>
      <c r="P389" s="233"/>
      <c r="Q389" s="233">
        <v>1</v>
      </c>
      <c r="R389" s="233">
        <v>2</v>
      </c>
      <c r="S389" s="233">
        <v>3</v>
      </c>
      <c r="T389" s="233">
        <v>4</v>
      </c>
      <c r="U389" s="233">
        <v>5</v>
      </c>
      <c r="V389" s="233">
        <v>6</v>
      </c>
      <c r="W389" s="233"/>
      <c r="X389" s="233"/>
      <c r="Y389" s="233">
        <v>1</v>
      </c>
      <c r="Z389" s="233">
        <v>2</v>
      </c>
      <c r="AA389" s="233">
        <v>3</v>
      </c>
      <c r="AB389" s="233">
        <v>4</v>
      </c>
      <c r="AC389" s="233">
        <v>5</v>
      </c>
      <c r="AD389" s="233">
        <v>6</v>
      </c>
      <c r="AE389" s="233"/>
      <c r="AF389" s="233"/>
      <c r="AG389" s="233">
        <v>1</v>
      </c>
      <c r="AH389" s="233">
        <v>2</v>
      </c>
      <c r="AI389" s="233">
        <v>3</v>
      </c>
      <c r="AJ389" s="233">
        <v>4</v>
      </c>
      <c r="AK389" s="233">
        <v>5</v>
      </c>
      <c r="AL389" s="233">
        <v>6</v>
      </c>
      <c r="AM389" s="233"/>
      <c r="AN389" s="233"/>
      <c r="AO389" s="233">
        <v>1</v>
      </c>
      <c r="AP389" s="233">
        <v>2</v>
      </c>
      <c r="AQ389" s="233">
        <v>3</v>
      </c>
      <c r="AR389" s="233">
        <v>4</v>
      </c>
      <c r="AS389" s="233">
        <v>5</v>
      </c>
      <c r="AT389" s="233">
        <v>6</v>
      </c>
      <c r="AU389" s="233"/>
      <c r="AV389" s="233"/>
      <c r="AW389" s="356"/>
      <c r="AX389" s="66"/>
      <c r="AY389" s="289">
        <f t="shared" si="36"/>
        <v>0</v>
      </c>
      <c r="AZ389" s="244">
        <f t="shared" si="37"/>
        <v>0</v>
      </c>
      <c r="BA389" s="244">
        <f t="shared" si="38"/>
        <v>0</v>
      </c>
      <c r="BB389" s="290" t="e">
        <f>Table6[[#This Row],[Occupé]]/Table6[[#This Row],[Total port]]</f>
        <v>#DIV/0!</v>
      </c>
      <c r="BC389" s="250"/>
      <c r="BD389" s="250"/>
      <c r="BE389" s="143"/>
      <c r="BF389" s="143"/>
      <c r="BG389" s="143"/>
      <c r="BH389" s="143"/>
      <c r="BI389" s="143"/>
      <c r="BJ389" s="143"/>
      <c r="BK389" s="143"/>
      <c r="BL389" s="143"/>
      <c r="BM389" s="143"/>
    </row>
    <row r="390" spans="1:65" ht="12" customHeight="1" thickBot="1">
      <c r="A390" s="145"/>
      <c r="B390" s="297" t="str">
        <f t="shared" si="35"/>
        <v>INTRA</v>
      </c>
      <c r="C390" s="295" t="s">
        <v>227</v>
      </c>
      <c r="D390" s="275" t="s">
        <v>69</v>
      </c>
      <c r="E390" s="260" t="s">
        <v>276</v>
      </c>
      <c r="F390" s="351">
        <v>29</v>
      </c>
      <c r="G390" s="259">
        <v>12</v>
      </c>
      <c r="H390" s="259">
        <v>12</v>
      </c>
      <c r="I390" s="259" t="s">
        <v>289</v>
      </c>
      <c r="J390" s="255" t="s">
        <v>227</v>
      </c>
      <c r="K390" s="259" t="s">
        <v>102</v>
      </c>
      <c r="L390" s="259" t="s">
        <v>298</v>
      </c>
      <c r="M390" s="259">
        <f>COUNTIF(Q391:V392,"x")</f>
        <v>0</v>
      </c>
      <c r="N390" s="259">
        <f t="shared" si="39"/>
        <v>12</v>
      </c>
      <c r="O390" s="240"/>
      <c r="P390" s="228"/>
      <c r="Q390" s="240">
        <v>7</v>
      </c>
      <c r="R390" s="240">
        <v>8</v>
      </c>
      <c r="S390" s="240">
        <v>9</v>
      </c>
      <c r="T390" s="240">
        <v>10</v>
      </c>
      <c r="U390" s="240">
        <v>11</v>
      </c>
      <c r="V390" s="240">
        <v>12</v>
      </c>
      <c r="W390" s="240"/>
      <c r="X390" s="228"/>
      <c r="Y390" s="240">
        <v>7</v>
      </c>
      <c r="Z390" s="240">
        <v>8</v>
      </c>
      <c r="AA390" s="240">
        <v>9</v>
      </c>
      <c r="AB390" s="240">
        <v>10</v>
      </c>
      <c r="AC390" s="240">
        <v>11</v>
      </c>
      <c r="AD390" s="240">
        <v>12</v>
      </c>
      <c r="AE390" s="240"/>
      <c r="AF390" s="228"/>
      <c r="AG390" s="240">
        <v>7</v>
      </c>
      <c r="AH390" s="240">
        <v>8</v>
      </c>
      <c r="AI390" s="240">
        <v>9</v>
      </c>
      <c r="AJ390" s="240">
        <v>10</v>
      </c>
      <c r="AK390" s="240">
        <v>11</v>
      </c>
      <c r="AL390" s="240">
        <v>12</v>
      </c>
      <c r="AM390" s="240"/>
      <c r="AN390" s="228"/>
      <c r="AO390" s="240">
        <v>7</v>
      </c>
      <c r="AP390" s="240">
        <v>8</v>
      </c>
      <c r="AQ390" s="240">
        <v>9</v>
      </c>
      <c r="AR390" s="240">
        <v>10</v>
      </c>
      <c r="AS390" s="240">
        <v>11</v>
      </c>
      <c r="AT390" s="240">
        <v>12</v>
      </c>
      <c r="AU390" s="240"/>
      <c r="AV390" s="240"/>
      <c r="AW390" s="355">
        <f>F390</f>
        <v>29</v>
      </c>
      <c r="AX390" s="66"/>
      <c r="AY390" s="289">
        <f t="shared" si="36"/>
        <v>12</v>
      </c>
      <c r="AZ390" s="244">
        <f t="shared" si="37"/>
        <v>0</v>
      </c>
      <c r="BA390" s="244">
        <f t="shared" si="38"/>
        <v>12</v>
      </c>
      <c r="BB390" s="290">
        <f>Table6[[#This Row],[Occupé]]/Table6[[#This Row],[Total port]]</f>
        <v>0</v>
      </c>
      <c r="BC390" s="250"/>
      <c r="BD390" s="250"/>
      <c r="BE390" s="143"/>
      <c r="BF390" s="143"/>
      <c r="BG390" s="143"/>
      <c r="BH390" s="143"/>
      <c r="BI390" s="143"/>
      <c r="BJ390" s="143"/>
      <c r="BK390" s="143"/>
      <c r="BL390" s="143"/>
      <c r="BM390" s="143"/>
    </row>
    <row r="391" spans="1:65" ht="12" customHeight="1">
      <c r="A391" s="145"/>
      <c r="B391" s="298" t="str">
        <f t="shared" ref="B391:B454" si="40">IF(C391=J391,"INTRA","INTER")</f>
        <v>INTRA</v>
      </c>
      <c r="C391" s="289" t="s">
        <v>227</v>
      </c>
      <c r="D391" s="261" t="s">
        <v>69</v>
      </c>
      <c r="E391" s="245" t="s">
        <v>276</v>
      </c>
      <c r="F391" s="352"/>
      <c r="G391" s="261">
        <v>0</v>
      </c>
      <c r="H391" s="261">
        <v>0</v>
      </c>
      <c r="I391" s="261" t="s">
        <v>289</v>
      </c>
      <c r="J391" s="244" t="s">
        <v>227</v>
      </c>
      <c r="K391" s="261"/>
      <c r="L391" s="261" t="s">
        <v>300</v>
      </c>
      <c r="M391" s="261">
        <f>COUNTIF(Y391:AD392,"x")</f>
        <v>0</v>
      </c>
      <c r="N391" s="261">
        <f t="shared" si="39"/>
        <v>0</v>
      </c>
      <c r="O391" s="240"/>
      <c r="P391" s="262" t="str">
        <f>K390</f>
        <v>P24</v>
      </c>
      <c r="Q391" s="255"/>
      <c r="R391" s="255"/>
      <c r="S391" s="255"/>
      <c r="T391" s="255"/>
      <c r="U391" s="255"/>
      <c r="V391" s="263"/>
      <c r="W391" s="240"/>
      <c r="X391" s="262">
        <f>K391</f>
        <v>0</v>
      </c>
      <c r="Y391" s="269"/>
      <c r="Z391" s="269"/>
      <c r="AA391" s="269"/>
      <c r="AB391" s="269"/>
      <c r="AC391" s="269"/>
      <c r="AD391" s="270"/>
      <c r="AE391" s="240"/>
      <c r="AF391" s="262">
        <f>K392</f>
        <v>0</v>
      </c>
      <c r="AG391" s="269"/>
      <c r="AH391" s="269"/>
      <c r="AI391" s="269"/>
      <c r="AJ391" s="269"/>
      <c r="AK391" s="269"/>
      <c r="AL391" s="270"/>
      <c r="AM391" s="240"/>
      <c r="AN391" s="262">
        <f>K393</f>
        <v>0</v>
      </c>
      <c r="AO391" s="269"/>
      <c r="AP391" s="269"/>
      <c r="AQ391" s="269"/>
      <c r="AR391" s="269"/>
      <c r="AS391" s="269"/>
      <c r="AT391" s="270"/>
      <c r="AU391" s="240"/>
      <c r="AV391" s="240"/>
      <c r="AW391" s="355"/>
      <c r="AX391" s="66"/>
      <c r="AY391" s="289">
        <f t="shared" si="36"/>
        <v>0</v>
      </c>
      <c r="AZ391" s="244">
        <f t="shared" si="37"/>
        <v>0</v>
      </c>
      <c r="BA391" s="244">
        <f t="shared" si="38"/>
        <v>0</v>
      </c>
      <c r="BB391" s="290" t="e">
        <f>Table6[[#This Row],[Occupé]]/Table6[[#This Row],[Total port]]</f>
        <v>#DIV/0!</v>
      </c>
      <c r="BC391" s="250"/>
      <c r="BD391" s="250"/>
      <c r="BE391" s="143"/>
      <c r="BF391" s="143"/>
      <c r="BG391" s="143"/>
      <c r="BH391" s="143"/>
      <c r="BI391" s="143"/>
      <c r="BJ391" s="143"/>
      <c r="BK391" s="143"/>
      <c r="BL391" s="143"/>
      <c r="BM391" s="143"/>
    </row>
    <row r="392" spans="1:65" ht="12" customHeight="1" thickBot="1">
      <c r="A392" s="145"/>
      <c r="B392" s="298" t="str">
        <f t="shared" si="40"/>
        <v>INTRA</v>
      </c>
      <c r="C392" s="289" t="s">
        <v>227</v>
      </c>
      <c r="D392" s="261" t="s">
        <v>69</v>
      </c>
      <c r="E392" s="245" t="s">
        <v>276</v>
      </c>
      <c r="F392" s="352"/>
      <c r="G392" s="261">
        <v>0</v>
      </c>
      <c r="H392" s="261">
        <v>0</v>
      </c>
      <c r="I392" s="261" t="s">
        <v>289</v>
      </c>
      <c r="J392" s="244" t="s">
        <v>227</v>
      </c>
      <c r="K392" s="261"/>
      <c r="L392" s="261" t="s">
        <v>301</v>
      </c>
      <c r="M392" s="261">
        <f>COUNTIF(AG391:AL392,"x")</f>
        <v>0</v>
      </c>
      <c r="N392" s="261">
        <f t="shared" si="39"/>
        <v>0</v>
      </c>
      <c r="O392" s="240"/>
      <c r="P392" s="264" t="str">
        <f>L390</f>
        <v>C1</v>
      </c>
      <c r="Q392" s="231"/>
      <c r="R392" s="231"/>
      <c r="S392" s="231"/>
      <c r="T392" s="231"/>
      <c r="U392" s="231"/>
      <c r="V392" s="265"/>
      <c r="W392" s="240"/>
      <c r="X392" s="264" t="str">
        <f>L391</f>
        <v>C2</v>
      </c>
      <c r="Y392" s="273"/>
      <c r="Z392" s="273"/>
      <c r="AA392" s="273"/>
      <c r="AB392" s="273"/>
      <c r="AC392" s="273"/>
      <c r="AD392" s="274"/>
      <c r="AE392" s="240"/>
      <c r="AF392" s="264" t="str">
        <f>L392</f>
        <v>C3</v>
      </c>
      <c r="AG392" s="273"/>
      <c r="AH392" s="273"/>
      <c r="AI392" s="273"/>
      <c r="AJ392" s="273"/>
      <c r="AK392" s="273"/>
      <c r="AL392" s="274"/>
      <c r="AM392" s="240"/>
      <c r="AN392" s="264" t="str">
        <f>L393</f>
        <v>C4</v>
      </c>
      <c r="AO392" s="273"/>
      <c r="AP392" s="273"/>
      <c r="AQ392" s="273"/>
      <c r="AR392" s="273"/>
      <c r="AS392" s="273"/>
      <c r="AT392" s="274"/>
      <c r="AU392" s="240"/>
      <c r="AV392" s="240"/>
      <c r="AW392" s="355"/>
      <c r="AX392" s="66"/>
      <c r="AY392" s="289">
        <f t="shared" si="36"/>
        <v>0</v>
      </c>
      <c r="AZ392" s="244">
        <f t="shared" si="37"/>
        <v>0</v>
      </c>
      <c r="BA392" s="244">
        <f t="shared" si="38"/>
        <v>0</v>
      </c>
      <c r="BB392" s="290" t="e">
        <f>Table6[[#This Row],[Occupé]]/Table6[[#This Row],[Total port]]</f>
        <v>#DIV/0!</v>
      </c>
      <c r="BC392" s="250"/>
      <c r="BD392" s="250"/>
      <c r="BE392" s="143"/>
      <c r="BF392" s="143"/>
      <c r="BG392" s="143"/>
      <c r="BH392" s="143"/>
      <c r="BI392" s="143"/>
      <c r="BJ392" s="143"/>
      <c r="BK392" s="143"/>
      <c r="BL392" s="143"/>
      <c r="BM392" s="143"/>
    </row>
    <row r="393" spans="1:65" ht="12" customHeight="1" thickBot="1">
      <c r="A393" s="145"/>
      <c r="B393" s="299" t="str">
        <f t="shared" si="40"/>
        <v>INTRA</v>
      </c>
      <c r="C393" s="296" t="s">
        <v>227</v>
      </c>
      <c r="D393" s="257" t="s">
        <v>69</v>
      </c>
      <c r="E393" s="232" t="s">
        <v>276</v>
      </c>
      <c r="F393" s="353"/>
      <c r="G393" s="252">
        <v>0</v>
      </c>
      <c r="H393" s="252">
        <v>0</v>
      </c>
      <c r="I393" s="252" t="s">
        <v>289</v>
      </c>
      <c r="J393" s="231" t="s">
        <v>227</v>
      </c>
      <c r="K393" s="252"/>
      <c r="L393" s="252" t="s">
        <v>302</v>
      </c>
      <c r="M393" s="252">
        <f>COUNTIF(AO391:AT392,"x")</f>
        <v>0</v>
      </c>
      <c r="N393" s="252">
        <f t="shared" si="39"/>
        <v>0</v>
      </c>
      <c r="O393" s="233"/>
      <c r="P393" s="233"/>
      <c r="Q393" s="233">
        <v>1</v>
      </c>
      <c r="R393" s="233">
        <v>2</v>
      </c>
      <c r="S393" s="233">
        <v>3</v>
      </c>
      <c r="T393" s="233">
        <v>4</v>
      </c>
      <c r="U393" s="233">
        <v>5</v>
      </c>
      <c r="V393" s="233">
        <v>6</v>
      </c>
      <c r="W393" s="233"/>
      <c r="X393" s="233"/>
      <c r="Y393" s="233">
        <v>1</v>
      </c>
      <c r="Z393" s="233">
        <v>2</v>
      </c>
      <c r="AA393" s="233">
        <v>3</v>
      </c>
      <c r="AB393" s="233">
        <v>4</v>
      </c>
      <c r="AC393" s="233">
        <v>5</v>
      </c>
      <c r="AD393" s="233">
        <v>6</v>
      </c>
      <c r="AE393" s="233"/>
      <c r="AF393" s="233"/>
      <c r="AG393" s="233">
        <v>1</v>
      </c>
      <c r="AH393" s="233">
        <v>2</v>
      </c>
      <c r="AI393" s="233">
        <v>3</v>
      </c>
      <c r="AJ393" s="233">
        <v>4</v>
      </c>
      <c r="AK393" s="233">
        <v>5</v>
      </c>
      <c r="AL393" s="233">
        <v>6</v>
      </c>
      <c r="AM393" s="233"/>
      <c r="AN393" s="233"/>
      <c r="AO393" s="233">
        <v>1</v>
      </c>
      <c r="AP393" s="233">
        <v>2</v>
      </c>
      <c r="AQ393" s="233">
        <v>3</v>
      </c>
      <c r="AR393" s="233">
        <v>4</v>
      </c>
      <c r="AS393" s="233">
        <v>5</v>
      </c>
      <c r="AT393" s="233">
        <v>6</v>
      </c>
      <c r="AU393" s="233"/>
      <c r="AV393" s="233"/>
      <c r="AW393" s="356"/>
      <c r="AX393" s="66"/>
      <c r="AY393" s="289">
        <f t="shared" si="36"/>
        <v>0</v>
      </c>
      <c r="AZ393" s="244">
        <f t="shared" si="37"/>
        <v>0</v>
      </c>
      <c r="BA393" s="244">
        <f t="shared" si="38"/>
        <v>0</v>
      </c>
      <c r="BB393" s="290" t="e">
        <f>Table6[[#This Row],[Occupé]]/Table6[[#This Row],[Total port]]</f>
        <v>#DIV/0!</v>
      </c>
      <c r="BC393" s="250"/>
      <c r="BD393" s="250"/>
      <c r="BE393" s="143"/>
      <c r="BF393" s="143"/>
      <c r="BG393" s="143"/>
      <c r="BH393" s="143"/>
      <c r="BI393" s="143"/>
      <c r="BJ393" s="143"/>
      <c r="BK393" s="143"/>
      <c r="BL393" s="143"/>
      <c r="BM393" s="143"/>
    </row>
    <row r="394" spans="1:65" ht="12" customHeight="1" thickBot="1">
      <c r="A394" s="145"/>
      <c r="B394" s="297" t="str">
        <f t="shared" si="40"/>
        <v>INTRA</v>
      </c>
      <c r="C394" s="295" t="s">
        <v>227</v>
      </c>
      <c r="D394" s="275" t="s">
        <v>69</v>
      </c>
      <c r="E394" s="260" t="s">
        <v>276</v>
      </c>
      <c r="F394" s="351">
        <v>28</v>
      </c>
      <c r="G394" s="259">
        <v>12</v>
      </c>
      <c r="H394" s="259">
        <v>12</v>
      </c>
      <c r="I394" s="259" t="s">
        <v>289</v>
      </c>
      <c r="J394" s="255" t="s">
        <v>227</v>
      </c>
      <c r="K394" s="259" t="s">
        <v>31</v>
      </c>
      <c r="L394" s="259" t="s">
        <v>298</v>
      </c>
      <c r="M394" s="259">
        <f>COUNTIF(Q395:V396,"x")</f>
        <v>2</v>
      </c>
      <c r="N394" s="259">
        <f t="shared" si="39"/>
        <v>10</v>
      </c>
      <c r="O394" s="228"/>
      <c r="P394" s="228"/>
      <c r="Q394" s="228">
        <v>7</v>
      </c>
      <c r="R394" s="228">
        <v>8</v>
      </c>
      <c r="S394" s="228">
        <v>9</v>
      </c>
      <c r="T394" s="228">
        <v>10</v>
      </c>
      <c r="U394" s="228">
        <v>11</v>
      </c>
      <c r="V394" s="228">
        <v>12</v>
      </c>
      <c r="W394" s="228"/>
      <c r="X394" s="228"/>
      <c r="Y394" s="228">
        <v>7</v>
      </c>
      <c r="Z394" s="228">
        <v>8</v>
      </c>
      <c r="AA394" s="228">
        <v>9</v>
      </c>
      <c r="AB394" s="228">
        <v>10</v>
      </c>
      <c r="AC394" s="228">
        <v>11</v>
      </c>
      <c r="AD394" s="228">
        <v>12</v>
      </c>
      <c r="AE394" s="228"/>
      <c r="AF394" s="228"/>
      <c r="AG394" s="228">
        <v>7</v>
      </c>
      <c r="AH394" s="228">
        <v>8</v>
      </c>
      <c r="AI394" s="228">
        <v>9</v>
      </c>
      <c r="AJ394" s="228">
        <v>10</v>
      </c>
      <c r="AK394" s="228">
        <v>11</v>
      </c>
      <c r="AL394" s="228">
        <v>12</v>
      </c>
      <c r="AM394" s="228"/>
      <c r="AN394" s="228"/>
      <c r="AO394" s="228">
        <v>7</v>
      </c>
      <c r="AP394" s="228">
        <v>8</v>
      </c>
      <c r="AQ394" s="228">
        <v>9</v>
      </c>
      <c r="AR394" s="228">
        <v>10</v>
      </c>
      <c r="AS394" s="228">
        <v>11</v>
      </c>
      <c r="AT394" s="228">
        <v>12</v>
      </c>
      <c r="AU394" s="228"/>
      <c r="AV394" s="228"/>
      <c r="AW394" s="354">
        <f>F394</f>
        <v>28</v>
      </c>
      <c r="AX394" s="66"/>
      <c r="AY394" s="289">
        <f t="shared" si="36"/>
        <v>12</v>
      </c>
      <c r="AZ394" s="244">
        <f t="shared" si="37"/>
        <v>2</v>
      </c>
      <c r="BA394" s="244">
        <f t="shared" si="38"/>
        <v>10</v>
      </c>
      <c r="BB394" s="290">
        <f>Table6[[#This Row],[Occupé]]/Table6[[#This Row],[Total port]]</f>
        <v>0.16666666666666666</v>
      </c>
      <c r="BC394" s="250"/>
      <c r="BD394" s="250"/>
      <c r="BE394" s="143"/>
      <c r="BF394" s="143"/>
      <c r="BG394" s="143"/>
      <c r="BH394" s="143"/>
      <c r="BI394" s="143"/>
      <c r="BJ394" s="143"/>
      <c r="BK394" s="143"/>
      <c r="BL394" s="143"/>
      <c r="BM394" s="143"/>
    </row>
    <row r="395" spans="1:65" ht="12" customHeight="1">
      <c r="A395" s="145"/>
      <c r="B395" s="298" t="str">
        <f t="shared" si="40"/>
        <v>INTRA</v>
      </c>
      <c r="C395" s="289" t="s">
        <v>227</v>
      </c>
      <c r="D395" s="261" t="s">
        <v>69</v>
      </c>
      <c r="E395" s="245" t="s">
        <v>276</v>
      </c>
      <c r="F395" s="352"/>
      <c r="G395" s="261">
        <v>0</v>
      </c>
      <c r="H395" s="261">
        <v>0</v>
      </c>
      <c r="I395" s="261" t="s">
        <v>289</v>
      </c>
      <c r="J395" s="244" t="s">
        <v>227</v>
      </c>
      <c r="K395" s="261"/>
      <c r="L395" s="261" t="s">
        <v>300</v>
      </c>
      <c r="M395" s="261">
        <f>COUNTIF(Y395:AD396,"x")</f>
        <v>0</v>
      </c>
      <c r="N395" s="261">
        <f t="shared" si="39"/>
        <v>0</v>
      </c>
      <c r="O395" s="240"/>
      <c r="P395" s="262" t="str">
        <f>K394</f>
        <v>L24</v>
      </c>
      <c r="Q395" s="255" t="s">
        <v>277</v>
      </c>
      <c r="R395" s="255"/>
      <c r="S395" s="255"/>
      <c r="T395" s="255"/>
      <c r="U395" s="255"/>
      <c r="V395" s="263" t="s">
        <v>277</v>
      </c>
      <c r="W395" s="240"/>
      <c r="X395" s="262">
        <f>K395</f>
        <v>0</v>
      </c>
      <c r="Y395" s="269"/>
      <c r="Z395" s="269"/>
      <c r="AA395" s="269"/>
      <c r="AB395" s="269"/>
      <c r="AC395" s="269"/>
      <c r="AD395" s="270"/>
      <c r="AE395" s="240"/>
      <c r="AF395" s="262">
        <f>K396</f>
        <v>0</v>
      </c>
      <c r="AG395" s="269"/>
      <c r="AH395" s="269"/>
      <c r="AI395" s="269"/>
      <c r="AJ395" s="269"/>
      <c r="AK395" s="269"/>
      <c r="AL395" s="270"/>
      <c r="AM395" s="240"/>
      <c r="AN395" s="262">
        <f>K397</f>
        <v>0</v>
      </c>
      <c r="AO395" s="268"/>
      <c r="AP395" s="269"/>
      <c r="AQ395" s="269"/>
      <c r="AR395" s="269"/>
      <c r="AS395" s="269"/>
      <c r="AT395" s="270"/>
      <c r="AU395" s="240"/>
      <c r="AV395" s="240"/>
      <c r="AW395" s="355"/>
      <c r="AX395" s="66"/>
      <c r="AY395" s="289">
        <f t="shared" si="36"/>
        <v>0</v>
      </c>
      <c r="AZ395" s="244">
        <f t="shared" si="37"/>
        <v>0</v>
      </c>
      <c r="BA395" s="244">
        <f t="shared" si="38"/>
        <v>0</v>
      </c>
      <c r="BB395" s="290" t="e">
        <f>Table6[[#This Row],[Occupé]]/Table6[[#This Row],[Total port]]</f>
        <v>#DIV/0!</v>
      </c>
      <c r="BC395" s="250"/>
      <c r="BD395" s="250"/>
      <c r="BE395" s="143"/>
      <c r="BF395" s="143"/>
      <c r="BG395" s="143"/>
      <c r="BH395" s="143"/>
      <c r="BI395" s="143"/>
      <c r="BJ395" s="143"/>
      <c r="BK395" s="143"/>
      <c r="BL395" s="143"/>
      <c r="BM395" s="143"/>
    </row>
    <row r="396" spans="1:65" ht="12" customHeight="1" thickBot="1">
      <c r="A396" s="145"/>
      <c r="B396" s="298" t="str">
        <f t="shared" si="40"/>
        <v>INTRA</v>
      </c>
      <c r="C396" s="289" t="s">
        <v>227</v>
      </c>
      <c r="D396" s="261" t="s">
        <v>69</v>
      </c>
      <c r="E396" s="245" t="s">
        <v>276</v>
      </c>
      <c r="F396" s="352"/>
      <c r="G396" s="261">
        <v>0</v>
      </c>
      <c r="H396" s="261">
        <v>0</v>
      </c>
      <c r="I396" s="261" t="s">
        <v>289</v>
      </c>
      <c r="J396" s="244" t="s">
        <v>227</v>
      </c>
      <c r="K396" s="261"/>
      <c r="L396" s="261" t="s">
        <v>301</v>
      </c>
      <c r="M396" s="261">
        <f>COUNTIF(AG395:AL396,"x")</f>
        <v>0</v>
      </c>
      <c r="N396" s="261">
        <f t="shared" si="39"/>
        <v>0</v>
      </c>
      <c r="O396" s="240"/>
      <c r="P396" s="264" t="str">
        <f>L394</f>
        <v>C1</v>
      </c>
      <c r="Q396" s="231"/>
      <c r="R396" s="231"/>
      <c r="S396" s="231"/>
      <c r="T396" s="231"/>
      <c r="U396" s="231"/>
      <c r="V396" s="265"/>
      <c r="W396" s="240"/>
      <c r="X396" s="264" t="str">
        <f>L395</f>
        <v>C2</v>
      </c>
      <c r="Y396" s="273"/>
      <c r="Z396" s="273"/>
      <c r="AA396" s="273"/>
      <c r="AB396" s="273"/>
      <c r="AC396" s="273"/>
      <c r="AD396" s="274"/>
      <c r="AE396" s="240"/>
      <c r="AF396" s="264" t="str">
        <f>L396</f>
        <v>C3</v>
      </c>
      <c r="AG396" s="273"/>
      <c r="AH396" s="273"/>
      <c r="AI396" s="273"/>
      <c r="AJ396" s="273"/>
      <c r="AK396" s="273"/>
      <c r="AL396" s="274"/>
      <c r="AM396" s="240"/>
      <c r="AN396" s="264" t="str">
        <f>L397</f>
        <v>C4</v>
      </c>
      <c r="AO396" s="272"/>
      <c r="AP396" s="273"/>
      <c r="AQ396" s="273"/>
      <c r="AR396" s="273"/>
      <c r="AS396" s="273"/>
      <c r="AT396" s="274"/>
      <c r="AU396" s="240"/>
      <c r="AV396" s="240"/>
      <c r="AW396" s="355"/>
      <c r="AX396" s="66"/>
      <c r="AY396" s="289">
        <f t="shared" si="36"/>
        <v>0</v>
      </c>
      <c r="AZ396" s="244">
        <f t="shared" si="37"/>
        <v>0</v>
      </c>
      <c r="BA396" s="244">
        <f t="shared" si="38"/>
        <v>0</v>
      </c>
      <c r="BB396" s="290" t="e">
        <f>Table6[[#This Row],[Occupé]]/Table6[[#This Row],[Total port]]</f>
        <v>#DIV/0!</v>
      </c>
      <c r="BC396" s="250"/>
      <c r="BD396" s="250"/>
      <c r="BE396" s="143"/>
      <c r="BF396" s="143"/>
      <c r="BG396" s="143"/>
      <c r="BH396" s="143"/>
      <c r="BI396" s="143"/>
      <c r="BJ396" s="143"/>
      <c r="BK396" s="143"/>
      <c r="BL396" s="143"/>
      <c r="BM396" s="143"/>
    </row>
    <row r="397" spans="1:65" ht="12" customHeight="1" thickBot="1">
      <c r="A397" s="145"/>
      <c r="B397" s="299" t="str">
        <f t="shared" si="40"/>
        <v>INTRA</v>
      </c>
      <c r="C397" s="296" t="s">
        <v>227</v>
      </c>
      <c r="D397" s="257" t="s">
        <v>69</v>
      </c>
      <c r="E397" s="232" t="s">
        <v>276</v>
      </c>
      <c r="F397" s="353"/>
      <c r="G397" s="252">
        <v>0</v>
      </c>
      <c r="H397" s="252">
        <v>0</v>
      </c>
      <c r="I397" s="252" t="s">
        <v>289</v>
      </c>
      <c r="J397" s="231" t="s">
        <v>227</v>
      </c>
      <c r="K397" s="252"/>
      <c r="L397" s="252" t="s">
        <v>302</v>
      </c>
      <c r="M397" s="252">
        <f>COUNTIF(AO395:AT396,"x")</f>
        <v>0</v>
      </c>
      <c r="N397" s="252">
        <f t="shared" si="39"/>
        <v>0</v>
      </c>
      <c r="O397" s="240"/>
      <c r="P397" s="233"/>
      <c r="Q397" s="240">
        <v>1</v>
      </c>
      <c r="R397" s="240">
        <v>2</v>
      </c>
      <c r="S397" s="240">
        <v>3</v>
      </c>
      <c r="T397" s="240">
        <v>4</v>
      </c>
      <c r="U397" s="240">
        <v>5</v>
      </c>
      <c r="V397" s="240">
        <v>6</v>
      </c>
      <c r="W397" s="240"/>
      <c r="X397" s="233"/>
      <c r="Y397" s="240">
        <v>1</v>
      </c>
      <c r="Z397" s="240">
        <v>2</v>
      </c>
      <c r="AA397" s="240">
        <v>3</v>
      </c>
      <c r="AB397" s="240">
        <v>4</v>
      </c>
      <c r="AC397" s="240">
        <v>5</v>
      </c>
      <c r="AD397" s="240">
        <v>6</v>
      </c>
      <c r="AE397" s="240"/>
      <c r="AF397" s="233"/>
      <c r="AG397" s="240">
        <v>1</v>
      </c>
      <c r="AH397" s="240">
        <v>2</v>
      </c>
      <c r="AI397" s="240">
        <v>3</v>
      </c>
      <c r="AJ397" s="240">
        <v>4</v>
      </c>
      <c r="AK397" s="240">
        <v>5</v>
      </c>
      <c r="AL397" s="240">
        <v>6</v>
      </c>
      <c r="AM397" s="240"/>
      <c r="AN397" s="233"/>
      <c r="AO397" s="240">
        <v>1</v>
      </c>
      <c r="AP397" s="240">
        <v>2</v>
      </c>
      <c r="AQ397" s="240">
        <v>3</v>
      </c>
      <c r="AR397" s="240">
        <v>4</v>
      </c>
      <c r="AS397" s="240">
        <v>5</v>
      </c>
      <c r="AT397" s="240">
        <v>6</v>
      </c>
      <c r="AU397" s="240"/>
      <c r="AV397" s="240"/>
      <c r="AW397" s="355"/>
      <c r="AX397" s="66"/>
      <c r="AY397" s="289">
        <f t="shared" si="36"/>
        <v>0</v>
      </c>
      <c r="AZ397" s="244">
        <f t="shared" si="37"/>
        <v>0</v>
      </c>
      <c r="BA397" s="244">
        <f t="shared" si="38"/>
        <v>0</v>
      </c>
      <c r="BB397" s="290" t="e">
        <f>Table6[[#This Row],[Occupé]]/Table6[[#This Row],[Total port]]</f>
        <v>#DIV/0!</v>
      </c>
      <c r="BC397" s="250"/>
      <c r="BD397" s="250"/>
      <c r="BE397" s="143"/>
      <c r="BF397" s="143"/>
      <c r="BG397" s="143"/>
      <c r="BH397" s="143"/>
      <c r="BI397" s="143"/>
      <c r="BJ397" s="143"/>
      <c r="BK397" s="143"/>
      <c r="BL397" s="143"/>
      <c r="BM397" s="143"/>
    </row>
    <row r="398" spans="1:65" ht="12" customHeight="1" thickBot="1">
      <c r="A398" s="145"/>
      <c r="B398" s="297" t="str">
        <f t="shared" si="40"/>
        <v>INTRA</v>
      </c>
      <c r="C398" s="295" t="s">
        <v>227</v>
      </c>
      <c r="D398" s="275" t="s">
        <v>69</v>
      </c>
      <c r="E398" s="260" t="s">
        <v>276</v>
      </c>
      <c r="F398" s="351">
        <v>27</v>
      </c>
      <c r="G398" s="259">
        <v>12</v>
      </c>
      <c r="H398" s="259">
        <v>12</v>
      </c>
      <c r="I398" s="259" t="s">
        <v>289</v>
      </c>
      <c r="J398" s="255" t="s">
        <v>227</v>
      </c>
      <c r="K398" s="259" t="s">
        <v>32</v>
      </c>
      <c r="L398" s="259" t="s">
        <v>298</v>
      </c>
      <c r="M398" s="259">
        <f>COUNTIF(Q399:V400,"x")</f>
        <v>4</v>
      </c>
      <c r="N398" s="259">
        <f t="shared" si="39"/>
        <v>8</v>
      </c>
      <c r="O398" s="228"/>
      <c r="P398" s="228"/>
      <c r="Q398" s="228">
        <v>7</v>
      </c>
      <c r="R398" s="228">
        <v>8</v>
      </c>
      <c r="S398" s="228">
        <v>9</v>
      </c>
      <c r="T398" s="228">
        <v>10</v>
      </c>
      <c r="U398" s="228">
        <v>11</v>
      </c>
      <c r="V398" s="228">
        <v>12</v>
      </c>
      <c r="W398" s="228"/>
      <c r="X398" s="228"/>
      <c r="Y398" s="228">
        <v>7</v>
      </c>
      <c r="Z398" s="228">
        <v>8</v>
      </c>
      <c r="AA398" s="228">
        <v>9</v>
      </c>
      <c r="AB398" s="228">
        <v>10</v>
      </c>
      <c r="AC398" s="228">
        <v>11</v>
      </c>
      <c r="AD398" s="228">
        <v>12</v>
      </c>
      <c r="AE398" s="228"/>
      <c r="AF398" s="228"/>
      <c r="AG398" s="228">
        <v>7</v>
      </c>
      <c r="AH398" s="228">
        <v>8</v>
      </c>
      <c r="AI398" s="228">
        <v>9</v>
      </c>
      <c r="AJ398" s="228">
        <v>10</v>
      </c>
      <c r="AK398" s="228">
        <v>11</v>
      </c>
      <c r="AL398" s="228">
        <v>12</v>
      </c>
      <c r="AM398" s="228"/>
      <c r="AN398" s="228"/>
      <c r="AO398" s="228">
        <v>7</v>
      </c>
      <c r="AP398" s="228">
        <v>8</v>
      </c>
      <c r="AQ398" s="228">
        <v>9</v>
      </c>
      <c r="AR398" s="228">
        <v>10</v>
      </c>
      <c r="AS398" s="228">
        <v>11</v>
      </c>
      <c r="AT398" s="228">
        <v>12</v>
      </c>
      <c r="AU398" s="228"/>
      <c r="AV398" s="228"/>
      <c r="AW398" s="354">
        <f>F398</f>
        <v>27</v>
      </c>
      <c r="AX398" s="66"/>
      <c r="AY398" s="289">
        <f t="shared" si="36"/>
        <v>12</v>
      </c>
      <c r="AZ398" s="244">
        <f t="shared" si="37"/>
        <v>4</v>
      </c>
      <c r="BA398" s="244">
        <f t="shared" si="38"/>
        <v>8</v>
      </c>
      <c r="BB398" s="290">
        <f>Table6[[#This Row],[Occupé]]/Table6[[#This Row],[Total port]]</f>
        <v>0.33333333333333331</v>
      </c>
      <c r="BC398" s="250"/>
      <c r="BD398" s="250"/>
      <c r="BE398" s="143"/>
      <c r="BF398" s="143"/>
      <c r="BG398" s="143"/>
      <c r="BH398" s="143"/>
      <c r="BI398" s="143"/>
      <c r="BJ398" s="143"/>
      <c r="BK398" s="143"/>
      <c r="BL398" s="143"/>
      <c r="BM398" s="143"/>
    </row>
    <row r="399" spans="1:65" ht="12" customHeight="1">
      <c r="A399" s="145"/>
      <c r="B399" s="298" t="str">
        <f t="shared" si="40"/>
        <v>INTRA</v>
      </c>
      <c r="C399" s="289" t="s">
        <v>227</v>
      </c>
      <c r="D399" s="261" t="s">
        <v>69</v>
      </c>
      <c r="E399" s="245" t="s">
        <v>276</v>
      </c>
      <c r="F399" s="352"/>
      <c r="G399" s="261">
        <v>12</v>
      </c>
      <c r="H399" s="261">
        <v>12</v>
      </c>
      <c r="I399" s="261" t="s">
        <v>289</v>
      </c>
      <c r="J399" s="244" t="s">
        <v>227</v>
      </c>
      <c r="K399" s="261" t="s">
        <v>32</v>
      </c>
      <c r="L399" s="261" t="s">
        <v>300</v>
      </c>
      <c r="M399" s="261">
        <f>COUNTIF(Y399:AD400,"x")</f>
        <v>6</v>
      </c>
      <c r="N399" s="261">
        <f t="shared" si="39"/>
        <v>6</v>
      </c>
      <c r="O399" s="240"/>
      <c r="P399" s="262" t="str">
        <f>K398</f>
        <v>F24</v>
      </c>
      <c r="Q399" s="255" t="s">
        <v>277</v>
      </c>
      <c r="R399" s="255"/>
      <c r="S399" s="255"/>
      <c r="T399" s="255"/>
      <c r="U399" s="255" t="s">
        <v>277</v>
      </c>
      <c r="V399" s="263" t="s">
        <v>277</v>
      </c>
      <c r="W399" s="240"/>
      <c r="X399" s="262" t="str">
        <f>K399</f>
        <v>F24</v>
      </c>
      <c r="Y399" s="255" t="s">
        <v>277</v>
      </c>
      <c r="Z399" s="269"/>
      <c r="AA399" s="255" t="s">
        <v>277</v>
      </c>
      <c r="AB399" s="269"/>
      <c r="AC399" s="255" t="s">
        <v>277</v>
      </c>
      <c r="AD399" s="270"/>
      <c r="AE399" s="240"/>
      <c r="AF399" s="262">
        <f>K400</f>
        <v>0</v>
      </c>
      <c r="AG399" s="269"/>
      <c r="AH399" s="269"/>
      <c r="AI399" s="269"/>
      <c r="AJ399" s="269"/>
      <c r="AK399" s="269"/>
      <c r="AL399" s="270"/>
      <c r="AM399" s="240"/>
      <c r="AN399" s="262">
        <f>K401</f>
        <v>0</v>
      </c>
      <c r="AO399" s="268"/>
      <c r="AP399" s="269"/>
      <c r="AQ399" s="269"/>
      <c r="AR399" s="269"/>
      <c r="AS399" s="269"/>
      <c r="AT399" s="270"/>
      <c r="AU399" s="240"/>
      <c r="AV399" s="240"/>
      <c r="AW399" s="355"/>
      <c r="AX399" s="66"/>
      <c r="AY399" s="289">
        <f t="shared" ref="AY399:AY462" si="41">G399</f>
        <v>12</v>
      </c>
      <c r="AZ399" s="244">
        <f t="shared" ref="AZ399:AZ462" si="42">M399</f>
        <v>6</v>
      </c>
      <c r="BA399" s="244">
        <f t="shared" ref="BA399:BA462" si="43">N399</f>
        <v>6</v>
      </c>
      <c r="BB399" s="290">
        <f>Table6[[#This Row],[Occupé]]/Table6[[#This Row],[Total port]]</f>
        <v>0.5</v>
      </c>
      <c r="BC399" s="250"/>
      <c r="BD399" s="250"/>
      <c r="BE399" s="143"/>
      <c r="BF399" s="143"/>
      <c r="BG399" s="143"/>
      <c r="BH399" s="143"/>
      <c r="BI399" s="143"/>
      <c r="BJ399" s="143"/>
      <c r="BK399" s="143"/>
      <c r="BL399" s="143"/>
      <c r="BM399" s="143"/>
    </row>
    <row r="400" spans="1:65" ht="12" customHeight="1" thickBot="1">
      <c r="A400" s="145"/>
      <c r="B400" s="298" t="str">
        <f t="shared" si="40"/>
        <v>INTRA</v>
      </c>
      <c r="C400" s="289" t="s">
        <v>227</v>
      </c>
      <c r="D400" s="261" t="s">
        <v>69</v>
      </c>
      <c r="E400" s="245" t="s">
        <v>276</v>
      </c>
      <c r="F400" s="352"/>
      <c r="G400" s="261">
        <v>0</v>
      </c>
      <c r="H400" s="261">
        <v>12</v>
      </c>
      <c r="I400" s="261" t="s">
        <v>289</v>
      </c>
      <c r="J400" s="244" t="s">
        <v>227</v>
      </c>
      <c r="K400" s="261"/>
      <c r="L400" s="261" t="s">
        <v>301</v>
      </c>
      <c r="M400" s="261">
        <f>COUNTIF(AG399:AL400,"x")</f>
        <v>0</v>
      </c>
      <c r="N400" s="261">
        <f t="shared" si="39"/>
        <v>0</v>
      </c>
      <c r="O400" s="240"/>
      <c r="P400" s="264" t="str">
        <f>L398</f>
        <v>C1</v>
      </c>
      <c r="Q400" s="231"/>
      <c r="R400" s="231"/>
      <c r="S400" s="231"/>
      <c r="T400" s="231"/>
      <c r="U400" s="231"/>
      <c r="V400" s="265" t="s">
        <v>277</v>
      </c>
      <c r="W400" s="240"/>
      <c r="X400" s="264" t="str">
        <f>L399</f>
        <v>C2</v>
      </c>
      <c r="Y400" s="273"/>
      <c r="Z400" s="231" t="s">
        <v>277</v>
      </c>
      <c r="AA400" s="273"/>
      <c r="AB400" s="231" t="s">
        <v>277</v>
      </c>
      <c r="AC400" s="273"/>
      <c r="AD400" s="265" t="s">
        <v>277</v>
      </c>
      <c r="AE400" s="240"/>
      <c r="AF400" s="264" t="str">
        <f>L400</f>
        <v>C3</v>
      </c>
      <c r="AG400" s="273"/>
      <c r="AH400" s="273"/>
      <c r="AI400" s="273"/>
      <c r="AJ400" s="273"/>
      <c r="AK400" s="273"/>
      <c r="AL400" s="274"/>
      <c r="AM400" s="240"/>
      <c r="AN400" s="264" t="str">
        <f>L401</f>
        <v>C4</v>
      </c>
      <c r="AO400" s="272"/>
      <c r="AP400" s="273"/>
      <c r="AQ400" s="273"/>
      <c r="AR400" s="273"/>
      <c r="AS400" s="273"/>
      <c r="AT400" s="274"/>
      <c r="AU400" s="240"/>
      <c r="AV400" s="240"/>
      <c r="AW400" s="355"/>
      <c r="AX400" s="66"/>
      <c r="AY400" s="289">
        <f t="shared" si="41"/>
        <v>0</v>
      </c>
      <c r="AZ400" s="244">
        <f t="shared" si="42"/>
        <v>0</v>
      </c>
      <c r="BA400" s="244">
        <f t="shared" si="43"/>
        <v>0</v>
      </c>
      <c r="BB400" s="290" t="e">
        <f>Table6[[#This Row],[Occupé]]/Table6[[#This Row],[Total port]]</f>
        <v>#DIV/0!</v>
      </c>
      <c r="BC400" s="250"/>
      <c r="BD400" s="250"/>
      <c r="BE400" s="143"/>
      <c r="BF400" s="143"/>
      <c r="BG400" s="143"/>
      <c r="BH400" s="143"/>
      <c r="BI400" s="143"/>
      <c r="BJ400" s="143"/>
      <c r="BK400" s="143"/>
      <c r="BL400" s="143"/>
      <c r="BM400" s="143"/>
    </row>
    <row r="401" spans="1:65" ht="12" customHeight="1" thickBot="1">
      <c r="A401" s="145"/>
      <c r="B401" s="299" t="str">
        <f t="shared" si="40"/>
        <v>INTRA</v>
      </c>
      <c r="C401" s="296" t="s">
        <v>227</v>
      </c>
      <c r="D401" s="257" t="s">
        <v>69</v>
      </c>
      <c r="E401" s="232" t="s">
        <v>276</v>
      </c>
      <c r="F401" s="353"/>
      <c r="G401" s="252">
        <v>0</v>
      </c>
      <c r="H401" s="252">
        <v>12</v>
      </c>
      <c r="I401" s="252" t="s">
        <v>289</v>
      </c>
      <c r="J401" s="231" t="s">
        <v>227</v>
      </c>
      <c r="K401" s="252"/>
      <c r="L401" s="252" t="s">
        <v>302</v>
      </c>
      <c r="M401" s="252">
        <f>COUNTIF(AO399:AT400,"x")</f>
        <v>0</v>
      </c>
      <c r="N401" s="252">
        <f t="shared" si="39"/>
        <v>0</v>
      </c>
      <c r="O401" s="233"/>
      <c r="P401" s="233"/>
      <c r="Q401" s="233">
        <v>1</v>
      </c>
      <c r="R401" s="233">
        <v>2</v>
      </c>
      <c r="S401" s="233">
        <v>3</v>
      </c>
      <c r="T401" s="233">
        <v>4</v>
      </c>
      <c r="U401" s="233">
        <v>5</v>
      </c>
      <c r="V401" s="233">
        <v>6</v>
      </c>
      <c r="W401" s="233"/>
      <c r="X401" s="233"/>
      <c r="Y401" s="233">
        <v>1</v>
      </c>
      <c r="Z401" s="233">
        <v>2</v>
      </c>
      <c r="AA401" s="233">
        <v>3</v>
      </c>
      <c r="AB401" s="233">
        <v>4</v>
      </c>
      <c r="AC401" s="233">
        <v>5</v>
      </c>
      <c r="AD401" s="233">
        <v>6</v>
      </c>
      <c r="AE401" s="233"/>
      <c r="AF401" s="233"/>
      <c r="AG401" s="233">
        <v>1</v>
      </c>
      <c r="AH401" s="233">
        <v>2</v>
      </c>
      <c r="AI401" s="233">
        <v>3</v>
      </c>
      <c r="AJ401" s="233">
        <v>4</v>
      </c>
      <c r="AK401" s="233">
        <v>5</v>
      </c>
      <c r="AL401" s="233">
        <v>6</v>
      </c>
      <c r="AM401" s="233"/>
      <c r="AN401" s="233"/>
      <c r="AO401" s="233">
        <v>1</v>
      </c>
      <c r="AP401" s="233">
        <v>2</v>
      </c>
      <c r="AQ401" s="233">
        <v>3</v>
      </c>
      <c r="AR401" s="233">
        <v>4</v>
      </c>
      <c r="AS401" s="233">
        <v>5</v>
      </c>
      <c r="AT401" s="233">
        <v>6</v>
      </c>
      <c r="AU401" s="233"/>
      <c r="AV401" s="233"/>
      <c r="AW401" s="356"/>
      <c r="AX401" s="66"/>
      <c r="AY401" s="289">
        <f t="shared" si="41"/>
        <v>0</v>
      </c>
      <c r="AZ401" s="244">
        <f t="shared" si="42"/>
        <v>0</v>
      </c>
      <c r="BA401" s="244">
        <f t="shared" si="43"/>
        <v>0</v>
      </c>
      <c r="BB401" s="290" t="e">
        <f>Table6[[#This Row],[Occupé]]/Table6[[#This Row],[Total port]]</f>
        <v>#DIV/0!</v>
      </c>
      <c r="BC401" s="250"/>
      <c r="BD401" s="250"/>
      <c r="BE401" s="143"/>
      <c r="BF401" s="143"/>
      <c r="BG401" s="143"/>
      <c r="BH401" s="143"/>
      <c r="BI401" s="143"/>
      <c r="BJ401" s="143"/>
      <c r="BK401" s="143"/>
      <c r="BL401" s="143"/>
      <c r="BM401" s="143"/>
    </row>
    <row r="402" spans="1:65" ht="12" customHeight="1" thickBot="1">
      <c r="A402" s="145"/>
      <c r="B402" s="297" t="str">
        <f t="shared" si="40"/>
        <v>INTRA</v>
      </c>
      <c r="C402" s="295" t="s">
        <v>227</v>
      </c>
      <c r="D402" s="275" t="s">
        <v>69</v>
      </c>
      <c r="E402" s="260" t="s">
        <v>276</v>
      </c>
      <c r="F402" s="351">
        <v>26</v>
      </c>
      <c r="G402" s="259">
        <v>12</v>
      </c>
      <c r="H402" s="259">
        <v>12</v>
      </c>
      <c r="I402" s="259" t="s">
        <v>289</v>
      </c>
      <c r="J402" s="255" t="s">
        <v>227</v>
      </c>
      <c r="K402" s="259" t="s">
        <v>33</v>
      </c>
      <c r="L402" s="259" t="s">
        <v>298</v>
      </c>
      <c r="M402" s="259">
        <f>COUNTIF(Q403:V404,"x")</f>
        <v>12</v>
      </c>
      <c r="N402" s="259">
        <f t="shared" si="39"/>
        <v>0</v>
      </c>
      <c r="O402" s="228"/>
      <c r="P402" s="228"/>
      <c r="Q402" s="228">
        <v>7</v>
      </c>
      <c r="R402" s="228">
        <v>8</v>
      </c>
      <c r="S402" s="228">
        <v>9</v>
      </c>
      <c r="T402" s="228">
        <v>10</v>
      </c>
      <c r="U402" s="228">
        <v>11</v>
      </c>
      <c r="V402" s="228">
        <v>12</v>
      </c>
      <c r="W402" s="228"/>
      <c r="X402" s="228"/>
      <c r="Y402" s="228">
        <v>7</v>
      </c>
      <c r="Z402" s="228">
        <v>8</v>
      </c>
      <c r="AA402" s="228">
        <v>9</v>
      </c>
      <c r="AB402" s="228">
        <v>10</v>
      </c>
      <c r="AC402" s="228">
        <v>11</v>
      </c>
      <c r="AD402" s="228">
        <v>12</v>
      </c>
      <c r="AE402" s="228"/>
      <c r="AF402" s="228"/>
      <c r="AG402" s="228">
        <v>7</v>
      </c>
      <c r="AH402" s="228">
        <v>8</v>
      </c>
      <c r="AI402" s="228">
        <v>9</v>
      </c>
      <c r="AJ402" s="228">
        <v>10</v>
      </c>
      <c r="AK402" s="228">
        <v>11</v>
      </c>
      <c r="AL402" s="228">
        <v>12</v>
      </c>
      <c r="AM402" s="228"/>
      <c r="AN402" s="228"/>
      <c r="AO402" s="228">
        <v>7</v>
      </c>
      <c r="AP402" s="228">
        <v>8</v>
      </c>
      <c r="AQ402" s="228">
        <v>9</v>
      </c>
      <c r="AR402" s="228">
        <v>10</v>
      </c>
      <c r="AS402" s="228">
        <v>11</v>
      </c>
      <c r="AT402" s="228">
        <v>12</v>
      </c>
      <c r="AU402" s="228"/>
      <c r="AV402" s="228"/>
      <c r="AW402" s="354">
        <f>F402</f>
        <v>26</v>
      </c>
      <c r="AX402" s="66"/>
      <c r="AY402" s="289">
        <f t="shared" si="41"/>
        <v>12</v>
      </c>
      <c r="AZ402" s="244">
        <f t="shared" si="42"/>
        <v>12</v>
      </c>
      <c r="BA402" s="244">
        <f t="shared" si="43"/>
        <v>0</v>
      </c>
      <c r="BB402" s="290">
        <f>Table6[[#This Row],[Occupé]]/Table6[[#This Row],[Total port]]</f>
        <v>1</v>
      </c>
      <c r="BC402" s="250"/>
      <c r="BD402" s="250"/>
      <c r="BE402" s="143"/>
      <c r="BF402" s="143"/>
      <c r="BG402" s="143"/>
      <c r="BH402" s="143"/>
      <c r="BI402" s="143"/>
      <c r="BJ402" s="143"/>
      <c r="BK402" s="143"/>
      <c r="BL402" s="143"/>
      <c r="BM402" s="143"/>
    </row>
    <row r="403" spans="1:65" ht="12" customHeight="1">
      <c r="A403" s="145"/>
      <c r="B403" s="298" t="str">
        <f t="shared" si="40"/>
        <v>INTRA</v>
      </c>
      <c r="C403" s="289" t="s">
        <v>227</v>
      </c>
      <c r="D403" s="261" t="s">
        <v>69</v>
      </c>
      <c r="E403" s="245" t="s">
        <v>276</v>
      </c>
      <c r="F403" s="352"/>
      <c r="G403" s="261">
        <v>12</v>
      </c>
      <c r="H403" s="261">
        <v>12</v>
      </c>
      <c r="I403" s="261" t="s">
        <v>289</v>
      </c>
      <c r="J403" s="244" t="s">
        <v>227</v>
      </c>
      <c r="K403" s="261" t="s">
        <v>33</v>
      </c>
      <c r="L403" s="261" t="s">
        <v>300</v>
      </c>
      <c r="M403" s="261">
        <f>COUNTIF(Y403:AD404,"x")</f>
        <v>12</v>
      </c>
      <c r="N403" s="261">
        <f t="shared" si="39"/>
        <v>0</v>
      </c>
      <c r="O403" s="240"/>
      <c r="P403" s="262" t="str">
        <f>K402</f>
        <v>I19</v>
      </c>
      <c r="Q403" s="255" t="s">
        <v>277</v>
      </c>
      <c r="R403" s="255" t="s">
        <v>277</v>
      </c>
      <c r="S403" s="255" t="s">
        <v>277</v>
      </c>
      <c r="T403" s="254" t="s">
        <v>277</v>
      </c>
      <c r="U403" s="254" t="s">
        <v>277</v>
      </c>
      <c r="V403" s="276" t="s">
        <v>277</v>
      </c>
      <c r="W403" s="240"/>
      <c r="X403" s="262" t="str">
        <f>K403</f>
        <v>I19</v>
      </c>
      <c r="Y403" s="255" t="s">
        <v>277</v>
      </c>
      <c r="Z403" s="255" t="s">
        <v>277</v>
      </c>
      <c r="AA403" s="255" t="s">
        <v>277</v>
      </c>
      <c r="AB403" s="255" t="s">
        <v>277</v>
      </c>
      <c r="AC403" s="255" t="s">
        <v>277</v>
      </c>
      <c r="AD403" s="263" t="s">
        <v>277</v>
      </c>
      <c r="AE403" s="240"/>
      <c r="AF403" s="267" t="str">
        <f>K404</f>
        <v>I19</v>
      </c>
      <c r="AG403" s="244" t="s">
        <v>277</v>
      </c>
      <c r="AH403" s="288"/>
      <c r="AI403" s="244"/>
      <c r="AJ403" s="288"/>
      <c r="AK403" s="244"/>
      <c r="AL403" s="288"/>
      <c r="AM403" s="240"/>
      <c r="AN403" s="262">
        <f>K405</f>
        <v>0</v>
      </c>
      <c r="AO403" s="255"/>
      <c r="AP403" s="255"/>
      <c r="AQ403" s="255"/>
      <c r="AR403" s="255"/>
      <c r="AS403" s="255"/>
      <c r="AT403" s="263"/>
      <c r="AU403" s="240"/>
      <c r="AV403" s="240"/>
      <c r="AW403" s="355"/>
      <c r="AX403" s="66"/>
      <c r="AY403" s="289">
        <f t="shared" si="41"/>
        <v>12</v>
      </c>
      <c r="AZ403" s="244">
        <f t="shared" si="42"/>
        <v>12</v>
      </c>
      <c r="BA403" s="244">
        <f t="shared" si="43"/>
        <v>0</v>
      </c>
      <c r="BB403" s="290">
        <f>Table6[[#This Row],[Occupé]]/Table6[[#This Row],[Total port]]</f>
        <v>1</v>
      </c>
      <c r="BC403" s="250"/>
      <c r="BD403" s="250"/>
      <c r="BE403" s="143"/>
      <c r="BF403" s="143"/>
      <c r="BG403" s="143"/>
      <c r="BH403" s="143"/>
      <c r="BI403" s="143"/>
      <c r="BJ403" s="143"/>
      <c r="BK403" s="143"/>
      <c r="BL403" s="143"/>
      <c r="BM403" s="143"/>
    </row>
    <row r="404" spans="1:65" ht="12" customHeight="1" thickBot="1">
      <c r="A404" s="145"/>
      <c r="B404" s="298" t="str">
        <f t="shared" si="40"/>
        <v>INTRA</v>
      </c>
      <c r="C404" s="289" t="s">
        <v>227</v>
      </c>
      <c r="D404" s="261" t="s">
        <v>69</v>
      </c>
      <c r="E404" s="245" t="s">
        <v>276</v>
      </c>
      <c r="F404" s="352"/>
      <c r="G404" s="261">
        <v>6</v>
      </c>
      <c r="H404" s="261">
        <v>6</v>
      </c>
      <c r="I404" s="261" t="s">
        <v>289</v>
      </c>
      <c r="J404" s="244" t="s">
        <v>227</v>
      </c>
      <c r="K404" s="261" t="s">
        <v>33</v>
      </c>
      <c r="L404" s="261" t="s">
        <v>301</v>
      </c>
      <c r="M404" s="261">
        <f>COUNTIF(AG403:AL404,"x")</f>
        <v>4</v>
      </c>
      <c r="N404" s="261">
        <f t="shared" si="39"/>
        <v>2</v>
      </c>
      <c r="O404" s="240"/>
      <c r="P404" s="264" t="str">
        <f>L402</f>
        <v>C1</v>
      </c>
      <c r="Q404" s="231" t="s">
        <v>277</v>
      </c>
      <c r="R404" s="231" t="s">
        <v>277</v>
      </c>
      <c r="S404" s="231" t="s">
        <v>277</v>
      </c>
      <c r="T404" s="231" t="s">
        <v>277</v>
      </c>
      <c r="U404" s="231" t="s">
        <v>277</v>
      </c>
      <c r="V404" s="265" t="s">
        <v>277</v>
      </c>
      <c r="W404" s="240"/>
      <c r="X404" s="264" t="str">
        <f>L403</f>
        <v>C2</v>
      </c>
      <c r="Y404" s="231" t="s">
        <v>277</v>
      </c>
      <c r="Z404" s="231" t="s">
        <v>277</v>
      </c>
      <c r="AA404" s="231" t="s">
        <v>277</v>
      </c>
      <c r="AB404" s="231" t="s">
        <v>277</v>
      </c>
      <c r="AC404" s="231" t="s">
        <v>277</v>
      </c>
      <c r="AD404" s="265" t="s">
        <v>277</v>
      </c>
      <c r="AE404" s="240"/>
      <c r="AF404" s="271" t="str">
        <f>L404</f>
        <v>C3</v>
      </c>
      <c r="AG404" s="288"/>
      <c r="AH404" s="244" t="s">
        <v>277</v>
      </c>
      <c r="AI404" s="288"/>
      <c r="AJ404" s="244" t="s">
        <v>277</v>
      </c>
      <c r="AK404" s="288"/>
      <c r="AL404" s="244" t="s">
        <v>277</v>
      </c>
      <c r="AM404" s="240"/>
      <c r="AN404" s="264" t="str">
        <f>L405</f>
        <v>C4</v>
      </c>
      <c r="AO404" s="231" t="s">
        <v>277</v>
      </c>
      <c r="AP404" s="231" t="s">
        <v>277</v>
      </c>
      <c r="AQ404" s="231" t="s">
        <v>277</v>
      </c>
      <c r="AR404" s="231" t="s">
        <v>277</v>
      </c>
      <c r="AS404" s="231" t="s">
        <v>277</v>
      </c>
      <c r="AT404" s="265" t="s">
        <v>277</v>
      </c>
      <c r="AU404" s="240"/>
      <c r="AV404" s="240"/>
      <c r="AW404" s="355"/>
      <c r="AX404" s="66"/>
      <c r="AY404" s="289">
        <f t="shared" si="41"/>
        <v>6</v>
      </c>
      <c r="AZ404" s="244">
        <f t="shared" si="42"/>
        <v>4</v>
      </c>
      <c r="BA404" s="244">
        <f t="shared" si="43"/>
        <v>2</v>
      </c>
      <c r="BB404" s="290">
        <f>Table6[[#This Row],[Occupé]]/Table6[[#This Row],[Total port]]</f>
        <v>0.66666666666666663</v>
      </c>
      <c r="BC404" s="250"/>
      <c r="BD404" s="250"/>
      <c r="BE404" s="143"/>
      <c r="BF404" s="143"/>
      <c r="BG404" s="143"/>
      <c r="BH404" s="143"/>
      <c r="BI404" s="143"/>
      <c r="BJ404" s="143"/>
      <c r="BK404" s="143"/>
      <c r="BL404" s="143"/>
      <c r="BM404" s="143"/>
    </row>
    <row r="405" spans="1:65" ht="12" customHeight="1" thickBot="1">
      <c r="A405" s="145"/>
      <c r="B405" s="299" t="str">
        <f t="shared" si="40"/>
        <v>INTRA</v>
      </c>
      <c r="C405" s="296" t="s">
        <v>227</v>
      </c>
      <c r="D405" s="257" t="s">
        <v>69</v>
      </c>
      <c r="E405" s="232" t="s">
        <v>276</v>
      </c>
      <c r="F405" s="353"/>
      <c r="G405" s="252">
        <v>0</v>
      </c>
      <c r="H405" s="252">
        <v>0</v>
      </c>
      <c r="I405" s="252" t="s">
        <v>289</v>
      </c>
      <c r="J405" s="231" t="s">
        <v>227</v>
      </c>
      <c r="K405" s="252"/>
      <c r="L405" s="252" t="s">
        <v>302</v>
      </c>
      <c r="M405" s="252">
        <f>COUNTIF(AO403:AT404,"x")</f>
        <v>6</v>
      </c>
      <c r="N405" s="252">
        <f t="shared" si="39"/>
        <v>-6</v>
      </c>
      <c r="O405" s="233"/>
      <c r="P405" s="233"/>
      <c r="Q405" s="233">
        <v>1</v>
      </c>
      <c r="R405" s="233">
        <v>2</v>
      </c>
      <c r="S405" s="233">
        <v>3</v>
      </c>
      <c r="T405" s="233">
        <v>4</v>
      </c>
      <c r="U405" s="233">
        <v>5</v>
      </c>
      <c r="V405" s="233">
        <v>6</v>
      </c>
      <c r="W405" s="233"/>
      <c r="X405" s="233"/>
      <c r="Y405" s="233">
        <v>1</v>
      </c>
      <c r="Z405" s="233">
        <v>2</v>
      </c>
      <c r="AA405" s="233">
        <v>3</v>
      </c>
      <c r="AB405" s="233">
        <v>4</v>
      </c>
      <c r="AC405" s="233">
        <v>5</v>
      </c>
      <c r="AD405" s="233">
        <v>6</v>
      </c>
      <c r="AE405" s="233"/>
      <c r="AF405" s="233"/>
      <c r="AG405" s="233">
        <v>1</v>
      </c>
      <c r="AH405" s="233">
        <v>2</v>
      </c>
      <c r="AI405" s="233">
        <v>3</v>
      </c>
      <c r="AJ405" s="233">
        <v>4</v>
      </c>
      <c r="AK405" s="233">
        <v>5</v>
      </c>
      <c r="AL405" s="233">
        <v>6</v>
      </c>
      <c r="AM405" s="233"/>
      <c r="AN405" s="233"/>
      <c r="AO405" s="233">
        <v>1</v>
      </c>
      <c r="AP405" s="233">
        <v>2</v>
      </c>
      <c r="AQ405" s="233">
        <v>3</v>
      </c>
      <c r="AR405" s="233">
        <v>4</v>
      </c>
      <c r="AS405" s="233">
        <v>5</v>
      </c>
      <c r="AT405" s="233">
        <v>6</v>
      </c>
      <c r="AU405" s="233"/>
      <c r="AV405" s="233"/>
      <c r="AW405" s="356"/>
      <c r="AX405" s="66"/>
      <c r="AY405" s="289">
        <f t="shared" si="41"/>
        <v>0</v>
      </c>
      <c r="AZ405" s="244">
        <f t="shared" si="42"/>
        <v>6</v>
      </c>
      <c r="BA405" s="244">
        <f t="shared" si="43"/>
        <v>-6</v>
      </c>
      <c r="BB405" s="290" t="e">
        <f>Table6[[#This Row],[Occupé]]/Table6[[#This Row],[Total port]]</f>
        <v>#DIV/0!</v>
      </c>
      <c r="BC405" s="250"/>
      <c r="BD405" s="250"/>
      <c r="BE405" s="143"/>
      <c r="BF405" s="143"/>
      <c r="BG405" s="143"/>
      <c r="BH405" s="143"/>
      <c r="BI405" s="143"/>
      <c r="BJ405" s="143"/>
      <c r="BK405" s="143"/>
      <c r="BL405" s="143"/>
      <c r="BM405" s="143"/>
    </row>
    <row r="406" spans="1:65" ht="12" customHeight="1" thickBot="1">
      <c r="A406" s="145"/>
      <c r="B406" s="297" t="str">
        <f t="shared" si="40"/>
        <v>INTRA</v>
      </c>
      <c r="C406" s="295" t="s">
        <v>227</v>
      </c>
      <c r="D406" s="275" t="s">
        <v>69</v>
      </c>
      <c r="E406" s="260" t="s">
        <v>276</v>
      </c>
      <c r="F406" s="351">
        <v>25</v>
      </c>
      <c r="G406" s="259">
        <v>12</v>
      </c>
      <c r="H406" s="259">
        <v>12</v>
      </c>
      <c r="I406" s="259" t="s">
        <v>289</v>
      </c>
      <c r="J406" s="255" t="s">
        <v>227</v>
      </c>
      <c r="K406" s="259" t="s">
        <v>194</v>
      </c>
      <c r="L406" s="259" t="s">
        <v>298</v>
      </c>
      <c r="M406" s="259">
        <f>COUNTIF(Q407:V408,"x")</f>
        <v>0</v>
      </c>
      <c r="N406" s="259">
        <f t="shared" si="39"/>
        <v>12</v>
      </c>
      <c r="O406" s="240"/>
      <c r="P406" s="228"/>
      <c r="Q406" s="240">
        <v>7</v>
      </c>
      <c r="R406" s="240">
        <v>8</v>
      </c>
      <c r="S406" s="240">
        <v>9</v>
      </c>
      <c r="T406" s="240">
        <v>10</v>
      </c>
      <c r="U406" s="240">
        <v>11</v>
      </c>
      <c r="V406" s="240">
        <v>12</v>
      </c>
      <c r="W406" s="240"/>
      <c r="X406" s="228"/>
      <c r="Y406" s="240">
        <v>7</v>
      </c>
      <c r="Z406" s="240">
        <v>8</v>
      </c>
      <c r="AA406" s="240">
        <v>9</v>
      </c>
      <c r="AB406" s="240">
        <v>10</v>
      </c>
      <c r="AC406" s="240">
        <v>11</v>
      </c>
      <c r="AD406" s="240">
        <v>12</v>
      </c>
      <c r="AE406" s="240"/>
      <c r="AF406" s="228"/>
      <c r="AG406" s="240">
        <v>7</v>
      </c>
      <c r="AH406" s="240">
        <v>8</v>
      </c>
      <c r="AI406" s="240">
        <v>9</v>
      </c>
      <c r="AJ406" s="240">
        <v>10</v>
      </c>
      <c r="AK406" s="240">
        <v>11</v>
      </c>
      <c r="AL406" s="240">
        <v>12</v>
      </c>
      <c r="AM406" s="240"/>
      <c r="AN406" s="228"/>
      <c r="AO406" s="240">
        <v>7</v>
      </c>
      <c r="AP406" s="240">
        <v>8</v>
      </c>
      <c r="AQ406" s="240">
        <v>9</v>
      </c>
      <c r="AR406" s="240">
        <v>10</v>
      </c>
      <c r="AS406" s="240">
        <v>11</v>
      </c>
      <c r="AT406" s="240">
        <v>12</v>
      </c>
      <c r="AU406" s="240"/>
      <c r="AV406" s="240"/>
      <c r="AW406" s="355">
        <f>F406</f>
        <v>25</v>
      </c>
      <c r="AX406" s="66"/>
      <c r="AY406" s="289">
        <f t="shared" si="41"/>
        <v>12</v>
      </c>
      <c r="AZ406" s="244">
        <f t="shared" si="42"/>
        <v>0</v>
      </c>
      <c r="BA406" s="244">
        <f t="shared" si="43"/>
        <v>12</v>
      </c>
      <c r="BB406" s="290">
        <f>Table6[[#This Row],[Occupé]]/Table6[[#This Row],[Total port]]</f>
        <v>0</v>
      </c>
      <c r="BC406" s="250"/>
      <c r="BD406" s="250"/>
      <c r="BE406" s="143"/>
      <c r="BF406" s="143"/>
      <c r="BG406" s="143"/>
      <c r="BH406" s="143"/>
      <c r="BI406" s="143"/>
      <c r="BJ406" s="143"/>
      <c r="BK406" s="143"/>
      <c r="BL406" s="143"/>
      <c r="BM406" s="143"/>
    </row>
    <row r="407" spans="1:65" ht="12" customHeight="1">
      <c r="A407" s="145"/>
      <c r="B407" s="298" t="str">
        <f t="shared" si="40"/>
        <v>INTRA</v>
      </c>
      <c r="C407" s="289" t="s">
        <v>227</v>
      </c>
      <c r="D407" s="261" t="s">
        <v>69</v>
      </c>
      <c r="E407" s="245" t="s">
        <v>276</v>
      </c>
      <c r="F407" s="352"/>
      <c r="G407" s="261">
        <v>0</v>
      </c>
      <c r="H407" s="261">
        <v>0</v>
      </c>
      <c r="I407" s="261" t="s">
        <v>289</v>
      </c>
      <c r="J407" s="244" t="s">
        <v>227</v>
      </c>
      <c r="K407" s="261"/>
      <c r="L407" s="261" t="s">
        <v>300</v>
      </c>
      <c r="M407" s="261">
        <f>COUNTIF(Y407:AD408,"x")</f>
        <v>0</v>
      </c>
      <c r="N407" s="261">
        <f t="shared" si="39"/>
        <v>0</v>
      </c>
      <c r="O407" s="240"/>
      <c r="P407" s="262" t="str">
        <f>K406</f>
        <v>M19</v>
      </c>
      <c r="Q407" s="255"/>
      <c r="R407" s="255"/>
      <c r="S407" s="255"/>
      <c r="T407" s="255"/>
      <c r="U407" s="255"/>
      <c r="V407" s="263"/>
      <c r="W407" s="240"/>
      <c r="X407" s="262">
        <f>K407</f>
        <v>0</v>
      </c>
      <c r="Y407" s="268"/>
      <c r="Z407" s="269"/>
      <c r="AA407" s="269"/>
      <c r="AB407" s="269"/>
      <c r="AC407" s="269"/>
      <c r="AD407" s="270"/>
      <c r="AE407" s="240"/>
      <c r="AF407" s="262">
        <f>K408</f>
        <v>0</v>
      </c>
      <c r="AG407" s="268"/>
      <c r="AH407" s="269"/>
      <c r="AI407" s="269"/>
      <c r="AJ407" s="269"/>
      <c r="AK407" s="269"/>
      <c r="AL407" s="270"/>
      <c r="AM407" s="240"/>
      <c r="AN407" s="262">
        <f>K409</f>
        <v>0</v>
      </c>
      <c r="AO407" s="268"/>
      <c r="AP407" s="269"/>
      <c r="AQ407" s="269"/>
      <c r="AR407" s="269"/>
      <c r="AS407" s="269"/>
      <c r="AT407" s="270"/>
      <c r="AU407" s="240"/>
      <c r="AV407" s="240"/>
      <c r="AW407" s="355"/>
      <c r="AX407" s="66"/>
      <c r="AY407" s="289">
        <f t="shared" si="41"/>
        <v>0</v>
      </c>
      <c r="AZ407" s="244">
        <f t="shared" si="42"/>
        <v>0</v>
      </c>
      <c r="BA407" s="244">
        <f t="shared" si="43"/>
        <v>0</v>
      </c>
      <c r="BB407" s="290" t="e">
        <f>Table6[[#This Row],[Occupé]]/Table6[[#This Row],[Total port]]</f>
        <v>#DIV/0!</v>
      </c>
      <c r="BC407" s="250"/>
      <c r="BD407" s="250"/>
      <c r="BE407" s="143"/>
      <c r="BF407" s="143"/>
      <c r="BG407" s="143"/>
      <c r="BH407" s="143"/>
      <c r="BI407" s="143"/>
      <c r="BJ407" s="143"/>
      <c r="BK407" s="143"/>
      <c r="BL407" s="143"/>
      <c r="BM407" s="143"/>
    </row>
    <row r="408" spans="1:65" ht="12" customHeight="1" thickBot="1">
      <c r="A408" s="145"/>
      <c r="B408" s="298" t="str">
        <f t="shared" si="40"/>
        <v>INTRA</v>
      </c>
      <c r="C408" s="289" t="s">
        <v>227</v>
      </c>
      <c r="D408" s="261" t="s">
        <v>69</v>
      </c>
      <c r="E408" s="245" t="s">
        <v>276</v>
      </c>
      <c r="F408" s="352"/>
      <c r="G408" s="261">
        <v>0</v>
      </c>
      <c r="H408" s="261">
        <v>0</v>
      </c>
      <c r="I408" s="261" t="s">
        <v>289</v>
      </c>
      <c r="J408" s="244" t="s">
        <v>227</v>
      </c>
      <c r="K408" s="261"/>
      <c r="L408" s="261" t="s">
        <v>301</v>
      </c>
      <c r="M408" s="261">
        <f>COUNTIF(AG407:AL408,"x")</f>
        <v>0</v>
      </c>
      <c r="N408" s="261">
        <f t="shared" si="39"/>
        <v>0</v>
      </c>
      <c r="O408" s="240"/>
      <c r="P408" s="264" t="str">
        <f>L406</f>
        <v>C1</v>
      </c>
      <c r="Q408" s="231"/>
      <c r="R408" s="231"/>
      <c r="S408" s="231"/>
      <c r="T408" s="231"/>
      <c r="U408" s="231"/>
      <c r="V408" s="265"/>
      <c r="W408" s="240"/>
      <c r="X408" s="264" t="str">
        <f>L407</f>
        <v>C2</v>
      </c>
      <c r="Y408" s="272"/>
      <c r="Z408" s="273"/>
      <c r="AA408" s="273"/>
      <c r="AB408" s="273"/>
      <c r="AC408" s="273"/>
      <c r="AD408" s="274"/>
      <c r="AE408" s="240"/>
      <c r="AF408" s="264" t="str">
        <f>L408</f>
        <v>C3</v>
      </c>
      <c r="AG408" s="272"/>
      <c r="AH408" s="273"/>
      <c r="AI408" s="273"/>
      <c r="AJ408" s="273"/>
      <c r="AK408" s="273"/>
      <c r="AL408" s="274"/>
      <c r="AM408" s="240"/>
      <c r="AN408" s="264" t="str">
        <f>L409</f>
        <v>C4</v>
      </c>
      <c r="AO408" s="272"/>
      <c r="AP408" s="273"/>
      <c r="AQ408" s="273"/>
      <c r="AR408" s="273"/>
      <c r="AS408" s="273"/>
      <c r="AT408" s="274"/>
      <c r="AU408" s="240"/>
      <c r="AV408" s="240"/>
      <c r="AW408" s="355"/>
      <c r="AX408" s="66"/>
      <c r="AY408" s="289">
        <f t="shared" si="41"/>
        <v>0</v>
      </c>
      <c r="AZ408" s="244">
        <f t="shared" si="42"/>
        <v>0</v>
      </c>
      <c r="BA408" s="244">
        <f t="shared" si="43"/>
        <v>0</v>
      </c>
      <c r="BB408" s="290" t="e">
        <f>Table6[[#This Row],[Occupé]]/Table6[[#This Row],[Total port]]</f>
        <v>#DIV/0!</v>
      </c>
      <c r="BC408" s="250"/>
      <c r="BD408" s="250"/>
      <c r="BE408" s="143"/>
      <c r="BF408" s="143"/>
      <c r="BG408" s="143"/>
      <c r="BH408" s="143"/>
      <c r="BI408" s="143"/>
      <c r="BJ408" s="143"/>
      <c r="BK408" s="143"/>
      <c r="BL408" s="143"/>
      <c r="BM408" s="143"/>
    </row>
    <row r="409" spans="1:65" ht="12" customHeight="1" thickBot="1">
      <c r="A409" s="145"/>
      <c r="B409" s="299" t="str">
        <f t="shared" si="40"/>
        <v>INTRA</v>
      </c>
      <c r="C409" s="296" t="s">
        <v>227</v>
      </c>
      <c r="D409" s="257" t="s">
        <v>69</v>
      </c>
      <c r="E409" s="232" t="s">
        <v>276</v>
      </c>
      <c r="F409" s="353"/>
      <c r="G409" s="252">
        <v>0</v>
      </c>
      <c r="H409" s="252">
        <v>0</v>
      </c>
      <c r="I409" s="252" t="s">
        <v>289</v>
      </c>
      <c r="J409" s="231" t="s">
        <v>227</v>
      </c>
      <c r="K409" s="252"/>
      <c r="L409" s="252" t="s">
        <v>302</v>
      </c>
      <c r="M409" s="252">
        <f>COUNTIF(AO407:AT408,"x")</f>
        <v>0</v>
      </c>
      <c r="N409" s="252">
        <f t="shared" si="39"/>
        <v>0</v>
      </c>
      <c r="O409" s="240"/>
      <c r="P409" s="233"/>
      <c r="Q409" s="240">
        <v>1</v>
      </c>
      <c r="R409" s="240">
        <v>2</v>
      </c>
      <c r="S409" s="240">
        <v>3</v>
      </c>
      <c r="T409" s="240">
        <v>4</v>
      </c>
      <c r="U409" s="240">
        <v>5</v>
      </c>
      <c r="V409" s="240">
        <v>6</v>
      </c>
      <c r="W409" s="240"/>
      <c r="X409" s="233"/>
      <c r="Y409" s="240">
        <v>1</v>
      </c>
      <c r="Z409" s="240">
        <v>2</v>
      </c>
      <c r="AA409" s="240">
        <v>3</v>
      </c>
      <c r="AB409" s="240">
        <v>4</v>
      </c>
      <c r="AC409" s="240">
        <v>5</v>
      </c>
      <c r="AD409" s="240">
        <v>6</v>
      </c>
      <c r="AE409" s="240"/>
      <c r="AF409" s="233"/>
      <c r="AG409" s="240">
        <v>1</v>
      </c>
      <c r="AH409" s="240">
        <v>2</v>
      </c>
      <c r="AI409" s="240">
        <v>3</v>
      </c>
      <c r="AJ409" s="240">
        <v>4</v>
      </c>
      <c r="AK409" s="240">
        <v>5</v>
      </c>
      <c r="AL409" s="240">
        <v>6</v>
      </c>
      <c r="AM409" s="240"/>
      <c r="AN409" s="233"/>
      <c r="AO409" s="240">
        <v>1</v>
      </c>
      <c r="AP409" s="240">
        <v>2</v>
      </c>
      <c r="AQ409" s="240">
        <v>3</v>
      </c>
      <c r="AR409" s="240">
        <v>4</v>
      </c>
      <c r="AS409" s="240">
        <v>5</v>
      </c>
      <c r="AT409" s="240">
        <v>6</v>
      </c>
      <c r="AU409" s="240"/>
      <c r="AV409" s="240"/>
      <c r="AW409" s="355"/>
      <c r="AX409" s="66"/>
      <c r="AY409" s="289">
        <f t="shared" si="41"/>
        <v>0</v>
      </c>
      <c r="AZ409" s="244">
        <f t="shared" si="42"/>
        <v>0</v>
      </c>
      <c r="BA409" s="244">
        <f t="shared" si="43"/>
        <v>0</v>
      </c>
      <c r="BB409" s="290" t="e">
        <f>Table6[[#This Row],[Occupé]]/Table6[[#This Row],[Total port]]</f>
        <v>#DIV/0!</v>
      </c>
      <c r="BC409" s="250"/>
      <c r="BD409" s="250"/>
      <c r="BE409" s="143"/>
      <c r="BF409" s="143"/>
      <c r="BG409" s="143"/>
      <c r="BH409" s="143"/>
      <c r="BI409" s="143"/>
      <c r="BJ409" s="143"/>
      <c r="BK409" s="143"/>
      <c r="BL409" s="143"/>
      <c r="BM409" s="143"/>
    </row>
    <row r="410" spans="1:65" ht="12" customHeight="1" thickBot="1">
      <c r="A410" s="145"/>
      <c r="B410" s="297" t="str">
        <f t="shared" si="40"/>
        <v>INTRA</v>
      </c>
      <c r="C410" s="295" t="s">
        <v>227</v>
      </c>
      <c r="D410" s="275" t="s">
        <v>69</v>
      </c>
      <c r="E410" s="260" t="s">
        <v>276</v>
      </c>
      <c r="F410" s="351">
        <v>24</v>
      </c>
      <c r="G410" s="259">
        <v>12</v>
      </c>
      <c r="H410" s="259">
        <v>12</v>
      </c>
      <c r="I410" s="259" t="s">
        <v>289</v>
      </c>
      <c r="J410" s="255" t="s">
        <v>227</v>
      </c>
      <c r="K410" s="259" t="s">
        <v>35</v>
      </c>
      <c r="L410" s="259" t="s">
        <v>298</v>
      </c>
      <c r="M410" s="259">
        <f>COUNTIF(Q411:V412,"x")</f>
        <v>3</v>
      </c>
      <c r="N410" s="259">
        <f t="shared" si="39"/>
        <v>9</v>
      </c>
      <c r="O410" s="228"/>
      <c r="P410" s="228"/>
      <c r="Q410" s="228">
        <v>7</v>
      </c>
      <c r="R410" s="228">
        <v>8</v>
      </c>
      <c r="S410" s="228">
        <v>9</v>
      </c>
      <c r="T410" s="228">
        <v>10</v>
      </c>
      <c r="U410" s="228">
        <v>11</v>
      </c>
      <c r="V410" s="228">
        <v>12</v>
      </c>
      <c r="W410" s="228"/>
      <c r="X410" s="228"/>
      <c r="Y410" s="228">
        <v>7</v>
      </c>
      <c r="Z410" s="228">
        <v>8</v>
      </c>
      <c r="AA410" s="228">
        <v>9</v>
      </c>
      <c r="AB410" s="228">
        <v>10</v>
      </c>
      <c r="AC410" s="228">
        <v>11</v>
      </c>
      <c r="AD410" s="228">
        <v>12</v>
      </c>
      <c r="AE410" s="228"/>
      <c r="AF410" s="228"/>
      <c r="AG410" s="228">
        <v>7</v>
      </c>
      <c r="AH410" s="228">
        <v>8</v>
      </c>
      <c r="AI410" s="228">
        <v>9</v>
      </c>
      <c r="AJ410" s="228">
        <v>10</v>
      </c>
      <c r="AK410" s="228">
        <v>11</v>
      </c>
      <c r="AL410" s="228">
        <v>12</v>
      </c>
      <c r="AM410" s="228"/>
      <c r="AN410" s="228"/>
      <c r="AO410" s="228">
        <v>7</v>
      </c>
      <c r="AP410" s="228">
        <v>8</v>
      </c>
      <c r="AQ410" s="228">
        <v>9</v>
      </c>
      <c r="AR410" s="228">
        <v>10</v>
      </c>
      <c r="AS410" s="228">
        <v>11</v>
      </c>
      <c r="AT410" s="228">
        <v>12</v>
      </c>
      <c r="AU410" s="228"/>
      <c r="AV410" s="228"/>
      <c r="AW410" s="354">
        <f>F410</f>
        <v>24</v>
      </c>
      <c r="AX410" s="66"/>
      <c r="AY410" s="289">
        <f t="shared" si="41"/>
        <v>12</v>
      </c>
      <c r="AZ410" s="244">
        <f t="shared" si="42"/>
        <v>3</v>
      </c>
      <c r="BA410" s="244">
        <f t="shared" si="43"/>
        <v>9</v>
      </c>
      <c r="BB410" s="290">
        <f>Table6[[#This Row],[Occupé]]/Table6[[#This Row],[Total port]]</f>
        <v>0.25</v>
      </c>
      <c r="BC410" s="250"/>
      <c r="BD410" s="250"/>
      <c r="BE410" s="143"/>
      <c r="BF410" s="143"/>
      <c r="BG410" s="143"/>
      <c r="BH410" s="143"/>
      <c r="BI410" s="143"/>
      <c r="BJ410" s="143"/>
      <c r="BK410" s="143"/>
      <c r="BL410" s="143"/>
      <c r="BM410" s="143"/>
    </row>
    <row r="411" spans="1:65" ht="12" customHeight="1">
      <c r="A411" s="145"/>
      <c r="B411" s="298" t="str">
        <f t="shared" si="40"/>
        <v>INTRA</v>
      </c>
      <c r="C411" s="289" t="s">
        <v>227</v>
      </c>
      <c r="D411" s="261" t="s">
        <v>69</v>
      </c>
      <c r="E411" s="245" t="s">
        <v>276</v>
      </c>
      <c r="F411" s="352"/>
      <c r="G411" s="261">
        <v>0</v>
      </c>
      <c r="H411" s="261">
        <v>0</v>
      </c>
      <c r="I411" s="261" t="s">
        <v>289</v>
      </c>
      <c r="J411" s="244" t="s">
        <v>227</v>
      </c>
      <c r="K411" s="261"/>
      <c r="L411" s="261" t="s">
        <v>300</v>
      </c>
      <c r="M411" s="261">
        <f>COUNTIF(Y411:AD412,"x")</f>
        <v>0</v>
      </c>
      <c r="N411" s="261">
        <f t="shared" si="39"/>
        <v>0</v>
      </c>
      <c r="O411" s="240"/>
      <c r="P411" s="262" t="str">
        <f>K410</f>
        <v>P19</v>
      </c>
      <c r="Q411" s="255"/>
      <c r="R411" s="255"/>
      <c r="S411" s="255"/>
      <c r="T411" s="255"/>
      <c r="U411" s="255"/>
      <c r="V411" s="263"/>
      <c r="W411" s="240"/>
      <c r="X411" s="262">
        <f>K411</f>
        <v>0</v>
      </c>
      <c r="Y411" s="268"/>
      <c r="Z411" s="269"/>
      <c r="AA411" s="269"/>
      <c r="AB411" s="269"/>
      <c r="AC411" s="269"/>
      <c r="AD411" s="270"/>
      <c r="AE411" s="240"/>
      <c r="AF411" s="262">
        <f>K412</f>
        <v>0</v>
      </c>
      <c r="AG411" s="268"/>
      <c r="AH411" s="269"/>
      <c r="AI411" s="269"/>
      <c r="AJ411" s="269"/>
      <c r="AK411" s="269"/>
      <c r="AL411" s="270"/>
      <c r="AM411" s="240"/>
      <c r="AN411" s="262">
        <f>K413</f>
        <v>0</v>
      </c>
      <c r="AO411" s="268"/>
      <c r="AP411" s="269"/>
      <c r="AQ411" s="269"/>
      <c r="AR411" s="269"/>
      <c r="AS411" s="269"/>
      <c r="AT411" s="270"/>
      <c r="AU411" s="240"/>
      <c r="AV411" s="240"/>
      <c r="AW411" s="355"/>
      <c r="AX411" s="66"/>
      <c r="AY411" s="289">
        <f t="shared" si="41"/>
        <v>0</v>
      </c>
      <c r="AZ411" s="244">
        <f t="shared" si="42"/>
        <v>0</v>
      </c>
      <c r="BA411" s="244">
        <f t="shared" si="43"/>
        <v>0</v>
      </c>
      <c r="BB411" s="290" t="e">
        <f>Table6[[#This Row],[Occupé]]/Table6[[#This Row],[Total port]]</f>
        <v>#DIV/0!</v>
      </c>
      <c r="BC411" s="250"/>
      <c r="BD411" s="250"/>
      <c r="BE411" s="143"/>
      <c r="BF411" s="143"/>
      <c r="BG411" s="143"/>
      <c r="BH411" s="143"/>
      <c r="BI411" s="143"/>
      <c r="BJ411" s="143"/>
      <c r="BK411" s="143"/>
      <c r="BL411" s="143"/>
      <c r="BM411" s="143"/>
    </row>
    <row r="412" spans="1:65" ht="12" customHeight="1" thickBot="1">
      <c r="A412" s="145"/>
      <c r="B412" s="298" t="str">
        <f t="shared" si="40"/>
        <v>INTRA</v>
      </c>
      <c r="C412" s="289" t="s">
        <v>227</v>
      </c>
      <c r="D412" s="261" t="s">
        <v>69</v>
      </c>
      <c r="E412" s="245" t="s">
        <v>276</v>
      </c>
      <c r="F412" s="352"/>
      <c r="G412" s="261">
        <v>0</v>
      </c>
      <c r="H412" s="261">
        <v>0</v>
      </c>
      <c r="I412" s="261" t="s">
        <v>289</v>
      </c>
      <c r="J412" s="244" t="s">
        <v>227</v>
      </c>
      <c r="K412" s="261"/>
      <c r="L412" s="261" t="s">
        <v>301</v>
      </c>
      <c r="M412" s="261">
        <f>COUNTIF(AG411:AL412,"x")</f>
        <v>0</v>
      </c>
      <c r="N412" s="261">
        <f t="shared" si="39"/>
        <v>0</v>
      </c>
      <c r="O412" s="240"/>
      <c r="P412" s="264" t="str">
        <f>L410</f>
        <v>C1</v>
      </c>
      <c r="Q412" s="231"/>
      <c r="R412" s="231" t="s">
        <v>277</v>
      </c>
      <c r="S412" s="231" t="s">
        <v>277</v>
      </c>
      <c r="T412" s="231" t="s">
        <v>277</v>
      </c>
      <c r="U412" s="231"/>
      <c r="V412" s="265"/>
      <c r="W412" s="240"/>
      <c r="X412" s="264" t="str">
        <f>L411</f>
        <v>C2</v>
      </c>
      <c r="Y412" s="272"/>
      <c r="Z412" s="273"/>
      <c r="AA412" s="273"/>
      <c r="AB412" s="273"/>
      <c r="AC412" s="273"/>
      <c r="AD412" s="274"/>
      <c r="AE412" s="240"/>
      <c r="AF412" s="264" t="str">
        <f>L412</f>
        <v>C3</v>
      </c>
      <c r="AG412" s="272"/>
      <c r="AH412" s="273"/>
      <c r="AI412" s="273"/>
      <c r="AJ412" s="273"/>
      <c r="AK412" s="273"/>
      <c r="AL412" s="274"/>
      <c r="AM412" s="240"/>
      <c r="AN412" s="264" t="str">
        <f>L413</f>
        <v>C4</v>
      </c>
      <c r="AO412" s="272"/>
      <c r="AP412" s="273"/>
      <c r="AQ412" s="273"/>
      <c r="AR412" s="273"/>
      <c r="AS412" s="273"/>
      <c r="AT412" s="274"/>
      <c r="AU412" s="240"/>
      <c r="AV412" s="240"/>
      <c r="AW412" s="355"/>
      <c r="AX412" s="66"/>
      <c r="AY412" s="289">
        <f t="shared" si="41"/>
        <v>0</v>
      </c>
      <c r="AZ412" s="244">
        <f t="shared" si="42"/>
        <v>0</v>
      </c>
      <c r="BA412" s="244">
        <f t="shared" si="43"/>
        <v>0</v>
      </c>
      <c r="BB412" s="290" t="e">
        <f>Table6[[#This Row],[Occupé]]/Table6[[#This Row],[Total port]]</f>
        <v>#DIV/0!</v>
      </c>
      <c r="BC412" s="250"/>
      <c r="BD412" s="250"/>
      <c r="BE412" s="143"/>
      <c r="BF412" s="143"/>
      <c r="BG412" s="143"/>
      <c r="BH412" s="143"/>
      <c r="BI412" s="143"/>
      <c r="BJ412" s="143"/>
      <c r="BK412" s="143"/>
      <c r="BL412" s="143"/>
      <c r="BM412" s="143"/>
    </row>
    <row r="413" spans="1:65" ht="12" customHeight="1" thickBot="1">
      <c r="A413" s="145"/>
      <c r="B413" s="299" t="str">
        <f t="shared" si="40"/>
        <v>INTRA</v>
      </c>
      <c r="C413" s="296" t="s">
        <v>227</v>
      </c>
      <c r="D413" s="257" t="s">
        <v>69</v>
      </c>
      <c r="E413" s="232" t="s">
        <v>276</v>
      </c>
      <c r="F413" s="353"/>
      <c r="G413" s="252">
        <v>0</v>
      </c>
      <c r="H413" s="252">
        <v>0</v>
      </c>
      <c r="I413" s="252" t="s">
        <v>289</v>
      </c>
      <c r="J413" s="231" t="s">
        <v>227</v>
      </c>
      <c r="K413" s="252"/>
      <c r="L413" s="252" t="s">
        <v>302</v>
      </c>
      <c r="M413" s="252">
        <f>COUNTIF(AO411:AT412,"x")</f>
        <v>0</v>
      </c>
      <c r="N413" s="252">
        <f t="shared" si="39"/>
        <v>0</v>
      </c>
      <c r="O413" s="233"/>
      <c r="P413" s="233"/>
      <c r="Q413" s="233">
        <v>1</v>
      </c>
      <c r="R413" s="233">
        <v>2</v>
      </c>
      <c r="S413" s="233">
        <v>3</v>
      </c>
      <c r="T413" s="233">
        <v>4</v>
      </c>
      <c r="U413" s="233">
        <v>5</v>
      </c>
      <c r="V413" s="233">
        <v>6</v>
      </c>
      <c r="W413" s="233"/>
      <c r="X413" s="233"/>
      <c r="Y413" s="233">
        <v>1</v>
      </c>
      <c r="Z413" s="233">
        <v>2</v>
      </c>
      <c r="AA413" s="233">
        <v>3</v>
      </c>
      <c r="AB413" s="233">
        <v>4</v>
      </c>
      <c r="AC413" s="233">
        <v>5</v>
      </c>
      <c r="AD413" s="233">
        <v>6</v>
      </c>
      <c r="AE413" s="233"/>
      <c r="AF413" s="233"/>
      <c r="AG413" s="233">
        <v>1</v>
      </c>
      <c r="AH413" s="233">
        <v>2</v>
      </c>
      <c r="AI413" s="233">
        <v>3</v>
      </c>
      <c r="AJ413" s="233">
        <v>4</v>
      </c>
      <c r="AK413" s="233">
        <v>5</v>
      </c>
      <c r="AL413" s="233">
        <v>6</v>
      </c>
      <c r="AM413" s="233"/>
      <c r="AN413" s="233"/>
      <c r="AO413" s="233">
        <v>1</v>
      </c>
      <c r="AP413" s="233">
        <v>2</v>
      </c>
      <c r="AQ413" s="233">
        <v>3</v>
      </c>
      <c r="AR413" s="233">
        <v>4</v>
      </c>
      <c r="AS413" s="233">
        <v>5</v>
      </c>
      <c r="AT413" s="233">
        <v>6</v>
      </c>
      <c r="AU413" s="233"/>
      <c r="AV413" s="233"/>
      <c r="AW413" s="356"/>
      <c r="AX413" s="66"/>
      <c r="AY413" s="289">
        <f t="shared" si="41"/>
        <v>0</v>
      </c>
      <c r="AZ413" s="244">
        <f t="shared" si="42"/>
        <v>0</v>
      </c>
      <c r="BA413" s="244">
        <f t="shared" si="43"/>
        <v>0</v>
      </c>
      <c r="BB413" s="290" t="e">
        <f>Table6[[#This Row],[Occupé]]/Table6[[#This Row],[Total port]]</f>
        <v>#DIV/0!</v>
      </c>
      <c r="BC413" s="250"/>
      <c r="BD413" s="250"/>
      <c r="BE413" s="143"/>
      <c r="BF413" s="143"/>
      <c r="BG413" s="143"/>
      <c r="BH413" s="143"/>
      <c r="BI413" s="143"/>
      <c r="BJ413" s="143"/>
      <c r="BK413" s="143"/>
      <c r="BL413" s="143"/>
      <c r="BM413" s="143"/>
    </row>
    <row r="414" spans="1:65" ht="12" customHeight="1" thickBot="1">
      <c r="A414" s="145"/>
      <c r="B414" s="297" t="str">
        <f t="shared" si="40"/>
        <v>INTRA</v>
      </c>
      <c r="C414" s="295" t="s">
        <v>227</v>
      </c>
      <c r="D414" s="275" t="s">
        <v>69</v>
      </c>
      <c r="E414" s="260" t="s">
        <v>276</v>
      </c>
      <c r="F414" s="351">
        <v>23</v>
      </c>
      <c r="G414" s="259">
        <v>0</v>
      </c>
      <c r="H414" s="259">
        <v>0</v>
      </c>
      <c r="I414" s="259" t="s">
        <v>289</v>
      </c>
      <c r="J414" s="255" t="s">
        <v>227</v>
      </c>
      <c r="K414" s="259"/>
      <c r="L414" s="259" t="s">
        <v>298</v>
      </c>
      <c r="M414" s="259">
        <f>COUNTIF(Q415:V416,"x")</f>
        <v>0</v>
      </c>
      <c r="N414" s="259">
        <f t="shared" si="39"/>
        <v>0</v>
      </c>
      <c r="O414" s="240"/>
      <c r="P414" s="228"/>
      <c r="Q414" s="240">
        <v>7</v>
      </c>
      <c r="R414" s="240">
        <v>8</v>
      </c>
      <c r="S414" s="240">
        <v>9</v>
      </c>
      <c r="T414" s="240">
        <v>10</v>
      </c>
      <c r="U414" s="240">
        <v>11</v>
      </c>
      <c r="V414" s="240">
        <v>12</v>
      </c>
      <c r="W414" s="240"/>
      <c r="X414" s="228"/>
      <c r="Y414" s="240">
        <v>7</v>
      </c>
      <c r="Z414" s="240">
        <v>8</v>
      </c>
      <c r="AA414" s="240">
        <v>9</v>
      </c>
      <c r="AB414" s="240">
        <v>10</v>
      </c>
      <c r="AC414" s="240">
        <v>11</v>
      </c>
      <c r="AD414" s="240">
        <v>12</v>
      </c>
      <c r="AE414" s="240"/>
      <c r="AF414" s="228"/>
      <c r="AG414" s="240">
        <v>7</v>
      </c>
      <c r="AH414" s="240">
        <v>8</v>
      </c>
      <c r="AI414" s="240">
        <v>9</v>
      </c>
      <c r="AJ414" s="240">
        <v>10</v>
      </c>
      <c r="AK414" s="240">
        <v>11</v>
      </c>
      <c r="AL414" s="240">
        <v>12</v>
      </c>
      <c r="AM414" s="240"/>
      <c r="AN414" s="228"/>
      <c r="AO414" s="240">
        <v>7</v>
      </c>
      <c r="AP414" s="240">
        <v>8</v>
      </c>
      <c r="AQ414" s="240">
        <v>9</v>
      </c>
      <c r="AR414" s="240">
        <v>10</v>
      </c>
      <c r="AS414" s="240">
        <v>11</v>
      </c>
      <c r="AT414" s="240">
        <v>12</v>
      </c>
      <c r="AU414" s="240"/>
      <c r="AV414" s="240"/>
      <c r="AW414" s="355">
        <f>F414</f>
        <v>23</v>
      </c>
      <c r="AX414" s="66"/>
      <c r="AY414" s="289">
        <f t="shared" si="41"/>
        <v>0</v>
      </c>
      <c r="AZ414" s="244">
        <f t="shared" si="42"/>
        <v>0</v>
      </c>
      <c r="BA414" s="244">
        <f t="shared" si="43"/>
        <v>0</v>
      </c>
      <c r="BB414" s="290" t="e">
        <f>Table6[[#This Row],[Occupé]]/Table6[[#This Row],[Total port]]</f>
        <v>#DIV/0!</v>
      </c>
      <c r="BC414" s="250"/>
      <c r="BD414" s="250"/>
      <c r="BE414" s="143"/>
      <c r="BF414" s="143"/>
      <c r="BG414" s="143"/>
      <c r="BH414" s="143"/>
      <c r="BI414" s="143"/>
      <c r="BJ414" s="143"/>
      <c r="BK414" s="143"/>
      <c r="BL414" s="143"/>
      <c r="BM414" s="143"/>
    </row>
    <row r="415" spans="1:65" ht="12" customHeight="1">
      <c r="A415" s="145"/>
      <c r="B415" s="298" t="str">
        <f t="shared" si="40"/>
        <v>INTRA</v>
      </c>
      <c r="C415" s="289" t="s">
        <v>227</v>
      </c>
      <c r="D415" s="261" t="s">
        <v>69</v>
      </c>
      <c r="E415" s="245" t="s">
        <v>276</v>
      </c>
      <c r="F415" s="352"/>
      <c r="G415" s="261">
        <v>0</v>
      </c>
      <c r="H415" s="261">
        <v>0</v>
      </c>
      <c r="I415" s="261" t="s">
        <v>289</v>
      </c>
      <c r="J415" s="244" t="s">
        <v>227</v>
      </c>
      <c r="K415" s="261"/>
      <c r="L415" s="261" t="s">
        <v>300</v>
      </c>
      <c r="M415" s="261">
        <f>COUNTIF(Y415:AD416,"x")</f>
        <v>0</v>
      </c>
      <c r="N415" s="261">
        <f t="shared" si="39"/>
        <v>0</v>
      </c>
      <c r="O415" s="240"/>
      <c r="P415" s="262">
        <f>K414</f>
        <v>0</v>
      </c>
      <c r="Q415" s="268"/>
      <c r="R415" s="269"/>
      <c r="S415" s="269"/>
      <c r="T415" s="269"/>
      <c r="U415" s="269"/>
      <c r="V415" s="270"/>
      <c r="W415" s="240"/>
      <c r="X415" s="262">
        <f>K415</f>
        <v>0</v>
      </c>
      <c r="Y415" s="268"/>
      <c r="Z415" s="269"/>
      <c r="AA415" s="269"/>
      <c r="AB415" s="269"/>
      <c r="AC415" s="269"/>
      <c r="AD415" s="270"/>
      <c r="AE415" s="240"/>
      <c r="AF415" s="262">
        <f>K416</f>
        <v>0</v>
      </c>
      <c r="AG415" s="268"/>
      <c r="AH415" s="269"/>
      <c r="AI415" s="269"/>
      <c r="AJ415" s="269"/>
      <c r="AK415" s="269"/>
      <c r="AL415" s="270"/>
      <c r="AM415" s="240"/>
      <c r="AN415" s="262">
        <f>K417</f>
        <v>0</v>
      </c>
      <c r="AO415" s="268"/>
      <c r="AP415" s="269"/>
      <c r="AQ415" s="269"/>
      <c r="AR415" s="269"/>
      <c r="AS415" s="269"/>
      <c r="AT415" s="270"/>
      <c r="AU415" s="240"/>
      <c r="AV415" s="240"/>
      <c r="AW415" s="355"/>
      <c r="AX415" s="66"/>
      <c r="AY415" s="289">
        <f t="shared" si="41"/>
        <v>0</v>
      </c>
      <c r="AZ415" s="244">
        <f t="shared" si="42"/>
        <v>0</v>
      </c>
      <c r="BA415" s="244">
        <f t="shared" si="43"/>
        <v>0</v>
      </c>
      <c r="BB415" s="290" t="e">
        <f>Table6[[#This Row],[Occupé]]/Table6[[#This Row],[Total port]]</f>
        <v>#DIV/0!</v>
      </c>
      <c r="BC415" s="250"/>
      <c r="BD415" s="250"/>
      <c r="BE415" s="143"/>
      <c r="BF415" s="143"/>
      <c r="BG415" s="143"/>
      <c r="BH415" s="143"/>
      <c r="BI415" s="143"/>
      <c r="BJ415" s="143"/>
      <c r="BK415" s="143"/>
      <c r="BL415" s="143"/>
      <c r="BM415" s="143"/>
    </row>
    <row r="416" spans="1:65" ht="12" customHeight="1" thickBot="1">
      <c r="A416" s="145"/>
      <c r="B416" s="298" t="str">
        <f t="shared" si="40"/>
        <v>INTRA</v>
      </c>
      <c r="C416" s="289" t="s">
        <v>227</v>
      </c>
      <c r="D416" s="261" t="s">
        <v>69</v>
      </c>
      <c r="E416" s="245" t="s">
        <v>276</v>
      </c>
      <c r="F416" s="352"/>
      <c r="G416" s="261">
        <v>0</v>
      </c>
      <c r="H416" s="261">
        <v>0</v>
      </c>
      <c r="I416" s="261" t="s">
        <v>289</v>
      </c>
      <c r="J416" s="244" t="s">
        <v>227</v>
      </c>
      <c r="K416" s="261"/>
      <c r="L416" s="261" t="s">
        <v>301</v>
      </c>
      <c r="M416" s="261">
        <f>COUNTIF(AG415:AL416,"x")</f>
        <v>0</v>
      </c>
      <c r="N416" s="261">
        <f t="shared" si="39"/>
        <v>0</v>
      </c>
      <c r="O416" s="240"/>
      <c r="P416" s="264" t="str">
        <f>L414</f>
        <v>C1</v>
      </c>
      <c r="Q416" s="272"/>
      <c r="R416" s="273"/>
      <c r="S416" s="273"/>
      <c r="T416" s="273"/>
      <c r="U416" s="273"/>
      <c r="V416" s="274"/>
      <c r="W416" s="240"/>
      <c r="X416" s="264" t="str">
        <f>L415</f>
        <v>C2</v>
      </c>
      <c r="Y416" s="272"/>
      <c r="Z416" s="273"/>
      <c r="AA416" s="273"/>
      <c r="AB416" s="273"/>
      <c r="AC416" s="273"/>
      <c r="AD416" s="274"/>
      <c r="AE416" s="240"/>
      <c r="AF416" s="264" t="str">
        <f>L416</f>
        <v>C3</v>
      </c>
      <c r="AG416" s="272"/>
      <c r="AH416" s="273"/>
      <c r="AI416" s="273"/>
      <c r="AJ416" s="273"/>
      <c r="AK416" s="273"/>
      <c r="AL416" s="274"/>
      <c r="AM416" s="240"/>
      <c r="AN416" s="264" t="str">
        <f>L417</f>
        <v>C4</v>
      </c>
      <c r="AO416" s="272"/>
      <c r="AP416" s="273"/>
      <c r="AQ416" s="273"/>
      <c r="AR416" s="273"/>
      <c r="AS416" s="273"/>
      <c r="AT416" s="274"/>
      <c r="AU416" s="240"/>
      <c r="AV416" s="240"/>
      <c r="AW416" s="355"/>
      <c r="AX416" s="66"/>
      <c r="AY416" s="289">
        <f t="shared" si="41"/>
        <v>0</v>
      </c>
      <c r="AZ416" s="244">
        <f t="shared" si="42"/>
        <v>0</v>
      </c>
      <c r="BA416" s="244">
        <f t="shared" si="43"/>
        <v>0</v>
      </c>
      <c r="BB416" s="290" t="e">
        <f>Table6[[#This Row],[Occupé]]/Table6[[#This Row],[Total port]]</f>
        <v>#DIV/0!</v>
      </c>
      <c r="BC416" s="250"/>
      <c r="BD416" s="250"/>
      <c r="BE416" s="143"/>
      <c r="BF416" s="143"/>
      <c r="BG416" s="143"/>
      <c r="BH416" s="143"/>
      <c r="BI416" s="143"/>
      <c r="BJ416" s="143"/>
      <c r="BK416" s="143"/>
      <c r="BL416" s="143"/>
      <c r="BM416" s="143"/>
    </row>
    <row r="417" spans="1:65" ht="12" customHeight="1" thickBot="1">
      <c r="A417" s="145"/>
      <c r="B417" s="299" t="str">
        <f t="shared" si="40"/>
        <v>INTRA</v>
      </c>
      <c r="C417" s="296" t="s">
        <v>227</v>
      </c>
      <c r="D417" s="257" t="s">
        <v>69</v>
      </c>
      <c r="E417" s="232" t="s">
        <v>276</v>
      </c>
      <c r="F417" s="353"/>
      <c r="G417" s="252">
        <v>0</v>
      </c>
      <c r="H417" s="252">
        <v>0</v>
      </c>
      <c r="I417" s="252" t="s">
        <v>289</v>
      </c>
      <c r="J417" s="231" t="s">
        <v>227</v>
      </c>
      <c r="K417" s="252"/>
      <c r="L417" s="252" t="s">
        <v>302</v>
      </c>
      <c r="M417" s="252">
        <f>COUNTIF(AO415:AT416,"x")</f>
        <v>0</v>
      </c>
      <c r="N417" s="252">
        <f t="shared" si="39"/>
        <v>0</v>
      </c>
      <c r="O417" s="240"/>
      <c r="P417" s="233"/>
      <c r="Q417" s="240">
        <v>1</v>
      </c>
      <c r="R417" s="240">
        <v>2</v>
      </c>
      <c r="S417" s="240">
        <v>3</v>
      </c>
      <c r="T417" s="240">
        <v>4</v>
      </c>
      <c r="U417" s="240">
        <v>5</v>
      </c>
      <c r="V417" s="240">
        <v>6</v>
      </c>
      <c r="W417" s="240"/>
      <c r="X417" s="233"/>
      <c r="Y417" s="240">
        <v>1</v>
      </c>
      <c r="Z417" s="240">
        <v>2</v>
      </c>
      <c r="AA417" s="240">
        <v>3</v>
      </c>
      <c r="AB417" s="240">
        <v>4</v>
      </c>
      <c r="AC417" s="240">
        <v>5</v>
      </c>
      <c r="AD417" s="240">
        <v>6</v>
      </c>
      <c r="AE417" s="240"/>
      <c r="AF417" s="233"/>
      <c r="AG417" s="240">
        <v>1</v>
      </c>
      <c r="AH417" s="240">
        <v>2</v>
      </c>
      <c r="AI417" s="240">
        <v>3</v>
      </c>
      <c r="AJ417" s="240">
        <v>4</v>
      </c>
      <c r="AK417" s="240">
        <v>5</v>
      </c>
      <c r="AL417" s="240">
        <v>6</v>
      </c>
      <c r="AM417" s="240"/>
      <c r="AN417" s="233"/>
      <c r="AO417" s="240">
        <v>1</v>
      </c>
      <c r="AP417" s="240">
        <v>2</v>
      </c>
      <c r="AQ417" s="240">
        <v>3</v>
      </c>
      <c r="AR417" s="240">
        <v>4</v>
      </c>
      <c r="AS417" s="240">
        <v>5</v>
      </c>
      <c r="AT417" s="240">
        <v>6</v>
      </c>
      <c r="AU417" s="240"/>
      <c r="AV417" s="240"/>
      <c r="AW417" s="355"/>
      <c r="AX417" s="66"/>
      <c r="AY417" s="289">
        <f t="shared" si="41"/>
        <v>0</v>
      </c>
      <c r="AZ417" s="244">
        <f t="shared" si="42"/>
        <v>0</v>
      </c>
      <c r="BA417" s="244">
        <f t="shared" si="43"/>
        <v>0</v>
      </c>
      <c r="BB417" s="290" t="e">
        <f>Table6[[#This Row],[Occupé]]/Table6[[#This Row],[Total port]]</f>
        <v>#DIV/0!</v>
      </c>
      <c r="BC417" s="250"/>
      <c r="BD417" s="250"/>
      <c r="BE417" s="143"/>
      <c r="BF417" s="143"/>
      <c r="BG417" s="143"/>
      <c r="BH417" s="143"/>
      <c r="BI417" s="143"/>
      <c r="BJ417" s="143"/>
      <c r="BK417" s="143"/>
      <c r="BL417" s="143"/>
      <c r="BM417" s="143"/>
    </row>
    <row r="418" spans="1:65" ht="12" customHeight="1" thickBot="1">
      <c r="A418" s="145"/>
      <c r="B418" s="297" t="str">
        <f t="shared" si="40"/>
        <v>INTRA</v>
      </c>
      <c r="C418" s="295" t="s">
        <v>227</v>
      </c>
      <c r="D418" s="275" t="s">
        <v>69</v>
      </c>
      <c r="E418" s="260" t="s">
        <v>276</v>
      </c>
      <c r="F418" s="351">
        <v>22</v>
      </c>
      <c r="G418" s="259">
        <v>12</v>
      </c>
      <c r="H418" s="259">
        <v>12</v>
      </c>
      <c r="I418" s="259" t="s">
        <v>289</v>
      </c>
      <c r="J418" s="255" t="s">
        <v>227</v>
      </c>
      <c r="K418" s="259" t="s">
        <v>36</v>
      </c>
      <c r="L418" s="259" t="s">
        <v>298</v>
      </c>
      <c r="M418" s="259">
        <f>COUNTIF(Q419:V420,"x")</f>
        <v>2</v>
      </c>
      <c r="N418" s="259">
        <f t="shared" si="39"/>
        <v>10</v>
      </c>
      <c r="O418" s="228"/>
      <c r="P418" s="228"/>
      <c r="Q418" s="228">
        <v>7</v>
      </c>
      <c r="R418" s="228">
        <v>8</v>
      </c>
      <c r="S418" s="228">
        <v>9</v>
      </c>
      <c r="T418" s="228">
        <v>10</v>
      </c>
      <c r="U418" s="228">
        <v>11</v>
      </c>
      <c r="V418" s="228">
        <v>12</v>
      </c>
      <c r="W418" s="228"/>
      <c r="X418" s="228"/>
      <c r="Y418" s="228">
        <v>7</v>
      </c>
      <c r="Z418" s="228">
        <v>8</v>
      </c>
      <c r="AA418" s="228">
        <v>9</v>
      </c>
      <c r="AB418" s="228">
        <v>10</v>
      </c>
      <c r="AC418" s="228">
        <v>11</v>
      </c>
      <c r="AD418" s="228">
        <v>12</v>
      </c>
      <c r="AE418" s="228"/>
      <c r="AF418" s="228"/>
      <c r="AG418" s="228">
        <v>7</v>
      </c>
      <c r="AH418" s="228">
        <v>8</v>
      </c>
      <c r="AI418" s="228">
        <v>9</v>
      </c>
      <c r="AJ418" s="228">
        <v>10</v>
      </c>
      <c r="AK418" s="228">
        <v>11</v>
      </c>
      <c r="AL418" s="228">
        <v>12</v>
      </c>
      <c r="AM418" s="228"/>
      <c r="AN418" s="228"/>
      <c r="AO418" s="228">
        <v>7</v>
      </c>
      <c r="AP418" s="228">
        <v>8</v>
      </c>
      <c r="AQ418" s="228">
        <v>9</v>
      </c>
      <c r="AR418" s="228">
        <v>10</v>
      </c>
      <c r="AS418" s="228">
        <v>11</v>
      </c>
      <c r="AT418" s="228">
        <v>12</v>
      </c>
      <c r="AU418" s="228"/>
      <c r="AV418" s="228"/>
      <c r="AW418" s="354">
        <f>F418</f>
        <v>22</v>
      </c>
      <c r="AX418" s="66"/>
      <c r="AY418" s="289">
        <f t="shared" si="41"/>
        <v>12</v>
      </c>
      <c r="AZ418" s="244">
        <f t="shared" si="42"/>
        <v>2</v>
      </c>
      <c r="BA418" s="244">
        <f t="shared" si="43"/>
        <v>10</v>
      </c>
      <c r="BB418" s="290">
        <f>Table6[[#This Row],[Occupé]]/Table6[[#This Row],[Total port]]</f>
        <v>0.16666666666666666</v>
      </c>
      <c r="BC418" s="250"/>
      <c r="BD418" s="250"/>
      <c r="BE418" s="143"/>
      <c r="BF418" s="143"/>
      <c r="BG418" s="143"/>
      <c r="BH418" s="143"/>
      <c r="BI418" s="143"/>
      <c r="BJ418" s="143"/>
      <c r="BK418" s="143"/>
      <c r="BL418" s="143"/>
      <c r="BM418" s="143"/>
    </row>
    <row r="419" spans="1:65" ht="12" customHeight="1">
      <c r="A419" s="145"/>
      <c r="B419" s="298" t="str">
        <f t="shared" si="40"/>
        <v>INTRA</v>
      </c>
      <c r="C419" s="289" t="s">
        <v>227</v>
      </c>
      <c r="D419" s="261" t="s">
        <v>69</v>
      </c>
      <c r="E419" s="245" t="s">
        <v>276</v>
      </c>
      <c r="F419" s="352"/>
      <c r="G419" s="261">
        <v>12</v>
      </c>
      <c r="H419" s="261">
        <v>12</v>
      </c>
      <c r="I419" s="261" t="s">
        <v>289</v>
      </c>
      <c r="J419" s="244" t="s">
        <v>227</v>
      </c>
      <c r="K419" s="261"/>
      <c r="L419" s="261" t="s">
        <v>300</v>
      </c>
      <c r="M419" s="261">
        <f>COUNTIF(Y419:AD420,"x")</f>
        <v>0</v>
      </c>
      <c r="N419" s="261">
        <f t="shared" si="39"/>
        <v>12</v>
      </c>
      <c r="O419" s="240"/>
      <c r="P419" s="262" t="str">
        <f>K418</f>
        <v>R16</v>
      </c>
      <c r="Q419" s="255"/>
      <c r="R419" s="255"/>
      <c r="S419" s="255"/>
      <c r="T419" s="255"/>
      <c r="U419" s="255" t="s">
        <v>277</v>
      </c>
      <c r="V419" s="263" t="s">
        <v>277</v>
      </c>
      <c r="W419" s="240"/>
      <c r="X419" s="262">
        <f>K419</f>
        <v>0</v>
      </c>
      <c r="Y419" s="268"/>
      <c r="Z419" s="269"/>
      <c r="AA419" s="269"/>
      <c r="AB419" s="269"/>
      <c r="AC419" s="269"/>
      <c r="AD419" s="270"/>
      <c r="AE419" s="240"/>
      <c r="AF419" s="262">
        <f>K420</f>
        <v>0</v>
      </c>
      <c r="AG419" s="268"/>
      <c r="AH419" s="269"/>
      <c r="AI419" s="269"/>
      <c r="AJ419" s="269"/>
      <c r="AK419" s="269"/>
      <c r="AL419" s="270"/>
      <c r="AM419" s="240"/>
      <c r="AN419" s="262">
        <f>K421</f>
        <v>0</v>
      </c>
      <c r="AO419" s="268"/>
      <c r="AP419" s="269"/>
      <c r="AQ419" s="269"/>
      <c r="AR419" s="269"/>
      <c r="AS419" s="269"/>
      <c r="AT419" s="270"/>
      <c r="AU419" s="240"/>
      <c r="AV419" s="240"/>
      <c r="AW419" s="355"/>
      <c r="AX419" s="66"/>
      <c r="AY419" s="289">
        <f t="shared" si="41"/>
        <v>12</v>
      </c>
      <c r="AZ419" s="244">
        <f t="shared" si="42"/>
        <v>0</v>
      </c>
      <c r="BA419" s="244">
        <f t="shared" si="43"/>
        <v>12</v>
      </c>
      <c r="BB419" s="290">
        <f>Table6[[#This Row],[Occupé]]/Table6[[#This Row],[Total port]]</f>
        <v>0</v>
      </c>
      <c r="BC419" s="250"/>
      <c r="BD419" s="250"/>
      <c r="BE419" s="143"/>
      <c r="BF419" s="143"/>
      <c r="BG419" s="143"/>
      <c r="BH419" s="143"/>
      <c r="BI419" s="143"/>
      <c r="BJ419" s="143"/>
      <c r="BK419" s="143"/>
      <c r="BL419" s="143"/>
      <c r="BM419" s="143"/>
    </row>
    <row r="420" spans="1:65" ht="12" customHeight="1" thickBot="1">
      <c r="A420" s="145"/>
      <c r="B420" s="298" t="str">
        <f t="shared" si="40"/>
        <v>INTRA</v>
      </c>
      <c r="C420" s="289" t="s">
        <v>227</v>
      </c>
      <c r="D420" s="261" t="s">
        <v>69</v>
      </c>
      <c r="E420" s="245" t="s">
        <v>276</v>
      </c>
      <c r="F420" s="352"/>
      <c r="G420" s="261">
        <v>12</v>
      </c>
      <c r="H420" s="261">
        <v>12</v>
      </c>
      <c r="I420" s="261" t="s">
        <v>289</v>
      </c>
      <c r="J420" s="244" t="s">
        <v>227</v>
      </c>
      <c r="K420" s="261"/>
      <c r="L420" s="261" t="s">
        <v>301</v>
      </c>
      <c r="M420" s="261">
        <f>COUNTIF(AG419:AL420,"x")</f>
        <v>0</v>
      </c>
      <c r="N420" s="261">
        <f t="shared" si="39"/>
        <v>12</v>
      </c>
      <c r="O420" s="240"/>
      <c r="P420" s="264" t="str">
        <f>L418</f>
        <v>C1</v>
      </c>
      <c r="Q420" s="231"/>
      <c r="R420" s="231"/>
      <c r="S420" s="231"/>
      <c r="T420" s="231"/>
      <c r="U420" s="231"/>
      <c r="V420" s="265"/>
      <c r="W420" s="240"/>
      <c r="X420" s="264" t="str">
        <f>L419</f>
        <v>C2</v>
      </c>
      <c r="Y420" s="272"/>
      <c r="Z420" s="273"/>
      <c r="AA420" s="273"/>
      <c r="AB420" s="273"/>
      <c r="AC420" s="273"/>
      <c r="AD420" s="274"/>
      <c r="AE420" s="240"/>
      <c r="AF420" s="264" t="str">
        <f>L420</f>
        <v>C3</v>
      </c>
      <c r="AG420" s="272"/>
      <c r="AH420" s="273"/>
      <c r="AI420" s="273"/>
      <c r="AJ420" s="273"/>
      <c r="AK420" s="273"/>
      <c r="AL420" s="274"/>
      <c r="AM420" s="240"/>
      <c r="AN420" s="264" t="str">
        <f>L421</f>
        <v>C4</v>
      </c>
      <c r="AO420" s="272"/>
      <c r="AP420" s="273"/>
      <c r="AQ420" s="273"/>
      <c r="AR420" s="273"/>
      <c r="AS420" s="273"/>
      <c r="AT420" s="274"/>
      <c r="AU420" s="240"/>
      <c r="AV420" s="240"/>
      <c r="AW420" s="355"/>
      <c r="AX420" s="66"/>
      <c r="AY420" s="289">
        <f t="shared" si="41"/>
        <v>12</v>
      </c>
      <c r="AZ420" s="244">
        <f t="shared" si="42"/>
        <v>0</v>
      </c>
      <c r="BA420" s="244">
        <f t="shared" si="43"/>
        <v>12</v>
      </c>
      <c r="BB420" s="290">
        <f>Table6[[#This Row],[Occupé]]/Table6[[#This Row],[Total port]]</f>
        <v>0</v>
      </c>
      <c r="BC420" s="250"/>
      <c r="BD420" s="250"/>
      <c r="BE420" s="143"/>
      <c r="BF420" s="143"/>
      <c r="BG420" s="143"/>
      <c r="BH420" s="143"/>
      <c r="BI420" s="143"/>
      <c r="BJ420" s="143"/>
      <c r="BK420" s="143"/>
      <c r="BL420" s="143"/>
      <c r="BM420" s="143"/>
    </row>
    <row r="421" spans="1:65" ht="12" customHeight="1" thickBot="1">
      <c r="A421" s="145"/>
      <c r="B421" s="299" t="str">
        <f t="shared" si="40"/>
        <v>INTRA</v>
      </c>
      <c r="C421" s="296" t="s">
        <v>227</v>
      </c>
      <c r="D421" s="257" t="s">
        <v>69</v>
      </c>
      <c r="E421" s="232" t="s">
        <v>276</v>
      </c>
      <c r="F421" s="353"/>
      <c r="G421" s="252">
        <v>12</v>
      </c>
      <c r="H421" s="252">
        <v>12</v>
      </c>
      <c r="I421" s="252" t="s">
        <v>289</v>
      </c>
      <c r="J421" s="231" t="s">
        <v>227</v>
      </c>
      <c r="K421" s="252"/>
      <c r="L421" s="252" t="s">
        <v>302</v>
      </c>
      <c r="M421" s="252">
        <f>COUNTIF(AO419:AT420,"x")</f>
        <v>0</v>
      </c>
      <c r="N421" s="252">
        <f t="shared" si="39"/>
        <v>12</v>
      </c>
      <c r="O421" s="233"/>
      <c r="P421" s="233"/>
      <c r="Q421" s="233">
        <v>1</v>
      </c>
      <c r="R421" s="233">
        <v>2</v>
      </c>
      <c r="S421" s="233">
        <v>3</v>
      </c>
      <c r="T421" s="233">
        <v>4</v>
      </c>
      <c r="U421" s="233">
        <v>5</v>
      </c>
      <c r="V421" s="233">
        <v>6</v>
      </c>
      <c r="W421" s="233"/>
      <c r="X421" s="233"/>
      <c r="Y421" s="233">
        <v>1</v>
      </c>
      <c r="Z421" s="233">
        <v>2</v>
      </c>
      <c r="AA421" s="233">
        <v>3</v>
      </c>
      <c r="AB421" s="233">
        <v>4</v>
      </c>
      <c r="AC421" s="233">
        <v>5</v>
      </c>
      <c r="AD421" s="233">
        <v>6</v>
      </c>
      <c r="AE421" s="233"/>
      <c r="AF421" s="233"/>
      <c r="AG421" s="233">
        <v>1</v>
      </c>
      <c r="AH421" s="233">
        <v>2</v>
      </c>
      <c r="AI421" s="233">
        <v>3</v>
      </c>
      <c r="AJ421" s="233">
        <v>4</v>
      </c>
      <c r="AK421" s="233">
        <v>5</v>
      </c>
      <c r="AL421" s="233">
        <v>6</v>
      </c>
      <c r="AM421" s="233"/>
      <c r="AN421" s="233"/>
      <c r="AO421" s="233">
        <v>1</v>
      </c>
      <c r="AP421" s="233">
        <v>2</v>
      </c>
      <c r="AQ421" s="233">
        <v>3</v>
      </c>
      <c r="AR421" s="233">
        <v>4</v>
      </c>
      <c r="AS421" s="233">
        <v>5</v>
      </c>
      <c r="AT421" s="233">
        <v>6</v>
      </c>
      <c r="AU421" s="233"/>
      <c r="AV421" s="233"/>
      <c r="AW421" s="356"/>
      <c r="AX421" s="66"/>
      <c r="AY421" s="289">
        <f t="shared" si="41"/>
        <v>12</v>
      </c>
      <c r="AZ421" s="244">
        <f t="shared" si="42"/>
        <v>0</v>
      </c>
      <c r="BA421" s="244">
        <f t="shared" si="43"/>
        <v>12</v>
      </c>
      <c r="BB421" s="290">
        <f>Table6[[#This Row],[Occupé]]/Table6[[#This Row],[Total port]]</f>
        <v>0</v>
      </c>
      <c r="BC421" s="250"/>
      <c r="BD421" s="250"/>
      <c r="BE421" s="143"/>
      <c r="BF421" s="143"/>
      <c r="BG421" s="143"/>
      <c r="BH421" s="143"/>
      <c r="BI421" s="143"/>
      <c r="BJ421" s="143"/>
      <c r="BK421" s="143"/>
      <c r="BL421" s="143"/>
      <c r="BM421" s="143"/>
    </row>
    <row r="422" spans="1:65" ht="12" customHeight="1" thickBot="1">
      <c r="A422" s="145"/>
      <c r="B422" s="297" t="str">
        <f t="shared" si="40"/>
        <v>INTRA</v>
      </c>
      <c r="C422" s="295" t="s">
        <v>227</v>
      </c>
      <c r="D422" s="275" t="s">
        <v>69</v>
      </c>
      <c r="E422" s="260" t="s">
        <v>276</v>
      </c>
      <c r="F422" s="351">
        <v>21</v>
      </c>
      <c r="G422" s="259">
        <v>12</v>
      </c>
      <c r="H422" s="259">
        <v>12</v>
      </c>
      <c r="I422" s="259" t="s">
        <v>289</v>
      </c>
      <c r="J422" s="255" t="s">
        <v>227</v>
      </c>
      <c r="K422" s="259" t="s">
        <v>37</v>
      </c>
      <c r="L422" s="259" t="s">
        <v>298</v>
      </c>
      <c r="M422" s="259">
        <f>COUNTIF(Q423:V424,"x")</f>
        <v>9</v>
      </c>
      <c r="N422" s="259">
        <f t="shared" si="39"/>
        <v>3</v>
      </c>
      <c r="O422" s="240"/>
      <c r="P422" s="228"/>
      <c r="Q422" s="240">
        <v>7</v>
      </c>
      <c r="R422" s="240">
        <v>8</v>
      </c>
      <c r="S422" s="240">
        <v>9</v>
      </c>
      <c r="T422" s="240">
        <v>10</v>
      </c>
      <c r="U422" s="240">
        <v>11</v>
      </c>
      <c r="V422" s="240">
        <v>12</v>
      </c>
      <c r="W422" s="240"/>
      <c r="X422" s="228"/>
      <c r="Y422" s="240">
        <v>7</v>
      </c>
      <c r="Z422" s="240">
        <v>8</v>
      </c>
      <c r="AA422" s="240">
        <v>9</v>
      </c>
      <c r="AB422" s="240">
        <v>10</v>
      </c>
      <c r="AC422" s="240">
        <v>11</v>
      </c>
      <c r="AD422" s="240">
        <v>12</v>
      </c>
      <c r="AE422" s="240"/>
      <c r="AF422" s="228"/>
      <c r="AG422" s="240">
        <v>7</v>
      </c>
      <c r="AH422" s="240">
        <v>8</v>
      </c>
      <c r="AI422" s="240">
        <v>9</v>
      </c>
      <c r="AJ422" s="240">
        <v>10</v>
      </c>
      <c r="AK422" s="240">
        <v>11</v>
      </c>
      <c r="AL422" s="240">
        <v>12</v>
      </c>
      <c r="AM422" s="240"/>
      <c r="AN422" s="228"/>
      <c r="AO422" s="240">
        <v>7</v>
      </c>
      <c r="AP422" s="240">
        <v>8</v>
      </c>
      <c r="AQ422" s="240">
        <v>9</v>
      </c>
      <c r="AR422" s="240">
        <v>10</v>
      </c>
      <c r="AS422" s="240">
        <v>11</v>
      </c>
      <c r="AT422" s="240">
        <v>12</v>
      </c>
      <c r="AU422" s="240"/>
      <c r="AV422" s="240"/>
      <c r="AW422" s="355">
        <f>F422</f>
        <v>21</v>
      </c>
      <c r="AX422" s="66"/>
      <c r="AY422" s="289">
        <f t="shared" si="41"/>
        <v>12</v>
      </c>
      <c r="AZ422" s="244">
        <f t="shared" si="42"/>
        <v>9</v>
      </c>
      <c r="BA422" s="244">
        <f t="shared" si="43"/>
        <v>3</v>
      </c>
      <c r="BB422" s="290">
        <f>Table6[[#This Row],[Occupé]]/Table6[[#This Row],[Total port]]</f>
        <v>0.75</v>
      </c>
      <c r="BC422" s="250"/>
      <c r="BD422" s="250"/>
      <c r="BE422" s="143"/>
      <c r="BF422" s="143"/>
      <c r="BG422" s="143"/>
      <c r="BH422" s="143"/>
      <c r="BI422" s="143"/>
      <c r="BJ422" s="143"/>
      <c r="BK422" s="143"/>
      <c r="BL422" s="143"/>
      <c r="BM422" s="143"/>
    </row>
    <row r="423" spans="1:65" ht="12" customHeight="1">
      <c r="A423" s="145"/>
      <c r="B423" s="298" t="str">
        <f t="shared" si="40"/>
        <v>INTRA</v>
      </c>
      <c r="C423" s="289" t="s">
        <v>227</v>
      </c>
      <c r="D423" s="261" t="s">
        <v>69</v>
      </c>
      <c r="E423" s="245" t="s">
        <v>276</v>
      </c>
      <c r="F423" s="352"/>
      <c r="G423" s="261">
        <v>12</v>
      </c>
      <c r="H423" s="261">
        <v>12</v>
      </c>
      <c r="I423" s="261" t="s">
        <v>289</v>
      </c>
      <c r="J423" s="244" t="s">
        <v>227</v>
      </c>
      <c r="K423" s="261" t="s">
        <v>37</v>
      </c>
      <c r="L423" s="261" t="s">
        <v>300</v>
      </c>
      <c r="M423" s="261">
        <f>COUNTIF(Y423:AD424,"x")</f>
        <v>11</v>
      </c>
      <c r="N423" s="261">
        <f t="shared" si="39"/>
        <v>1</v>
      </c>
      <c r="O423" s="240"/>
      <c r="P423" s="262" t="str">
        <f>K422</f>
        <v>N16</v>
      </c>
      <c r="Q423" s="255" t="s">
        <v>277</v>
      </c>
      <c r="R423" s="255" t="s">
        <v>277</v>
      </c>
      <c r="S423" s="255" t="s">
        <v>277</v>
      </c>
      <c r="T423" s="255"/>
      <c r="U423" s="255"/>
      <c r="V423" s="263"/>
      <c r="W423" s="240"/>
      <c r="X423" s="262" t="str">
        <f>K423</f>
        <v>N16</v>
      </c>
      <c r="Y423" s="255" t="s">
        <v>277</v>
      </c>
      <c r="Z423" s="255" t="s">
        <v>277</v>
      </c>
      <c r="AA423" s="255" t="s">
        <v>277</v>
      </c>
      <c r="AB423" s="255" t="s">
        <v>277</v>
      </c>
      <c r="AC423" s="255" t="s">
        <v>277</v>
      </c>
      <c r="AD423" s="263" t="s">
        <v>277</v>
      </c>
      <c r="AE423" s="240"/>
      <c r="AF423" s="262">
        <f>K424</f>
        <v>0</v>
      </c>
      <c r="AG423" s="268"/>
      <c r="AH423" s="269"/>
      <c r="AI423" s="269"/>
      <c r="AJ423" s="269"/>
      <c r="AK423" s="269"/>
      <c r="AL423" s="270"/>
      <c r="AM423" s="240"/>
      <c r="AN423" s="262">
        <f>K425</f>
        <v>0</v>
      </c>
      <c r="AO423" s="268"/>
      <c r="AP423" s="269"/>
      <c r="AQ423" s="269"/>
      <c r="AR423" s="269"/>
      <c r="AS423" s="269"/>
      <c r="AT423" s="270"/>
      <c r="AU423" s="240"/>
      <c r="AV423" s="240"/>
      <c r="AW423" s="355"/>
      <c r="AX423" s="66"/>
      <c r="AY423" s="289">
        <f t="shared" si="41"/>
        <v>12</v>
      </c>
      <c r="AZ423" s="244">
        <f t="shared" si="42"/>
        <v>11</v>
      </c>
      <c r="BA423" s="244">
        <f t="shared" si="43"/>
        <v>1</v>
      </c>
      <c r="BB423" s="290">
        <f>Table6[[#This Row],[Occupé]]/Table6[[#This Row],[Total port]]</f>
        <v>0.91666666666666663</v>
      </c>
      <c r="BC423" s="250"/>
      <c r="BD423" s="250"/>
      <c r="BE423" s="143"/>
      <c r="BF423" s="143"/>
      <c r="BG423" s="143"/>
      <c r="BH423" s="143"/>
      <c r="BI423" s="143"/>
      <c r="BJ423" s="143"/>
      <c r="BK423" s="143"/>
      <c r="BL423" s="143"/>
      <c r="BM423" s="143"/>
    </row>
    <row r="424" spans="1:65" ht="12" customHeight="1" thickBot="1">
      <c r="A424" s="145"/>
      <c r="B424" s="298" t="str">
        <f t="shared" si="40"/>
        <v>INTRA</v>
      </c>
      <c r="C424" s="289" t="s">
        <v>227</v>
      </c>
      <c r="D424" s="261" t="s">
        <v>69</v>
      </c>
      <c r="E424" s="245" t="s">
        <v>276</v>
      </c>
      <c r="F424" s="352"/>
      <c r="G424" s="261">
        <v>0</v>
      </c>
      <c r="H424" s="261">
        <v>0</v>
      </c>
      <c r="I424" s="261" t="s">
        <v>289</v>
      </c>
      <c r="J424" s="244" t="s">
        <v>227</v>
      </c>
      <c r="K424" s="261"/>
      <c r="L424" s="261" t="s">
        <v>301</v>
      </c>
      <c r="M424" s="261">
        <f>COUNTIF(AG423:AL424,"x")</f>
        <v>0</v>
      </c>
      <c r="N424" s="261">
        <f t="shared" si="39"/>
        <v>0</v>
      </c>
      <c r="O424" s="240"/>
      <c r="P424" s="264" t="str">
        <f>L422</f>
        <v>C1</v>
      </c>
      <c r="Q424" s="231" t="s">
        <v>277</v>
      </c>
      <c r="R424" s="231" t="s">
        <v>277</v>
      </c>
      <c r="S424" s="231" t="s">
        <v>277</v>
      </c>
      <c r="T424" s="231" t="s">
        <v>277</v>
      </c>
      <c r="U424" s="231" t="s">
        <v>277</v>
      </c>
      <c r="V424" s="265" t="s">
        <v>277</v>
      </c>
      <c r="W424" s="240"/>
      <c r="X424" s="264" t="str">
        <f>L423</f>
        <v>C2</v>
      </c>
      <c r="Y424" s="231" t="s">
        <v>277</v>
      </c>
      <c r="Z424" s="231" t="s">
        <v>277</v>
      </c>
      <c r="AA424" s="231" t="s">
        <v>277</v>
      </c>
      <c r="AB424" s="231" t="s">
        <v>277</v>
      </c>
      <c r="AC424" s="231" t="s">
        <v>277</v>
      </c>
      <c r="AD424" s="265"/>
      <c r="AE424" s="240"/>
      <c r="AF424" s="264" t="str">
        <f>L424</f>
        <v>C3</v>
      </c>
      <c r="AG424" s="272"/>
      <c r="AH424" s="273"/>
      <c r="AI424" s="273"/>
      <c r="AJ424" s="273"/>
      <c r="AK424" s="273"/>
      <c r="AL424" s="274"/>
      <c r="AM424" s="240"/>
      <c r="AN424" s="264" t="str">
        <f>L425</f>
        <v>C4</v>
      </c>
      <c r="AO424" s="272"/>
      <c r="AP424" s="273"/>
      <c r="AQ424" s="273"/>
      <c r="AR424" s="273"/>
      <c r="AS424" s="273"/>
      <c r="AT424" s="274"/>
      <c r="AU424" s="240"/>
      <c r="AV424" s="240"/>
      <c r="AW424" s="355"/>
      <c r="AX424" s="66"/>
      <c r="AY424" s="289">
        <f t="shared" si="41"/>
        <v>0</v>
      </c>
      <c r="AZ424" s="244">
        <f t="shared" si="42"/>
        <v>0</v>
      </c>
      <c r="BA424" s="244">
        <f t="shared" si="43"/>
        <v>0</v>
      </c>
      <c r="BB424" s="290" t="e">
        <f>Table6[[#This Row],[Occupé]]/Table6[[#This Row],[Total port]]</f>
        <v>#DIV/0!</v>
      </c>
      <c r="BC424" s="250"/>
      <c r="BD424" s="250"/>
      <c r="BE424" s="143"/>
      <c r="BF424" s="143"/>
      <c r="BG424" s="143"/>
      <c r="BH424" s="143"/>
      <c r="BI424" s="143"/>
      <c r="BJ424" s="143"/>
      <c r="BK424" s="143"/>
      <c r="BL424" s="143"/>
      <c r="BM424" s="143"/>
    </row>
    <row r="425" spans="1:65" ht="12" customHeight="1" thickBot="1">
      <c r="A425" s="145"/>
      <c r="B425" s="299" t="str">
        <f t="shared" si="40"/>
        <v>INTRA</v>
      </c>
      <c r="C425" s="296" t="s">
        <v>227</v>
      </c>
      <c r="D425" s="257" t="s">
        <v>69</v>
      </c>
      <c r="E425" s="232" t="s">
        <v>276</v>
      </c>
      <c r="F425" s="353"/>
      <c r="G425" s="252">
        <v>0</v>
      </c>
      <c r="H425" s="252">
        <v>0</v>
      </c>
      <c r="I425" s="252" t="s">
        <v>289</v>
      </c>
      <c r="J425" s="231" t="s">
        <v>227</v>
      </c>
      <c r="K425" s="252"/>
      <c r="L425" s="252" t="s">
        <v>302</v>
      </c>
      <c r="M425" s="252">
        <f>COUNTIF(AO423:AT424,"x")</f>
        <v>0</v>
      </c>
      <c r="N425" s="252">
        <f t="shared" si="39"/>
        <v>0</v>
      </c>
      <c r="O425" s="233"/>
      <c r="P425" s="233"/>
      <c r="Q425" s="233">
        <v>1</v>
      </c>
      <c r="R425" s="233">
        <v>2</v>
      </c>
      <c r="S425" s="233">
        <v>3</v>
      </c>
      <c r="T425" s="233">
        <v>4</v>
      </c>
      <c r="U425" s="233">
        <v>5</v>
      </c>
      <c r="V425" s="233">
        <v>6</v>
      </c>
      <c r="W425" s="233"/>
      <c r="X425" s="233"/>
      <c r="Y425" s="233">
        <v>1</v>
      </c>
      <c r="Z425" s="233">
        <v>2</v>
      </c>
      <c r="AA425" s="233">
        <v>3</v>
      </c>
      <c r="AB425" s="233">
        <v>4</v>
      </c>
      <c r="AC425" s="233">
        <v>5</v>
      </c>
      <c r="AD425" s="233">
        <v>6</v>
      </c>
      <c r="AE425" s="233"/>
      <c r="AF425" s="233"/>
      <c r="AG425" s="233">
        <v>1</v>
      </c>
      <c r="AH425" s="233">
        <v>2</v>
      </c>
      <c r="AI425" s="233">
        <v>3</v>
      </c>
      <c r="AJ425" s="233">
        <v>4</v>
      </c>
      <c r="AK425" s="233">
        <v>5</v>
      </c>
      <c r="AL425" s="233">
        <v>6</v>
      </c>
      <c r="AM425" s="233"/>
      <c r="AN425" s="233"/>
      <c r="AO425" s="233">
        <v>1</v>
      </c>
      <c r="AP425" s="233">
        <v>2</v>
      </c>
      <c r="AQ425" s="233">
        <v>3</v>
      </c>
      <c r="AR425" s="233">
        <v>4</v>
      </c>
      <c r="AS425" s="233">
        <v>5</v>
      </c>
      <c r="AT425" s="233">
        <v>6</v>
      </c>
      <c r="AU425" s="233"/>
      <c r="AV425" s="233"/>
      <c r="AW425" s="356"/>
      <c r="AX425" s="66"/>
      <c r="AY425" s="289">
        <f t="shared" si="41"/>
        <v>0</v>
      </c>
      <c r="AZ425" s="244">
        <f t="shared" si="42"/>
        <v>0</v>
      </c>
      <c r="BA425" s="244">
        <f t="shared" si="43"/>
        <v>0</v>
      </c>
      <c r="BB425" s="290" t="e">
        <f>Table6[[#This Row],[Occupé]]/Table6[[#This Row],[Total port]]</f>
        <v>#DIV/0!</v>
      </c>
      <c r="BC425" s="250"/>
      <c r="BD425" s="250"/>
      <c r="BE425" s="143"/>
      <c r="BF425" s="143"/>
      <c r="BG425" s="143"/>
      <c r="BH425" s="143"/>
      <c r="BI425" s="143"/>
      <c r="BJ425" s="143"/>
      <c r="BK425" s="143"/>
      <c r="BL425" s="143"/>
      <c r="BM425" s="143"/>
    </row>
    <row r="426" spans="1:65" ht="12" customHeight="1" thickBot="1">
      <c r="A426" s="145"/>
      <c r="B426" s="297" t="str">
        <f t="shared" si="40"/>
        <v>INTRA</v>
      </c>
      <c r="C426" s="295" t="s">
        <v>227</v>
      </c>
      <c r="D426" s="275" t="s">
        <v>69</v>
      </c>
      <c r="E426" s="260" t="s">
        <v>276</v>
      </c>
      <c r="F426" s="351">
        <v>20</v>
      </c>
      <c r="G426" s="259">
        <v>12</v>
      </c>
      <c r="H426" s="259">
        <v>12</v>
      </c>
      <c r="I426" s="259" t="s">
        <v>289</v>
      </c>
      <c r="J426" s="255" t="s">
        <v>227</v>
      </c>
      <c r="K426" s="259" t="s">
        <v>38</v>
      </c>
      <c r="L426" s="259" t="s">
        <v>298</v>
      </c>
      <c r="M426" s="259">
        <f>COUNTIF(Q427:V428,"x")</f>
        <v>4</v>
      </c>
      <c r="N426" s="259">
        <f t="shared" si="39"/>
        <v>8</v>
      </c>
      <c r="O426" s="228"/>
      <c r="P426" s="228"/>
      <c r="Q426" s="228">
        <v>7</v>
      </c>
      <c r="R426" s="228">
        <v>8</v>
      </c>
      <c r="S426" s="228">
        <v>9</v>
      </c>
      <c r="T426" s="228">
        <v>10</v>
      </c>
      <c r="U426" s="228">
        <v>11</v>
      </c>
      <c r="V426" s="228">
        <v>12</v>
      </c>
      <c r="W426" s="228"/>
      <c r="X426" s="228"/>
      <c r="Y426" s="228">
        <v>7</v>
      </c>
      <c r="Z426" s="228">
        <v>8</v>
      </c>
      <c r="AA426" s="228">
        <v>9</v>
      </c>
      <c r="AB426" s="228">
        <v>10</v>
      </c>
      <c r="AC426" s="228">
        <v>11</v>
      </c>
      <c r="AD426" s="228">
        <v>12</v>
      </c>
      <c r="AE426" s="228"/>
      <c r="AF426" s="228"/>
      <c r="AG426" s="228">
        <v>7</v>
      </c>
      <c r="AH426" s="228">
        <v>8</v>
      </c>
      <c r="AI426" s="228">
        <v>9</v>
      </c>
      <c r="AJ426" s="228">
        <v>10</v>
      </c>
      <c r="AK426" s="228">
        <v>11</v>
      </c>
      <c r="AL426" s="228">
        <v>12</v>
      </c>
      <c r="AM426" s="228"/>
      <c r="AN426" s="228"/>
      <c r="AO426" s="228">
        <v>7</v>
      </c>
      <c r="AP426" s="228">
        <v>8</v>
      </c>
      <c r="AQ426" s="228">
        <v>9</v>
      </c>
      <c r="AR426" s="228">
        <v>10</v>
      </c>
      <c r="AS426" s="228">
        <v>11</v>
      </c>
      <c r="AT426" s="228">
        <v>12</v>
      </c>
      <c r="AU426" s="228"/>
      <c r="AV426" s="228"/>
      <c r="AW426" s="354">
        <f>F426</f>
        <v>20</v>
      </c>
      <c r="AX426" s="66"/>
      <c r="AY426" s="289">
        <f t="shared" si="41"/>
        <v>12</v>
      </c>
      <c r="AZ426" s="244">
        <f t="shared" si="42"/>
        <v>4</v>
      </c>
      <c r="BA426" s="244">
        <f t="shared" si="43"/>
        <v>8</v>
      </c>
      <c r="BB426" s="290">
        <f>Table6[[#This Row],[Occupé]]/Table6[[#This Row],[Total port]]</f>
        <v>0.33333333333333331</v>
      </c>
      <c r="BC426" s="250"/>
      <c r="BD426" s="250"/>
      <c r="BE426" s="143"/>
      <c r="BF426" s="143"/>
      <c r="BG426" s="143"/>
      <c r="BH426" s="143"/>
      <c r="BI426" s="143"/>
      <c r="BJ426" s="143"/>
      <c r="BK426" s="143"/>
      <c r="BL426" s="143"/>
      <c r="BM426" s="143"/>
    </row>
    <row r="427" spans="1:65" ht="12" customHeight="1">
      <c r="A427" s="145"/>
      <c r="B427" s="298" t="str">
        <f t="shared" si="40"/>
        <v>INTRA</v>
      </c>
      <c r="C427" s="289" t="s">
        <v>227</v>
      </c>
      <c r="D427" s="261" t="s">
        <v>69</v>
      </c>
      <c r="E427" s="245" t="s">
        <v>276</v>
      </c>
      <c r="F427" s="352"/>
      <c r="G427" s="261">
        <v>0</v>
      </c>
      <c r="H427" s="261">
        <v>0</v>
      </c>
      <c r="I427" s="261" t="s">
        <v>289</v>
      </c>
      <c r="J427" s="244" t="s">
        <v>227</v>
      </c>
      <c r="K427" s="261"/>
      <c r="L427" s="261" t="s">
        <v>300</v>
      </c>
      <c r="M427" s="261">
        <f>COUNTIF(Y427:AD428,"x")</f>
        <v>0</v>
      </c>
      <c r="N427" s="261">
        <f t="shared" si="39"/>
        <v>0</v>
      </c>
      <c r="O427" s="240"/>
      <c r="P427" s="262" t="str">
        <f>K426</f>
        <v>G16</v>
      </c>
      <c r="Q427" s="255"/>
      <c r="R427" s="255"/>
      <c r="S427" s="255"/>
      <c r="T427" s="255"/>
      <c r="U427" s="255"/>
      <c r="V427" s="263"/>
      <c r="W427" s="240"/>
      <c r="X427" s="262">
        <f>K427</f>
        <v>0</v>
      </c>
      <c r="Y427" s="268"/>
      <c r="Z427" s="269"/>
      <c r="AA427" s="269"/>
      <c r="AB427" s="269"/>
      <c r="AC427" s="269"/>
      <c r="AD427" s="270"/>
      <c r="AE427" s="240"/>
      <c r="AF427" s="262">
        <f>K428</f>
        <v>0</v>
      </c>
      <c r="AG427" s="268"/>
      <c r="AH427" s="269"/>
      <c r="AI427" s="269"/>
      <c r="AJ427" s="269"/>
      <c r="AK427" s="269"/>
      <c r="AL427" s="270"/>
      <c r="AM427" s="240"/>
      <c r="AN427" s="262">
        <f>K429</f>
        <v>0</v>
      </c>
      <c r="AO427" s="268"/>
      <c r="AP427" s="269"/>
      <c r="AQ427" s="269"/>
      <c r="AR427" s="269"/>
      <c r="AS427" s="269"/>
      <c r="AT427" s="270"/>
      <c r="AU427" s="240"/>
      <c r="AV427" s="240"/>
      <c r="AW427" s="355"/>
      <c r="AX427" s="66"/>
      <c r="AY427" s="289">
        <f t="shared" si="41"/>
        <v>0</v>
      </c>
      <c r="AZ427" s="244">
        <f t="shared" si="42"/>
        <v>0</v>
      </c>
      <c r="BA427" s="244">
        <f t="shared" si="43"/>
        <v>0</v>
      </c>
      <c r="BB427" s="290" t="e">
        <f>Table6[[#This Row],[Occupé]]/Table6[[#This Row],[Total port]]</f>
        <v>#DIV/0!</v>
      </c>
      <c r="BC427" s="250"/>
      <c r="BD427" s="250"/>
      <c r="BE427" s="143"/>
      <c r="BF427" s="143"/>
      <c r="BG427" s="143"/>
      <c r="BH427" s="143"/>
      <c r="BI427" s="143"/>
      <c r="BJ427" s="143"/>
      <c r="BK427" s="143"/>
      <c r="BL427" s="143"/>
      <c r="BM427" s="143"/>
    </row>
    <row r="428" spans="1:65" ht="12" customHeight="1" thickBot="1">
      <c r="A428" s="145"/>
      <c r="B428" s="298" t="str">
        <f t="shared" si="40"/>
        <v>INTRA</v>
      </c>
      <c r="C428" s="289" t="s">
        <v>227</v>
      </c>
      <c r="D428" s="261" t="s">
        <v>69</v>
      </c>
      <c r="E428" s="245" t="s">
        <v>276</v>
      </c>
      <c r="F428" s="352"/>
      <c r="G428" s="261">
        <v>0</v>
      </c>
      <c r="H428" s="261">
        <v>0</v>
      </c>
      <c r="I428" s="261" t="s">
        <v>289</v>
      </c>
      <c r="J428" s="244" t="s">
        <v>227</v>
      </c>
      <c r="K428" s="261"/>
      <c r="L428" s="261" t="s">
        <v>301</v>
      </c>
      <c r="M428" s="261">
        <f>COUNTIF(AG427:AL428,"x")</f>
        <v>0</v>
      </c>
      <c r="N428" s="261">
        <f t="shared" si="39"/>
        <v>0</v>
      </c>
      <c r="O428" s="240"/>
      <c r="P428" s="264" t="str">
        <f>L426</f>
        <v>C1</v>
      </c>
      <c r="Q428" s="231" t="s">
        <v>277</v>
      </c>
      <c r="R428" s="231" t="s">
        <v>277</v>
      </c>
      <c r="S428" s="231" t="s">
        <v>277</v>
      </c>
      <c r="T428" s="231" t="s">
        <v>277</v>
      </c>
      <c r="U428" s="231"/>
      <c r="V428" s="265"/>
      <c r="W428" s="240"/>
      <c r="X428" s="264" t="str">
        <f>L427</f>
        <v>C2</v>
      </c>
      <c r="Y428" s="272"/>
      <c r="Z428" s="273"/>
      <c r="AA428" s="273"/>
      <c r="AB428" s="273"/>
      <c r="AC428" s="273"/>
      <c r="AD428" s="274"/>
      <c r="AE428" s="240"/>
      <c r="AF428" s="264" t="str">
        <f>L428</f>
        <v>C3</v>
      </c>
      <c r="AG428" s="272"/>
      <c r="AH428" s="273"/>
      <c r="AI428" s="273"/>
      <c r="AJ428" s="273"/>
      <c r="AK428" s="273"/>
      <c r="AL428" s="274"/>
      <c r="AM428" s="240"/>
      <c r="AN428" s="264" t="str">
        <f>L429</f>
        <v>C4</v>
      </c>
      <c r="AO428" s="272"/>
      <c r="AP428" s="273"/>
      <c r="AQ428" s="273"/>
      <c r="AR428" s="273"/>
      <c r="AS428" s="273"/>
      <c r="AT428" s="274"/>
      <c r="AU428" s="240"/>
      <c r="AV428" s="240"/>
      <c r="AW428" s="355"/>
      <c r="AX428" s="66"/>
      <c r="AY428" s="289">
        <f t="shared" si="41"/>
        <v>0</v>
      </c>
      <c r="AZ428" s="244">
        <f t="shared" si="42"/>
        <v>0</v>
      </c>
      <c r="BA428" s="244">
        <f t="shared" si="43"/>
        <v>0</v>
      </c>
      <c r="BB428" s="290" t="e">
        <f>Table6[[#This Row],[Occupé]]/Table6[[#This Row],[Total port]]</f>
        <v>#DIV/0!</v>
      </c>
      <c r="BC428" s="250"/>
      <c r="BD428" s="250"/>
      <c r="BE428" s="143"/>
      <c r="BF428" s="143"/>
      <c r="BG428" s="143"/>
      <c r="BH428" s="143"/>
      <c r="BI428" s="143"/>
      <c r="BJ428" s="143"/>
      <c r="BK428" s="143"/>
      <c r="BL428" s="143"/>
      <c r="BM428" s="143"/>
    </row>
    <row r="429" spans="1:65" ht="12" customHeight="1" thickBot="1">
      <c r="A429" s="145"/>
      <c r="B429" s="299" t="str">
        <f t="shared" si="40"/>
        <v>INTRA</v>
      </c>
      <c r="C429" s="296" t="s">
        <v>227</v>
      </c>
      <c r="D429" s="257" t="s">
        <v>69</v>
      </c>
      <c r="E429" s="232" t="s">
        <v>276</v>
      </c>
      <c r="F429" s="353"/>
      <c r="G429" s="252">
        <v>0</v>
      </c>
      <c r="H429" s="252">
        <v>0</v>
      </c>
      <c r="I429" s="252" t="s">
        <v>289</v>
      </c>
      <c r="J429" s="231" t="s">
        <v>227</v>
      </c>
      <c r="K429" s="252"/>
      <c r="L429" s="252" t="s">
        <v>302</v>
      </c>
      <c r="M429" s="252">
        <f>COUNTIF(AO427:AT428,"x")</f>
        <v>0</v>
      </c>
      <c r="N429" s="252">
        <f t="shared" si="39"/>
        <v>0</v>
      </c>
      <c r="O429" s="240"/>
      <c r="P429" s="233"/>
      <c r="Q429" s="240">
        <v>1</v>
      </c>
      <c r="R429" s="240">
        <v>2</v>
      </c>
      <c r="S429" s="240">
        <v>3</v>
      </c>
      <c r="T429" s="240">
        <v>4</v>
      </c>
      <c r="U429" s="240">
        <v>5</v>
      </c>
      <c r="V429" s="240">
        <v>6</v>
      </c>
      <c r="W429" s="240"/>
      <c r="X429" s="233"/>
      <c r="Y429" s="240">
        <v>1</v>
      </c>
      <c r="Z429" s="240">
        <v>2</v>
      </c>
      <c r="AA429" s="240">
        <v>3</v>
      </c>
      <c r="AB429" s="240">
        <v>4</v>
      </c>
      <c r="AC429" s="240">
        <v>5</v>
      </c>
      <c r="AD429" s="240">
        <v>6</v>
      </c>
      <c r="AE429" s="240"/>
      <c r="AF429" s="233"/>
      <c r="AG429" s="240">
        <v>1</v>
      </c>
      <c r="AH429" s="240">
        <v>2</v>
      </c>
      <c r="AI429" s="240">
        <v>3</v>
      </c>
      <c r="AJ429" s="240">
        <v>4</v>
      </c>
      <c r="AK429" s="240">
        <v>5</v>
      </c>
      <c r="AL429" s="240">
        <v>6</v>
      </c>
      <c r="AM429" s="240"/>
      <c r="AN429" s="233"/>
      <c r="AO429" s="240">
        <v>1</v>
      </c>
      <c r="AP429" s="240">
        <v>2</v>
      </c>
      <c r="AQ429" s="240">
        <v>3</v>
      </c>
      <c r="AR429" s="240">
        <v>4</v>
      </c>
      <c r="AS429" s="240">
        <v>5</v>
      </c>
      <c r="AT429" s="240">
        <v>6</v>
      </c>
      <c r="AU429" s="240"/>
      <c r="AV429" s="240"/>
      <c r="AW429" s="355"/>
      <c r="AX429" s="66"/>
      <c r="AY429" s="289">
        <f t="shared" si="41"/>
        <v>0</v>
      </c>
      <c r="AZ429" s="244">
        <f t="shared" si="42"/>
        <v>0</v>
      </c>
      <c r="BA429" s="244">
        <f t="shared" si="43"/>
        <v>0</v>
      </c>
      <c r="BB429" s="290" t="e">
        <f>Table6[[#This Row],[Occupé]]/Table6[[#This Row],[Total port]]</f>
        <v>#DIV/0!</v>
      </c>
      <c r="BC429" s="250"/>
      <c r="BD429" s="250"/>
      <c r="BE429" s="143"/>
      <c r="BF429" s="143"/>
      <c r="BG429" s="143"/>
      <c r="BH429" s="143"/>
      <c r="BI429" s="143"/>
      <c r="BJ429" s="143"/>
      <c r="BK429" s="143"/>
      <c r="BL429" s="143"/>
      <c r="BM429" s="143"/>
    </row>
    <row r="430" spans="1:65" ht="12" customHeight="1" thickBot="1">
      <c r="A430" s="145"/>
      <c r="B430" s="297" t="str">
        <f t="shared" si="40"/>
        <v>INTRA</v>
      </c>
      <c r="C430" s="295" t="s">
        <v>227</v>
      </c>
      <c r="D430" s="275" t="s">
        <v>69</v>
      </c>
      <c r="E430" s="260" t="s">
        <v>276</v>
      </c>
      <c r="F430" s="351">
        <v>19</v>
      </c>
      <c r="G430" s="259">
        <v>12</v>
      </c>
      <c r="H430" s="259">
        <v>12</v>
      </c>
      <c r="I430" s="259" t="s">
        <v>289</v>
      </c>
      <c r="J430" s="255" t="s">
        <v>227</v>
      </c>
      <c r="K430" s="259" t="s">
        <v>30</v>
      </c>
      <c r="L430" s="259" t="s">
        <v>298</v>
      </c>
      <c r="M430" s="259">
        <f>COUNTIF(Q431:V432,"x")</f>
        <v>4</v>
      </c>
      <c r="N430" s="259">
        <f t="shared" si="39"/>
        <v>8</v>
      </c>
      <c r="O430" s="228"/>
      <c r="P430" s="228"/>
      <c r="Q430" s="228">
        <v>7</v>
      </c>
      <c r="R430" s="228">
        <v>8</v>
      </c>
      <c r="S430" s="228">
        <v>9</v>
      </c>
      <c r="T430" s="228">
        <v>10</v>
      </c>
      <c r="U430" s="228">
        <v>11</v>
      </c>
      <c r="V430" s="228">
        <v>12</v>
      </c>
      <c r="W430" s="228"/>
      <c r="X430" s="228"/>
      <c r="Y430" s="228">
        <v>7</v>
      </c>
      <c r="Z430" s="228">
        <v>8</v>
      </c>
      <c r="AA430" s="228">
        <v>9</v>
      </c>
      <c r="AB430" s="228">
        <v>10</v>
      </c>
      <c r="AC430" s="228">
        <v>11</v>
      </c>
      <c r="AD430" s="228">
        <v>12</v>
      </c>
      <c r="AE430" s="228"/>
      <c r="AF430" s="228"/>
      <c r="AG430" s="228">
        <v>7</v>
      </c>
      <c r="AH430" s="228">
        <v>8</v>
      </c>
      <c r="AI430" s="228">
        <v>9</v>
      </c>
      <c r="AJ430" s="228">
        <v>10</v>
      </c>
      <c r="AK430" s="228">
        <v>11</v>
      </c>
      <c r="AL430" s="228">
        <v>12</v>
      </c>
      <c r="AM430" s="228"/>
      <c r="AN430" s="228"/>
      <c r="AO430" s="228">
        <v>7</v>
      </c>
      <c r="AP430" s="228">
        <v>8</v>
      </c>
      <c r="AQ430" s="228">
        <v>9</v>
      </c>
      <c r="AR430" s="228">
        <v>10</v>
      </c>
      <c r="AS430" s="228">
        <v>11</v>
      </c>
      <c r="AT430" s="228">
        <v>12</v>
      </c>
      <c r="AU430" s="228"/>
      <c r="AV430" s="228"/>
      <c r="AW430" s="354">
        <f>F430</f>
        <v>19</v>
      </c>
      <c r="AX430" s="66"/>
      <c r="AY430" s="289">
        <f t="shared" si="41"/>
        <v>12</v>
      </c>
      <c r="AZ430" s="244">
        <f t="shared" si="42"/>
        <v>4</v>
      </c>
      <c r="BA430" s="244">
        <f t="shared" si="43"/>
        <v>8</v>
      </c>
      <c r="BB430" s="290">
        <f>Table6[[#This Row],[Occupé]]/Table6[[#This Row],[Total port]]</f>
        <v>0.33333333333333331</v>
      </c>
      <c r="BC430" s="250"/>
      <c r="BD430" s="250"/>
      <c r="BE430" s="143"/>
      <c r="BF430" s="143"/>
      <c r="BG430" s="143"/>
      <c r="BH430" s="143"/>
      <c r="BI430" s="143"/>
      <c r="BJ430" s="143"/>
      <c r="BK430" s="143"/>
      <c r="BL430" s="143"/>
      <c r="BM430" s="143"/>
    </row>
    <row r="431" spans="1:65" ht="12" customHeight="1">
      <c r="A431" s="145"/>
      <c r="B431" s="298" t="str">
        <f t="shared" si="40"/>
        <v>INTRA</v>
      </c>
      <c r="C431" s="289" t="s">
        <v>227</v>
      </c>
      <c r="D431" s="261" t="s">
        <v>69</v>
      </c>
      <c r="E431" s="245" t="s">
        <v>276</v>
      </c>
      <c r="F431" s="352"/>
      <c r="G431" s="261">
        <v>12</v>
      </c>
      <c r="H431" s="261">
        <v>12</v>
      </c>
      <c r="I431" s="261" t="s">
        <v>289</v>
      </c>
      <c r="J431" s="244" t="s">
        <v>227</v>
      </c>
      <c r="K431" s="261" t="s">
        <v>30</v>
      </c>
      <c r="L431" s="261" t="s">
        <v>300</v>
      </c>
      <c r="M431" s="261">
        <f>COUNTIF(Y431:AD432,"x")</f>
        <v>0</v>
      </c>
      <c r="N431" s="261">
        <f t="shared" si="39"/>
        <v>12</v>
      </c>
      <c r="O431" s="240"/>
      <c r="P431" s="262" t="str">
        <f>K430</f>
        <v>G35</v>
      </c>
      <c r="Q431" s="255"/>
      <c r="R431" s="255"/>
      <c r="S431" s="255"/>
      <c r="T431" s="255"/>
      <c r="U431" s="255"/>
      <c r="V431" s="263"/>
      <c r="W431" s="240"/>
      <c r="X431" s="262" t="str">
        <f>K431</f>
        <v>G35</v>
      </c>
      <c r="Y431" s="255"/>
      <c r="Z431" s="255"/>
      <c r="AA431" s="255"/>
      <c r="AB431" s="255"/>
      <c r="AC431" s="255"/>
      <c r="AD431" s="263"/>
      <c r="AE431" s="240"/>
      <c r="AF431" s="262" t="str">
        <f>K432</f>
        <v>M35</v>
      </c>
      <c r="AG431" s="255"/>
      <c r="AH431" s="255"/>
      <c r="AI431" s="255"/>
      <c r="AJ431" s="255"/>
      <c r="AK431" s="255"/>
      <c r="AL431" s="263"/>
      <c r="AM431" s="240"/>
      <c r="AN431" s="262">
        <f>K433</f>
        <v>0</v>
      </c>
      <c r="AO431" s="268"/>
      <c r="AP431" s="269"/>
      <c r="AQ431" s="269"/>
      <c r="AR431" s="269"/>
      <c r="AS431" s="269"/>
      <c r="AT431" s="270"/>
      <c r="AU431" s="240"/>
      <c r="AV431" s="240"/>
      <c r="AW431" s="355"/>
      <c r="AX431" s="66"/>
      <c r="AY431" s="289">
        <f t="shared" si="41"/>
        <v>12</v>
      </c>
      <c r="AZ431" s="244">
        <f t="shared" si="42"/>
        <v>0</v>
      </c>
      <c r="BA431" s="244">
        <f t="shared" si="43"/>
        <v>12</v>
      </c>
      <c r="BB431" s="290">
        <f>Table6[[#This Row],[Occupé]]/Table6[[#This Row],[Total port]]</f>
        <v>0</v>
      </c>
      <c r="BC431" s="250"/>
      <c r="BD431" s="250"/>
      <c r="BE431" s="143"/>
      <c r="BF431" s="143"/>
      <c r="BG431" s="143"/>
      <c r="BH431" s="143"/>
      <c r="BI431" s="143"/>
      <c r="BJ431" s="143"/>
      <c r="BK431" s="143"/>
      <c r="BL431" s="143"/>
      <c r="BM431" s="143"/>
    </row>
    <row r="432" spans="1:65" ht="12" customHeight="1" thickBot="1">
      <c r="A432" s="145"/>
      <c r="B432" s="298" t="str">
        <f t="shared" si="40"/>
        <v>INTRA</v>
      </c>
      <c r="C432" s="289" t="s">
        <v>227</v>
      </c>
      <c r="D432" s="261" t="s">
        <v>69</v>
      </c>
      <c r="E432" s="245" t="s">
        <v>276</v>
      </c>
      <c r="F432" s="352"/>
      <c r="G432" s="261">
        <v>0</v>
      </c>
      <c r="H432" s="261">
        <v>12</v>
      </c>
      <c r="I432" s="261" t="s">
        <v>289</v>
      </c>
      <c r="J432" s="244" t="s">
        <v>227</v>
      </c>
      <c r="K432" s="261" t="s">
        <v>220</v>
      </c>
      <c r="L432" s="261" t="s">
        <v>301</v>
      </c>
      <c r="M432" s="261">
        <f>COUNTIF(AG431:AL432,"x")</f>
        <v>6</v>
      </c>
      <c r="N432" s="261">
        <f t="shared" si="39"/>
        <v>-6</v>
      </c>
      <c r="O432" s="240"/>
      <c r="P432" s="264" t="str">
        <f>L430</f>
        <v>C1</v>
      </c>
      <c r="Q432" s="231" t="s">
        <v>277</v>
      </c>
      <c r="R432" s="231" t="s">
        <v>277</v>
      </c>
      <c r="S432" s="231" t="s">
        <v>277</v>
      </c>
      <c r="T432" s="231" t="s">
        <v>277</v>
      </c>
      <c r="U432" s="231"/>
      <c r="V432" s="265"/>
      <c r="W432" s="240"/>
      <c r="X432" s="264" t="str">
        <f>L431</f>
        <v>C2</v>
      </c>
      <c r="Y432" s="231"/>
      <c r="Z432" s="231"/>
      <c r="AA432" s="231"/>
      <c r="AB432" s="231"/>
      <c r="AC432" s="231"/>
      <c r="AD432" s="265"/>
      <c r="AE432" s="240"/>
      <c r="AF432" s="264" t="str">
        <f>L432</f>
        <v>C3</v>
      </c>
      <c r="AG432" s="231" t="s">
        <v>277</v>
      </c>
      <c r="AH432" s="231" t="s">
        <v>277</v>
      </c>
      <c r="AI432" s="231" t="s">
        <v>277</v>
      </c>
      <c r="AJ432" s="231" t="s">
        <v>277</v>
      </c>
      <c r="AK432" s="231" t="s">
        <v>277</v>
      </c>
      <c r="AL432" s="265" t="s">
        <v>277</v>
      </c>
      <c r="AM432" s="240"/>
      <c r="AN432" s="264" t="str">
        <f>L433</f>
        <v>C4</v>
      </c>
      <c r="AO432" s="272"/>
      <c r="AP432" s="273"/>
      <c r="AQ432" s="273"/>
      <c r="AR432" s="273"/>
      <c r="AS432" s="273"/>
      <c r="AT432" s="274"/>
      <c r="AU432" s="240"/>
      <c r="AV432" s="240"/>
      <c r="AW432" s="355"/>
      <c r="AX432" s="66"/>
      <c r="AY432" s="289">
        <f t="shared" si="41"/>
        <v>0</v>
      </c>
      <c r="AZ432" s="244">
        <f t="shared" si="42"/>
        <v>6</v>
      </c>
      <c r="BA432" s="244">
        <f t="shared" si="43"/>
        <v>-6</v>
      </c>
      <c r="BB432" s="290" t="e">
        <f>Table6[[#This Row],[Occupé]]/Table6[[#This Row],[Total port]]</f>
        <v>#DIV/0!</v>
      </c>
      <c r="BC432" s="250"/>
      <c r="BD432" s="250"/>
      <c r="BE432" s="143"/>
      <c r="BF432" s="143"/>
      <c r="BG432" s="143"/>
      <c r="BH432" s="143"/>
      <c r="BI432" s="143"/>
      <c r="BJ432" s="143"/>
      <c r="BK432" s="143"/>
      <c r="BL432" s="143"/>
      <c r="BM432" s="143"/>
    </row>
    <row r="433" spans="1:65" ht="12" customHeight="1" thickBot="1">
      <c r="A433" s="145"/>
      <c r="B433" s="299" t="str">
        <f t="shared" si="40"/>
        <v>INTRA</v>
      </c>
      <c r="C433" s="296" t="s">
        <v>227</v>
      </c>
      <c r="D433" s="257" t="s">
        <v>69</v>
      </c>
      <c r="E433" s="232" t="s">
        <v>276</v>
      </c>
      <c r="F433" s="353"/>
      <c r="G433" s="252">
        <v>0</v>
      </c>
      <c r="H433" s="252">
        <v>12</v>
      </c>
      <c r="I433" s="252" t="s">
        <v>289</v>
      </c>
      <c r="J433" s="231" t="s">
        <v>227</v>
      </c>
      <c r="K433" s="252"/>
      <c r="L433" s="252" t="s">
        <v>302</v>
      </c>
      <c r="M433" s="252">
        <f>COUNTIF(AO431:AT432,"x")</f>
        <v>0</v>
      </c>
      <c r="N433" s="252">
        <f t="shared" si="39"/>
        <v>0</v>
      </c>
      <c r="O433" s="233"/>
      <c r="P433" s="233"/>
      <c r="Q433" s="233">
        <v>1</v>
      </c>
      <c r="R433" s="233">
        <v>2</v>
      </c>
      <c r="S433" s="233">
        <v>3</v>
      </c>
      <c r="T433" s="233">
        <v>4</v>
      </c>
      <c r="U433" s="233">
        <v>5</v>
      </c>
      <c r="V433" s="233">
        <v>6</v>
      </c>
      <c r="W433" s="233"/>
      <c r="X433" s="233"/>
      <c r="Y433" s="233">
        <v>1</v>
      </c>
      <c r="Z433" s="233">
        <v>2</v>
      </c>
      <c r="AA433" s="233">
        <v>3</v>
      </c>
      <c r="AB433" s="233">
        <v>4</v>
      </c>
      <c r="AC433" s="233">
        <v>5</v>
      </c>
      <c r="AD433" s="233">
        <v>6</v>
      </c>
      <c r="AE433" s="233"/>
      <c r="AF433" s="233"/>
      <c r="AG433" s="233">
        <v>1</v>
      </c>
      <c r="AH433" s="233">
        <v>2</v>
      </c>
      <c r="AI433" s="233">
        <v>3</v>
      </c>
      <c r="AJ433" s="233">
        <v>4</v>
      </c>
      <c r="AK433" s="233">
        <v>5</v>
      </c>
      <c r="AL433" s="233">
        <v>6</v>
      </c>
      <c r="AM433" s="233"/>
      <c r="AN433" s="233"/>
      <c r="AO433" s="233">
        <v>1</v>
      </c>
      <c r="AP433" s="233">
        <v>2</v>
      </c>
      <c r="AQ433" s="233">
        <v>3</v>
      </c>
      <c r="AR433" s="233">
        <v>4</v>
      </c>
      <c r="AS433" s="233">
        <v>5</v>
      </c>
      <c r="AT433" s="233">
        <v>6</v>
      </c>
      <c r="AU433" s="233"/>
      <c r="AV433" s="233"/>
      <c r="AW433" s="356"/>
      <c r="AX433" s="66"/>
      <c r="AY433" s="289">
        <f t="shared" si="41"/>
        <v>0</v>
      </c>
      <c r="AZ433" s="244">
        <f t="shared" si="42"/>
        <v>0</v>
      </c>
      <c r="BA433" s="244">
        <f t="shared" si="43"/>
        <v>0</v>
      </c>
      <c r="BB433" s="290" t="e">
        <f>Table6[[#This Row],[Occupé]]/Table6[[#This Row],[Total port]]</f>
        <v>#DIV/0!</v>
      </c>
      <c r="BC433" s="250"/>
      <c r="BD433" s="250"/>
      <c r="BE433" s="143"/>
      <c r="BF433" s="143"/>
      <c r="BG433" s="143"/>
      <c r="BH433" s="143"/>
      <c r="BI433" s="143"/>
      <c r="BJ433" s="143"/>
      <c r="BK433" s="143"/>
      <c r="BL433" s="143"/>
      <c r="BM433" s="143"/>
    </row>
    <row r="434" spans="1:65" ht="12" customHeight="1" thickBot="1">
      <c r="A434" s="145"/>
      <c r="B434" s="297" t="str">
        <f t="shared" si="40"/>
        <v>INTRA</v>
      </c>
      <c r="C434" s="295" t="s">
        <v>227</v>
      </c>
      <c r="D434" s="275" t="s">
        <v>69</v>
      </c>
      <c r="E434" s="260" t="s">
        <v>276</v>
      </c>
      <c r="F434" s="351">
        <v>18</v>
      </c>
      <c r="G434" s="259">
        <v>12</v>
      </c>
      <c r="H434" s="259">
        <v>12</v>
      </c>
      <c r="I434" s="259" t="s">
        <v>289</v>
      </c>
      <c r="J434" s="255" t="s">
        <v>227</v>
      </c>
      <c r="K434" s="259" t="s">
        <v>74</v>
      </c>
      <c r="L434" s="259" t="s">
        <v>298</v>
      </c>
      <c r="M434" s="259">
        <f>COUNTIF(Q435:V436,"x")</f>
        <v>11</v>
      </c>
      <c r="N434" s="259">
        <f t="shared" si="39"/>
        <v>1</v>
      </c>
      <c r="O434" s="240"/>
      <c r="P434" s="228"/>
      <c r="Q434" s="240">
        <v>7</v>
      </c>
      <c r="R434" s="240">
        <v>8</v>
      </c>
      <c r="S434" s="240">
        <v>9</v>
      </c>
      <c r="T434" s="240">
        <v>10</v>
      </c>
      <c r="U434" s="240">
        <v>11</v>
      </c>
      <c r="V434" s="240">
        <v>12</v>
      </c>
      <c r="W434" s="240"/>
      <c r="X434" s="228"/>
      <c r="Y434" s="240">
        <v>7</v>
      </c>
      <c r="Z434" s="240">
        <v>8</v>
      </c>
      <c r="AA434" s="240">
        <v>9</v>
      </c>
      <c r="AB434" s="240">
        <v>10</v>
      </c>
      <c r="AC434" s="240">
        <v>11</v>
      </c>
      <c r="AD434" s="240">
        <v>12</v>
      </c>
      <c r="AE434" s="240"/>
      <c r="AF434" s="228"/>
      <c r="AG434" s="240">
        <v>7</v>
      </c>
      <c r="AH434" s="240">
        <v>8</v>
      </c>
      <c r="AI434" s="240">
        <v>9</v>
      </c>
      <c r="AJ434" s="240">
        <v>10</v>
      </c>
      <c r="AK434" s="240">
        <v>11</v>
      </c>
      <c r="AL434" s="240">
        <v>12</v>
      </c>
      <c r="AM434" s="240"/>
      <c r="AN434" s="228"/>
      <c r="AO434" s="240">
        <v>7</v>
      </c>
      <c r="AP434" s="240">
        <v>8</v>
      </c>
      <c r="AQ434" s="240">
        <v>9</v>
      </c>
      <c r="AR434" s="240">
        <v>10</v>
      </c>
      <c r="AS434" s="240">
        <v>11</v>
      </c>
      <c r="AT434" s="240">
        <v>12</v>
      </c>
      <c r="AU434" s="240"/>
      <c r="AV434" s="240"/>
      <c r="AW434" s="355">
        <f>F434</f>
        <v>18</v>
      </c>
      <c r="AX434" s="66"/>
      <c r="AY434" s="289">
        <f t="shared" si="41"/>
        <v>12</v>
      </c>
      <c r="AZ434" s="244">
        <f t="shared" si="42"/>
        <v>11</v>
      </c>
      <c r="BA434" s="244">
        <f t="shared" si="43"/>
        <v>1</v>
      </c>
      <c r="BB434" s="290">
        <f>Table6[[#This Row],[Occupé]]/Table6[[#This Row],[Total port]]</f>
        <v>0.91666666666666663</v>
      </c>
      <c r="BC434" s="250"/>
      <c r="BD434" s="250"/>
      <c r="BE434" s="143"/>
      <c r="BF434" s="143"/>
      <c r="BG434" s="143"/>
      <c r="BH434" s="143"/>
      <c r="BI434" s="143"/>
      <c r="BJ434" s="143"/>
      <c r="BK434" s="143"/>
      <c r="BL434" s="143"/>
      <c r="BM434" s="143"/>
    </row>
    <row r="435" spans="1:65" ht="12" customHeight="1">
      <c r="A435" s="145"/>
      <c r="B435" s="298" t="str">
        <f t="shared" si="40"/>
        <v>INTRA</v>
      </c>
      <c r="C435" s="289" t="s">
        <v>227</v>
      </c>
      <c r="D435" s="261" t="s">
        <v>69</v>
      </c>
      <c r="E435" s="245" t="s">
        <v>276</v>
      </c>
      <c r="F435" s="352"/>
      <c r="G435" s="261">
        <v>12</v>
      </c>
      <c r="H435" s="261">
        <v>12</v>
      </c>
      <c r="I435" s="261" t="s">
        <v>289</v>
      </c>
      <c r="J435" s="244" t="s">
        <v>227</v>
      </c>
      <c r="K435" s="261" t="s">
        <v>75</v>
      </c>
      <c r="L435" s="261" t="s">
        <v>300</v>
      </c>
      <c r="M435" s="261">
        <f>COUNTIF(Y435:AD436,"x")</f>
        <v>5</v>
      </c>
      <c r="N435" s="261">
        <f t="shared" si="39"/>
        <v>7</v>
      </c>
      <c r="O435" s="240"/>
      <c r="P435" s="262" t="str">
        <f>K434</f>
        <v>E76</v>
      </c>
      <c r="Q435" s="255" t="s">
        <v>277</v>
      </c>
      <c r="R435" s="255" t="s">
        <v>277</v>
      </c>
      <c r="S435" s="255" t="s">
        <v>277</v>
      </c>
      <c r="T435" s="255" t="s">
        <v>277</v>
      </c>
      <c r="U435" s="255" t="s">
        <v>277</v>
      </c>
      <c r="V435" s="263" t="s">
        <v>277</v>
      </c>
      <c r="W435" s="240"/>
      <c r="X435" s="262" t="str">
        <f>K435</f>
        <v>H76</v>
      </c>
      <c r="Y435" s="255"/>
      <c r="Z435" s="255"/>
      <c r="AA435" s="255"/>
      <c r="AB435" s="255"/>
      <c r="AC435" s="255" t="s">
        <v>277</v>
      </c>
      <c r="AD435" s="263" t="s">
        <v>277</v>
      </c>
      <c r="AE435" s="240"/>
      <c r="AF435" s="262" t="str">
        <f>K436</f>
        <v>J76</v>
      </c>
      <c r="AG435" s="255" t="s">
        <v>277</v>
      </c>
      <c r="AH435" s="255" t="s">
        <v>277</v>
      </c>
      <c r="AI435" s="255"/>
      <c r="AJ435" s="255" t="s">
        <v>277</v>
      </c>
      <c r="AK435" s="255" t="s">
        <v>277</v>
      </c>
      <c r="AL435" s="263" t="s">
        <v>277</v>
      </c>
      <c r="AM435" s="240"/>
      <c r="AN435" s="262" t="str">
        <f>K437</f>
        <v>M76</v>
      </c>
      <c r="AO435" s="255" t="s">
        <v>277</v>
      </c>
      <c r="AP435" s="255" t="s">
        <v>277</v>
      </c>
      <c r="AQ435" s="255" t="s">
        <v>277</v>
      </c>
      <c r="AR435" s="255" t="s">
        <v>277</v>
      </c>
      <c r="AS435" s="255" t="s">
        <v>277</v>
      </c>
      <c r="AT435" s="263" t="s">
        <v>277</v>
      </c>
      <c r="AU435" s="240"/>
      <c r="AV435" s="240"/>
      <c r="AW435" s="355"/>
      <c r="AX435" s="66"/>
      <c r="AY435" s="289">
        <f t="shared" si="41"/>
        <v>12</v>
      </c>
      <c r="AZ435" s="244">
        <f t="shared" si="42"/>
        <v>5</v>
      </c>
      <c r="BA435" s="244">
        <f t="shared" si="43"/>
        <v>7</v>
      </c>
      <c r="BB435" s="290">
        <f>Table6[[#This Row],[Occupé]]/Table6[[#This Row],[Total port]]</f>
        <v>0.41666666666666669</v>
      </c>
      <c r="BC435" s="250"/>
      <c r="BD435" s="250"/>
      <c r="BE435" s="143"/>
      <c r="BF435" s="143"/>
      <c r="BG435" s="143"/>
      <c r="BH435" s="143"/>
      <c r="BI435" s="143"/>
      <c r="BJ435" s="143"/>
      <c r="BK435" s="143"/>
      <c r="BL435" s="143"/>
      <c r="BM435" s="143"/>
    </row>
    <row r="436" spans="1:65" ht="12" customHeight="1" thickBot="1">
      <c r="A436" s="145"/>
      <c r="B436" s="298" t="str">
        <f t="shared" si="40"/>
        <v>INTRA</v>
      </c>
      <c r="C436" s="289" t="s">
        <v>227</v>
      </c>
      <c r="D436" s="261" t="s">
        <v>69</v>
      </c>
      <c r="E436" s="245" t="s">
        <v>276</v>
      </c>
      <c r="F436" s="352"/>
      <c r="G436" s="261">
        <v>12</v>
      </c>
      <c r="H436" s="261">
        <v>12</v>
      </c>
      <c r="I436" s="261" t="s">
        <v>289</v>
      </c>
      <c r="J436" s="244" t="s">
        <v>227</v>
      </c>
      <c r="K436" s="261" t="s">
        <v>76</v>
      </c>
      <c r="L436" s="261" t="s">
        <v>301</v>
      </c>
      <c r="M436" s="261">
        <f>COUNTIF(AG435:AL436,"x")</f>
        <v>10</v>
      </c>
      <c r="N436" s="261">
        <f t="shared" si="39"/>
        <v>2</v>
      </c>
      <c r="O436" s="240"/>
      <c r="P436" s="264" t="str">
        <f>L434</f>
        <v>C1</v>
      </c>
      <c r="Q436" s="231" t="s">
        <v>277</v>
      </c>
      <c r="R436" s="231" t="s">
        <v>277</v>
      </c>
      <c r="S436" s="231" t="s">
        <v>277</v>
      </c>
      <c r="T436" s="231" t="s">
        <v>277</v>
      </c>
      <c r="U436" s="231"/>
      <c r="V436" s="265" t="s">
        <v>277</v>
      </c>
      <c r="W436" s="240"/>
      <c r="X436" s="264" t="str">
        <f>L435</f>
        <v>C2</v>
      </c>
      <c r="Y436" s="231" t="s">
        <v>277</v>
      </c>
      <c r="Z436" s="231"/>
      <c r="AA436" s="231" t="s">
        <v>277</v>
      </c>
      <c r="AB436" s="231"/>
      <c r="AC436" s="231"/>
      <c r="AD436" s="265" t="s">
        <v>277</v>
      </c>
      <c r="AE436" s="240"/>
      <c r="AF436" s="264" t="str">
        <f>L436</f>
        <v>C3</v>
      </c>
      <c r="AG436" s="231" t="s">
        <v>277</v>
      </c>
      <c r="AH436" s="231" t="s">
        <v>277</v>
      </c>
      <c r="AI436" s="231"/>
      <c r="AJ436" s="231" t="s">
        <v>277</v>
      </c>
      <c r="AK436" s="231" t="s">
        <v>277</v>
      </c>
      <c r="AL436" s="265" t="s">
        <v>277</v>
      </c>
      <c r="AM436" s="240"/>
      <c r="AN436" s="264" t="str">
        <f>L437</f>
        <v>C4</v>
      </c>
      <c r="AO436" s="231" t="s">
        <v>277</v>
      </c>
      <c r="AP436" s="231" t="s">
        <v>277</v>
      </c>
      <c r="AQ436" s="231" t="s">
        <v>277</v>
      </c>
      <c r="AR436" s="231" t="s">
        <v>277</v>
      </c>
      <c r="AS436" s="231" t="s">
        <v>277</v>
      </c>
      <c r="AT436" s="265" t="s">
        <v>277</v>
      </c>
      <c r="AU436" s="240"/>
      <c r="AV436" s="240"/>
      <c r="AW436" s="355"/>
      <c r="AX436" s="66"/>
      <c r="AY436" s="289">
        <f t="shared" si="41"/>
        <v>12</v>
      </c>
      <c r="AZ436" s="244">
        <f t="shared" si="42"/>
        <v>10</v>
      </c>
      <c r="BA436" s="244">
        <f t="shared" si="43"/>
        <v>2</v>
      </c>
      <c r="BB436" s="290">
        <f>Table6[[#This Row],[Occupé]]/Table6[[#This Row],[Total port]]</f>
        <v>0.83333333333333337</v>
      </c>
      <c r="BC436" s="250"/>
      <c r="BD436" s="250"/>
      <c r="BE436" s="143"/>
      <c r="BF436" s="143"/>
      <c r="BG436" s="143"/>
      <c r="BH436" s="143"/>
      <c r="BI436" s="143"/>
      <c r="BJ436" s="143"/>
      <c r="BK436" s="143"/>
      <c r="BL436" s="143"/>
      <c r="BM436" s="143"/>
    </row>
    <row r="437" spans="1:65" ht="12" customHeight="1" thickBot="1">
      <c r="A437" s="145"/>
      <c r="B437" s="299" t="str">
        <f t="shared" si="40"/>
        <v>INTRA</v>
      </c>
      <c r="C437" s="296" t="s">
        <v>227</v>
      </c>
      <c r="D437" s="257" t="s">
        <v>69</v>
      </c>
      <c r="E437" s="232" t="s">
        <v>276</v>
      </c>
      <c r="F437" s="353"/>
      <c r="G437" s="252">
        <v>12</v>
      </c>
      <c r="H437" s="252">
        <v>12</v>
      </c>
      <c r="I437" s="252" t="s">
        <v>289</v>
      </c>
      <c r="J437" s="231" t="s">
        <v>227</v>
      </c>
      <c r="K437" s="252" t="s">
        <v>77</v>
      </c>
      <c r="L437" s="252" t="s">
        <v>302</v>
      </c>
      <c r="M437" s="252">
        <f>COUNTIF(AO435:AT436,"x")</f>
        <v>12</v>
      </c>
      <c r="N437" s="252">
        <f t="shared" si="39"/>
        <v>0</v>
      </c>
      <c r="O437" s="240"/>
      <c r="P437" s="233"/>
      <c r="Q437" s="240">
        <v>1</v>
      </c>
      <c r="R437" s="240">
        <v>2</v>
      </c>
      <c r="S437" s="240">
        <v>3</v>
      </c>
      <c r="T437" s="240">
        <v>4</v>
      </c>
      <c r="U437" s="240">
        <v>5</v>
      </c>
      <c r="V437" s="240">
        <v>6</v>
      </c>
      <c r="W437" s="240"/>
      <c r="X437" s="233"/>
      <c r="Y437" s="240">
        <v>1</v>
      </c>
      <c r="Z437" s="240">
        <v>2</v>
      </c>
      <c r="AA437" s="240">
        <v>3</v>
      </c>
      <c r="AB437" s="240">
        <v>4</v>
      </c>
      <c r="AC437" s="240">
        <v>5</v>
      </c>
      <c r="AD437" s="240">
        <v>6</v>
      </c>
      <c r="AE437" s="240"/>
      <c r="AF437" s="233"/>
      <c r="AG437" s="240">
        <v>1</v>
      </c>
      <c r="AH437" s="240">
        <v>2</v>
      </c>
      <c r="AI437" s="240">
        <v>3</v>
      </c>
      <c r="AJ437" s="240">
        <v>4</v>
      </c>
      <c r="AK437" s="240">
        <v>5</v>
      </c>
      <c r="AL437" s="240">
        <v>6</v>
      </c>
      <c r="AM437" s="240"/>
      <c r="AN437" s="233"/>
      <c r="AO437" s="240">
        <v>1</v>
      </c>
      <c r="AP437" s="240">
        <v>2</v>
      </c>
      <c r="AQ437" s="240">
        <v>3</v>
      </c>
      <c r="AR437" s="240">
        <v>4</v>
      </c>
      <c r="AS437" s="240">
        <v>5</v>
      </c>
      <c r="AT437" s="240">
        <v>6</v>
      </c>
      <c r="AU437" s="240"/>
      <c r="AV437" s="240"/>
      <c r="AW437" s="355"/>
      <c r="AX437" s="66"/>
      <c r="AY437" s="289">
        <f t="shared" si="41"/>
        <v>12</v>
      </c>
      <c r="AZ437" s="244">
        <f t="shared" si="42"/>
        <v>12</v>
      </c>
      <c r="BA437" s="244">
        <f t="shared" si="43"/>
        <v>0</v>
      </c>
      <c r="BB437" s="290">
        <f>Table6[[#This Row],[Occupé]]/Table6[[#This Row],[Total port]]</f>
        <v>1</v>
      </c>
      <c r="BC437" s="250"/>
      <c r="BD437" s="250"/>
      <c r="BE437" s="143"/>
      <c r="BF437" s="143"/>
      <c r="BG437" s="143"/>
      <c r="BH437" s="143"/>
      <c r="BI437" s="143"/>
      <c r="BJ437" s="143"/>
      <c r="BK437" s="143"/>
      <c r="BL437" s="143"/>
      <c r="BM437" s="143"/>
    </row>
    <row r="438" spans="1:65" ht="12" customHeight="1" thickBot="1">
      <c r="A438" s="145"/>
      <c r="B438" s="297" t="str">
        <f t="shared" si="40"/>
        <v>INTRA</v>
      </c>
      <c r="C438" s="295" t="s">
        <v>227</v>
      </c>
      <c r="D438" s="275" t="s">
        <v>69</v>
      </c>
      <c r="E438" s="260" t="s">
        <v>276</v>
      </c>
      <c r="F438" s="351">
        <v>17</v>
      </c>
      <c r="G438" s="259">
        <v>12</v>
      </c>
      <c r="H438" s="259">
        <v>12</v>
      </c>
      <c r="I438" s="259" t="s">
        <v>289</v>
      </c>
      <c r="J438" s="255" t="s">
        <v>227</v>
      </c>
      <c r="K438" s="259" t="s">
        <v>103</v>
      </c>
      <c r="L438" s="259" t="s">
        <v>298</v>
      </c>
      <c r="M438" s="259">
        <f>COUNTIF(Q439:V440,"x")</f>
        <v>11</v>
      </c>
      <c r="N438" s="259">
        <f t="shared" si="39"/>
        <v>1</v>
      </c>
      <c r="O438" s="228"/>
      <c r="P438" s="228"/>
      <c r="Q438" s="228">
        <v>7</v>
      </c>
      <c r="R438" s="228">
        <v>8</v>
      </c>
      <c r="S438" s="228">
        <v>9</v>
      </c>
      <c r="T438" s="228">
        <v>10</v>
      </c>
      <c r="U438" s="228">
        <v>11</v>
      </c>
      <c r="V438" s="228">
        <v>12</v>
      </c>
      <c r="W438" s="228"/>
      <c r="X438" s="228"/>
      <c r="Y438" s="228">
        <v>7</v>
      </c>
      <c r="Z438" s="228">
        <v>8</v>
      </c>
      <c r="AA438" s="228">
        <v>9</v>
      </c>
      <c r="AB438" s="228">
        <v>10</v>
      </c>
      <c r="AC438" s="228">
        <v>11</v>
      </c>
      <c r="AD438" s="228">
        <v>12</v>
      </c>
      <c r="AE438" s="228"/>
      <c r="AF438" s="228"/>
      <c r="AG438" s="228">
        <v>7</v>
      </c>
      <c r="AH438" s="228">
        <v>8</v>
      </c>
      <c r="AI438" s="228">
        <v>9</v>
      </c>
      <c r="AJ438" s="228">
        <v>10</v>
      </c>
      <c r="AK438" s="228">
        <v>11</v>
      </c>
      <c r="AL438" s="228">
        <v>12</v>
      </c>
      <c r="AM438" s="228"/>
      <c r="AN438" s="228"/>
      <c r="AO438" s="228">
        <v>7</v>
      </c>
      <c r="AP438" s="228">
        <v>8</v>
      </c>
      <c r="AQ438" s="228">
        <v>9</v>
      </c>
      <c r="AR438" s="228">
        <v>10</v>
      </c>
      <c r="AS438" s="228">
        <v>11</v>
      </c>
      <c r="AT438" s="228">
        <v>12</v>
      </c>
      <c r="AU438" s="228"/>
      <c r="AV438" s="228"/>
      <c r="AW438" s="354">
        <f>F438</f>
        <v>17</v>
      </c>
      <c r="AX438" s="66"/>
      <c r="AY438" s="289">
        <f t="shared" si="41"/>
        <v>12</v>
      </c>
      <c r="AZ438" s="244">
        <f t="shared" si="42"/>
        <v>11</v>
      </c>
      <c r="BA438" s="244">
        <f t="shared" si="43"/>
        <v>1</v>
      </c>
      <c r="BB438" s="290">
        <f>Table6[[#This Row],[Occupé]]/Table6[[#This Row],[Total port]]</f>
        <v>0.91666666666666663</v>
      </c>
      <c r="BC438" s="250"/>
      <c r="BD438" s="250"/>
      <c r="BE438" s="143"/>
      <c r="BF438" s="143"/>
      <c r="BG438" s="143"/>
      <c r="BH438" s="143"/>
      <c r="BI438" s="143"/>
      <c r="BJ438" s="143"/>
      <c r="BK438" s="143"/>
      <c r="BL438" s="143"/>
      <c r="BM438" s="143"/>
    </row>
    <row r="439" spans="1:65" ht="12" customHeight="1">
      <c r="A439" s="145"/>
      <c r="B439" s="298" t="str">
        <f t="shared" si="40"/>
        <v>INTRA</v>
      </c>
      <c r="C439" s="289" t="s">
        <v>227</v>
      </c>
      <c r="D439" s="261" t="s">
        <v>69</v>
      </c>
      <c r="E439" s="245" t="s">
        <v>276</v>
      </c>
      <c r="F439" s="352"/>
      <c r="G439" s="261">
        <v>12</v>
      </c>
      <c r="H439" s="261">
        <v>12</v>
      </c>
      <c r="I439" s="261" t="s">
        <v>289</v>
      </c>
      <c r="J439" s="244" t="s">
        <v>227</v>
      </c>
      <c r="K439" s="261" t="s">
        <v>72</v>
      </c>
      <c r="L439" s="261" t="s">
        <v>300</v>
      </c>
      <c r="M439" s="261">
        <f>COUNTIF(Y439:AD440,"x")</f>
        <v>1</v>
      </c>
      <c r="N439" s="261">
        <f t="shared" si="39"/>
        <v>11</v>
      </c>
      <c r="O439" s="240"/>
      <c r="P439" s="262" t="str">
        <f>K438</f>
        <v>P76</v>
      </c>
      <c r="Q439" s="255" t="s">
        <v>277</v>
      </c>
      <c r="R439" s="255" t="s">
        <v>277</v>
      </c>
      <c r="S439" s="255" t="s">
        <v>277</v>
      </c>
      <c r="T439" s="255"/>
      <c r="U439" s="255" t="s">
        <v>277</v>
      </c>
      <c r="V439" s="263" t="s">
        <v>277</v>
      </c>
      <c r="W439" s="240"/>
      <c r="X439" s="262" t="str">
        <f>K439</f>
        <v>R76</v>
      </c>
      <c r="Y439" s="255" t="s">
        <v>277</v>
      </c>
      <c r="Z439" s="255"/>
      <c r="AA439" s="255"/>
      <c r="AB439" s="255"/>
      <c r="AC439" s="255"/>
      <c r="AD439" s="263"/>
      <c r="AE439" s="240"/>
      <c r="AF439" s="262">
        <f>K440</f>
        <v>0</v>
      </c>
      <c r="AG439" s="269"/>
      <c r="AH439" s="269"/>
      <c r="AI439" s="269"/>
      <c r="AJ439" s="269"/>
      <c r="AK439" s="269"/>
      <c r="AL439" s="270"/>
      <c r="AM439" s="240"/>
      <c r="AN439" s="262">
        <f>K441</f>
        <v>0</v>
      </c>
      <c r="AO439" s="268"/>
      <c r="AP439" s="269"/>
      <c r="AQ439" s="269"/>
      <c r="AR439" s="269"/>
      <c r="AS439" s="269"/>
      <c r="AT439" s="270"/>
      <c r="AU439" s="240"/>
      <c r="AV439" s="240"/>
      <c r="AW439" s="355"/>
      <c r="AX439" s="66"/>
      <c r="AY439" s="289">
        <f t="shared" si="41"/>
        <v>12</v>
      </c>
      <c r="AZ439" s="244">
        <f t="shared" si="42"/>
        <v>1</v>
      </c>
      <c r="BA439" s="244">
        <f t="shared" si="43"/>
        <v>11</v>
      </c>
      <c r="BB439" s="290">
        <f>Table6[[#This Row],[Occupé]]/Table6[[#This Row],[Total port]]</f>
        <v>8.3333333333333329E-2</v>
      </c>
      <c r="BC439" s="250"/>
      <c r="BD439" s="250"/>
      <c r="BE439" s="143"/>
      <c r="BF439" s="143"/>
      <c r="BG439" s="143"/>
      <c r="BH439" s="143"/>
      <c r="BI439" s="143"/>
      <c r="BJ439" s="143"/>
      <c r="BK439" s="143"/>
      <c r="BL439" s="143"/>
      <c r="BM439" s="143"/>
    </row>
    <row r="440" spans="1:65" ht="12" customHeight="1" thickBot="1">
      <c r="A440" s="145"/>
      <c r="B440" s="298" t="str">
        <f t="shared" si="40"/>
        <v>INTER</v>
      </c>
      <c r="C440" s="289" t="s">
        <v>227</v>
      </c>
      <c r="D440" s="261" t="s">
        <v>69</v>
      </c>
      <c r="E440" s="245" t="s">
        <v>276</v>
      </c>
      <c r="F440" s="352"/>
      <c r="G440" s="261">
        <v>0</v>
      </c>
      <c r="H440" s="261">
        <v>0</v>
      </c>
      <c r="I440" s="261" t="s">
        <v>289</v>
      </c>
      <c r="J440" s="244"/>
      <c r="K440" s="261"/>
      <c r="L440" s="261" t="s">
        <v>301</v>
      </c>
      <c r="M440" s="261">
        <f>COUNTIF(AG439:AL440,"x")</f>
        <v>0</v>
      </c>
      <c r="N440" s="261">
        <f t="shared" si="39"/>
        <v>0</v>
      </c>
      <c r="O440" s="240"/>
      <c r="P440" s="264" t="str">
        <f>L438</f>
        <v>C1</v>
      </c>
      <c r="Q440" s="231" t="s">
        <v>277</v>
      </c>
      <c r="R440" s="231" t="s">
        <v>277</v>
      </c>
      <c r="S440" s="231" t="s">
        <v>277</v>
      </c>
      <c r="T440" s="231" t="s">
        <v>277</v>
      </c>
      <c r="U440" s="231" t="s">
        <v>277</v>
      </c>
      <c r="V440" s="265" t="s">
        <v>277</v>
      </c>
      <c r="W440" s="240"/>
      <c r="X440" s="264" t="str">
        <f>L439</f>
        <v>C2</v>
      </c>
      <c r="Y440" s="231"/>
      <c r="Z440" s="231"/>
      <c r="AA440" s="231"/>
      <c r="AB440" s="231"/>
      <c r="AC440" s="231"/>
      <c r="AD440" s="265"/>
      <c r="AE440" s="240"/>
      <c r="AF440" s="264" t="str">
        <f>L440</f>
        <v>C3</v>
      </c>
      <c r="AG440" s="273"/>
      <c r="AH440" s="273"/>
      <c r="AI440" s="273"/>
      <c r="AJ440" s="273"/>
      <c r="AK440" s="273"/>
      <c r="AL440" s="274"/>
      <c r="AM440" s="240"/>
      <c r="AN440" s="264" t="str">
        <f>L441</f>
        <v>C4</v>
      </c>
      <c r="AO440" s="272"/>
      <c r="AP440" s="273"/>
      <c r="AQ440" s="273"/>
      <c r="AR440" s="273"/>
      <c r="AS440" s="273"/>
      <c r="AT440" s="274"/>
      <c r="AU440" s="240"/>
      <c r="AV440" s="240"/>
      <c r="AW440" s="355"/>
      <c r="AX440" s="66"/>
      <c r="AY440" s="289">
        <f t="shared" si="41"/>
        <v>0</v>
      </c>
      <c r="AZ440" s="244">
        <f t="shared" si="42"/>
        <v>0</v>
      </c>
      <c r="BA440" s="244">
        <f t="shared" si="43"/>
        <v>0</v>
      </c>
      <c r="BB440" s="290" t="e">
        <f>Table6[[#This Row],[Occupé]]/Table6[[#This Row],[Total port]]</f>
        <v>#DIV/0!</v>
      </c>
      <c r="BC440" s="250"/>
      <c r="BD440" s="250"/>
      <c r="BE440" s="143"/>
      <c r="BF440" s="143"/>
      <c r="BG440" s="143"/>
      <c r="BH440" s="143"/>
      <c r="BI440" s="143"/>
      <c r="BJ440" s="143"/>
      <c r="BK440" s="143"/>
      <c r="BL440" s="143"/>
      <c r="BM440" s="143"/>
    </row>
    <row r="441" spans="1:65" ht="12" customHeight="1" thickBot="1">
      <c r="A441" s="145"/>
      <c r="B441" s="299" t="str">
        <f t="shared" si="40"/>
        <v>INTER</v>
      </c>
      <c r="C441" s="296" t="s">
        <v>227</v>
      </c>
      <c r="D441" s="257" t="s">
        <v>69</v>
      </c>
      <c r="E441" s="232" t="s">
        <v>276</v>
      </c>
      <c r="F441" s="353"/>
      <c r="G441" s="252">
        <v>0</v>
      </c>
      <c r="H441" s="252">
        <v>0</v>
      </c>
      <c r="I441" s="252" t="s">
        <v>289</v>
      </c>
      <c r="J441" s="231"/>
      <c r="K441" s="252"/>
      <c r="L441" s="252" t="s">
        <v>302</v>
      </c>
      <c r="M441" s="252">
        <f>COUNTIF(AO439:AT440,"x")</f>
        <v>0</v>
      </c>
      <c r="N441" s="252">
        <f t="shared" si="39"/>
        <v>0</v>
      </c>
      <c r="O441" s="233"/>
      <c r="P441" s="233"/>
      <c r="Q441" s="233">
        <v>1</v>
      </c>
      <c r="R441" s="233">
        <v>2</v>
      </c>
      <c r="S441" s="233">
        <v>3</v>
      </c>
      <c r="T441" s="233">
        <v>4</v>
      </c>
      <c r="U441" s="233">
        <v>5</v>
      </c>
      <c r="V441" s="233">
        <v>6</v>
      </c>
      <c r="W441" s="233"/>
      <c r="X441" s="233"/>
      <c r="Y441" s="233">
        <v>1</v>
      </c>
      <c r="Z441" s="233">
        <v>2</v>
      </c>
      <c r="AA441" s="233">
        <v>3</v>
      </c>
      <c r="AB441" s="233">
        <v>4</v>
      </c>
      <c r="AC441" s="233">
        <v>5</v>
      </c>
      <c r="AD441" s="233">
        <v>6</v>
      </c>
      <c r="AE441" s="233"/>
      <c r="AF441" s="233"/>
      <c r="AG441" s="233">
        <v>1</v>
      </c>
      <c r="AH441" s="233">
        <v>2</v>
      </c>
      <c r="AI441" s="233">
        <v>3</v>
      </c>
      <c r="AJ441" s="233">
        <v>4</v>
      </c>
      <c r="AK441" s="233">
        <v>5</v>
      </c>
      <c r="AL441" s="233">
        <v>6</v>
      </c>
      <c r="AM441" s="233"/>
      <c r="AN441" s="233"/>
      <c r="AO441" s="233">
        <v>1</v>
      </c>
      <c r="AP441" s="233">
        <v>2</v>
      </c>
      <c r="AQ441" s="233">
        <v>3</v>
      </c>
      <c r="AR441" s="233">
        <v>4</v>
      </c>
      <c r="AS441" s="233">
        <v>5</v>
      </c>
      <c r="AT441" s="233">
        <v>6</v>
      </c>
      <c r="AU441" s="233"/>
      <c r="AV441" s="233"/>
      <c r="AW441" s="356"/>
      <c r="AX441" s="66"/>
      <c r="AY441" s="289">
        <f t="shared" si="41"/>
        <v>0</v>
      </c>
      <c r="AZ441" s="244">
        <f t="shared" si="42"/>
        <v>0</v>
      </c>
      <c r="BA441" s="244">
        <f t="shared" si="43"/>
        <v>0</v>
      </c>
      <c r="BB441" s="290" t="e">
        <f>Table6[[#This Row],[Occupé]]/Table6[[#This Row],[Total port]]</f>
        <v>#DIV/0!</v>
      </c>
      <c r="BC441" s="250"/>
      <c r="BD441" s="250"/>
      <c r="BE441" s="143"/>
      <c r="BF441" s="143"/>
      <c r="BG441" s="143"/>
      <c r="BH441" s="143"/>
      <c r="BI441" s="143"/>
      <c r="BJ441" s="143"/>
      <c r="BK441" s="143"/>
      <c r="BL441" s="143"/>
      <c r="BM441" s="143"/>
    </row>
    <row r="442" spans="1:65" ht="12" customHeight="1" thickBot="1">
      <c r="A442" s="145"/>
      <c r="B442" s="297" t="str">
        <f t="shared" si="40"/>
        <v>INTRA</v>
      </c>
      <c r="C442" s="295" t="s">
        <v>227</v>
      </c>
      <c r="D442" s="275" t="s">
        <v>69</v>
      </c>
      <c r="E442" s="260" t="s">
        <v>276</v>
      </c>
      <c r="F442" s="351">
        <v>16</v>
      </c>
      <c r="G442" s="259">
        <v>12</v>
      </c>
      <c r="H442" s="259">
        <v>12</v>
      </c>
      <c r="I442" s="259" t="s">
        <v>289</v>
      </c>
      <c r="J442" s="255" t="s">
        <v>227</v>
      </c>
      <c r="K442" s="259" t="s">
        <v>78</v>
      </c>
      <c r="L442" s="259" t="s">
        <v>298</v>
      </c>
      <c r="M442" s="259">
        <f>COUNTIF(Q443:V444,"x")</f>
        <v>5</v>
      </c>
      <c r="N442" s="259">
        <f t="shared" si="39"/>
        <v>7</v>
      </c>
      <c r="O442" s="240"/>
      <c r="P442" s="228"/>
      <c r="Q442" s="240">
        <v>7</v>
      </c>
      <c r="R442" s="240">
        <v>8</v>
      </c>
      <c r="S442" s="240">
        <v>9</v>
      </c>
      <c r="T442" s="240">
        <v>10</v>
      </c>
      <c r="U442" s="240">
        <v>11</v>
      </c>
      <c r="V442" s="240">
        <v>12</v>
      </c>
      <c r="W442" s="240"/>
      <c r="X442" s="228"/>
      <c r="Y442" s="240">
        <v>7</v>
      </c>
      <c r="Z442" s="240">
        <v>8</v>
      </c>
      <c r="AA442" s="240">
        <v>9</v>
      </c>
      <c r="AB442" s="240">
        <v>10</v>
      </c>
      <c r="AC442" s="240">
        <v>11</v>
      </c>
      <c r="AD442" s="240">
        <v>12</v>
      </c>
      <c r="AE442" s="240"/>
      <c r="AF442" s="228"/>
      <c r="AG442" s="240">
        <v>7</v>
      </c>
      <c r="AH442" s="240">
        <v>8</v>
      </c>
      <c r="AI442" s="240">
        <v>9</v>
      </c>
      <c r="AJ442" s="240">
        <v>10</v>
      </c>
      <c r="AK442" s="240">
        <v>11</v>
      </c>
      <c r="AL442" s="240">
        <v>12</v>
      </c>
      <c r="AM442" s="240"/>
      <c r="AN442" s="228"/>
      <c r="AO442" s="240">
        <v>7</v>
      </c>
      <c r="AP442" s="240">
        <v>8</v>
      </c>
      <c r="AQ442" s="240">
        <v>9</v>
      </c>
      <c r="AR442" s="240">
        <v>10</v>
      </c>
      <c r="AS442" s="240">
        <v>11</v>
      </c>
      <c r="AT442" s="240">
        <v>12</v>
      </c>
      <c r="AU442" s="240"/>
      <c r="AV442" s="240"/>
      <c r="AW442" s="355">
        <f>F442</f>
        <v>16</v>
      </c>
      <c r="AX442" s="66"/>
      <c r="AY442" s="289">
        <f t="shared" si="41"/>
        <v>12</v>
      </c>
      <c r="AZ442" s="244">
        <f t="shared" si="42"/>
        <v>5</v>
      </c>
      <c r="BA442" s="244">
        <f t="shared" si="43"/>
        <v>7</v>
      </c>
      <c r="BB442" s="290">
        <f>Table6[[#This Row],[Occupé]]/Table6[[#This Row],[Total port]]</f>
        <v>0.41666666666666669</v>
      </c>
      <c r="BC442" s="250"/>
      <c r="BD442" s="250"/>
      <c r="BE442" s="143"/>
      <c r="BF442" s="143"/>
      <c r="BG442" s="143"/>
      <c r="BH442" s="143"/>
      <c r="BI442" s="143"/>
      <c r="BJ442" s="143"/>
      <c r="BK442" s="143"/>
      <c r="BL442" s="143"/>
      <c r="BM442" s="143"/>
    </row>
    <row r="443" spans="1:65" ht="12" customHeight="1">
      <c r="A443" s="145"/>
      <c r="B443" s="298" t="str">
        <f t="shared" si="40"/>
        <v>INTRA</v>
      </c>
      <c r="C443" s="289" t="s">
        <v>227</v>
      </c>
      <c r="D443" s="261" t="s">
        <v>69</v>
      </c>
      <c r="E443" s="245" t="s">
        <v>276</v>
      </c>
      <c r="F443" s="352"/>
      <c r="G443" s="261">
        <v>12</v>
      </c>
      <c r="H443" s="261">
        <v>12</v>
      </c>
      <c r="I443" s="261" t="s">
        <v>289</v>
      </c>
      <c r="J443" s="244" t="s">
        <v>227</v>
      </c>
      <c r="K443" s="261" t="s">
        <v>79</v>
      </c>
      <c r="L443" s="261" t="s">
        <v>300</v>
      </c>
      <c r="M443" s="261">
        <f>COUNTIF(Y443:AD444,"x")</f>
        <v>5</v>
      </c>
      <c r="N443" s="261">
        <f t="shared" si="39"/>
        <v>7</v>
      </c>
      <c r="O443" s="240"/>
      <c r="P443" s="262" t="str">
        <f>K442</f>
        <v>E73</v>
      </c>
      <c r="Q443" s="255"/>
      <c r="R443" s="255"/>
      <c r="S443" s="255"/>
      <c r="T443" s="255"/>
      <c r="U443" s="255"/>
      <c r="V443" s="263" t="s">
        <v>277</v>
      </c>
      <c r="W443" s="240"/>
      <c r="X443" s="262" t="str">
        <f>K443</f>
        <v>H73</v>
      </c>
      <c r="Y443" s="255" t="s">
        <v>277</v>
      </c>
      <c r="Z443" s="255"/>
      <c r="AA443" s="255"/>
      <c r="AB443" s="255"/>
      <c r="AC443" s="255"/>
      <c r="AD443" s="263" t="s">
        <v>277</v>
      </c>
      <c r="AE443" s="240"/>
      <c r="AF443" s="262" t="str">
        <f>K444</f>
        <v>J73</v>
      </c>
      <c r="AG443" s="255" t="s">
        <v>277</v>
      </c>
      <c r="AH443" s="255" t="s">
        <v>277</v>
      </c>
      <c r="AI443" s="255" t="s">
        <v>277</v>
      </c>
      <c r="AJ443" s="255" t="s">
        <v>277</v>
      </c>
      <c r="AK443" s="255" t="s">
        <v>277</v>
      </c>
      <c r="AL443" s="263" t="s">
        <v>277</v>
      </c>
      <c r="AM443" s="240"/>
      <c r="AN443" s="262" t="str">
        <f>K445</f>
        <v>M73</v>
      </c>
      <c r="AO443" s="255" t="s">
        <v>277</v>
      </c>
      <c r="AP443" s="255" t="s">
        <v>277</v>
      </c>
      <c r="AQ443" s="255" t="s">
        <v>277</v>
      </c>
      <c r="AR443" s="255" t="s">
        <v>277</v>
      </c>
      <c r="AS443" s="255" t="s">
        <v>277</v>
      </c>
      <c r="AT443" s="263"/>
      <c r="AU443" s="240"/>
      <c r="AV443" s="240"/>
      <c r="AW443" s="355"/>
      <c r="AX443" s="66"/>
      <c r="AY443" s="289">
        <f t="shared" si="41"/>
        <v>12</v>
      </c>
      <c r="AZ443" s="244">
        <f t="shared" si="42"/>
        <v>5</v>
      </c>
      <c r="BA443" s="244">
        <f t="shared" si="43"/>
        <v>7</v>
      </c>
      <c r="BB443" s="290">
        <f>Table6[[#This Row],[Occupé]]/Table6[[#This Row],[Total port]]</f>
        <v>0.41666666666666669</v>
      </c>
      <c r="BC443" s="250"/>
      <c r="BD443" s="250"/>
      <c r="BE443" s="143"/>
      <c r="BF443" s="143"/>
      <c r="BG443" s="143"/>
      <c r="BH443" s="143"/>
      <c r="BI443" s="143"/>
      <c r="BJ443" s="143"/>
      <c r="BK443" s="143"/>
      <c r="BL443" s="143"/>
      <c r="BM443" s="143"/>
    </row>
    <row r="444" spans="1:65" ht="12" customHeight="1" thickBot="1">
      <c r="A444" s="145"/>
      <c r="B444" s="298" t="str">
        <f t="shared" si="40"/>
        <v>INTRA</v>
      </c>
      <c r="C444" s="289" t="s">
        <v>227</v>
      </c>
      <c r="D444" s="261" t="s">
        <v>69</v>
      </c>
      <c r="E444" s="245" t="s">
        <v>276</v>
      </c>
      <c r="F444" s="352"/>
      <c r="G444" s="261">
        <v>12</v>
      </c>
      <c r="H444" s="261">
        <v>12</v>
      </c>
      <c r="I444" s="261" t="s">
        <v>289</v>
      </c>
      <c r="J444" s="244" t="s">
        <v>227</v>
      </c>
      <c r="K444" s="261" t="s">
        <v>80</v>
      </c>
      <c r="L444" s="261" t="s">
        <v>301</v>
      </c>
      <c r="M444" s="261">
        <f>COUNTIF(AG443:AL444,"x")</f>
        <v>11</v>
      </c>
      <c r="N444" s="261">
        <f t="shared" si="39"/>
        <v>1</v>
      </c>
      <c r="O444" s="240"/>
      <c r="P444" s="264" t="str">
        <f>L442</f>
        <v>C1</v>
      </c>
      <c r="Q444" s="231"/>
      <c r="R444" s="231" t="s">
        <v>277</v>
      </c>
      <c r="S444" s="231"/>
      <c r="T444" s="231" t="s">
        <v>277</v>
      </c>
      <c r="U444" s="231" t="s">
        <v>277</v>
      </c>
      <c r="V444" s="265" t="s">
        <v>277</v>
      </c>
      <c r="W444" s="240"/>
      <c r="X444" s="264" t="str">
        <f>L443</f>
        <v>C2</v>
      </c>
      <c r="Y444" s="231" t="s">
        <v>277</v>
      </c>
      <c r="Z444" s="231" t="s">
        <v>277</v>
      </c>
      <c r="AA444" s="231"/>
      <c r="AB444" s="231"/>
      <c r="AC444" s="231"/>
      <c r="AD444" s="265" t="s">
        <v>277</v>
      </c>
      <c r="AE444" s="240"/>
      <c r="AF444" s="264" t="str">
        <f>L444</f>
        <v>C3</v>
      </c>
      <c r="AG444" s="231" t="s">
        <v>277</v>
      </c>
      <c r="AH444" s="231" t="s">
        <v>277</v>
      </c>
      <c r="AI444" s="231"/>
      <c r="AJ444" s="231" t="s">
        <v>277</v>
      </c>
      <c r="AK444" s="231" t="s">
        <v>277</v>
      </c>
      <c r="AL444" s="265" t="s">
        <v>277</v>
      </c>
      <c r="AM444" s="240"/>
      <c r="AN444" s="264" t="str">
        <f>L445</f>
        <v>C4</v>
      </c>
      <c r="AO444" s="231"/>
      <c r="AP444" s="231" t="s">
        <v>277</v>
      </c>
      <c r="AQ444" s="231" t="s">
        <v>277</v>
      </c>
      <c r="AR444" s="231" t="s">
        <v>277</v>
      </c>
      <c r="AS444" s="231" t="s">
        <v>277</v>
      </c>
      <c r="AT444" s="265" t="s">
        <v>277</v>
      </c>
      <c r="AU444" s="240"/>
      <c r="AV444" s="240"/>
      <c r="AW444" s="355"/>
      <c r="AX444" s="66"/>
      <c r="AY444" s="289">
        <f t="shared" si="41"/>
        <v>12</v>
      </c>
      <c r="AZ444" s="244">
        <f t="shared" si="42"/>
        <v>11</v>
      </c>
      <c r="BA444" s="244">
        <f t="shared" si="43"/>
        <v>1</v>
      </c>
      <c r="BB444" s="290">
        <f>Table6[[#This Row],[Occupé]]/Table6[[#This Row],[Total port]]</f>
        <v>0.91666666666666663</v>
      </c>
      <c r="BC444" s="250"/>
      <c r="BD444" s="250"/>
      <c r="BE444" s="143"/>
      <c r="BF444" s="143"/>
      <c r="BG444" s="143"/>
      <c r="BH444" s="143"/>
      <c r="BI444" s="143"/>
      <c r="BJ444" s="143"/>
      <c r="BK444" s="143"/>
      <c r="BL444" s="143"/>
      <c r="BM444" s="143"/>
    </row>
    <row r="445" spans="1:65" ht="12" customHeight="1" thickBot="1">
      <c r="A445" s="145"/>
      <c r="B445" s="299" t="str">
        <f t="shared" si="40"/>
        <v>INTRA</v>
      </c>
      <c r="C445" s="296" t="s">
        <v>227</v>
      </c>
      <c r="D445" s="257" t="s">
        <v>69</v>
      </c>
      <c r="E445" s="232" t="s">
        <v>276</v>
      </c>
      <c r="F445" s="353"/>
      <c r="G445" s="252">
        <v>12</v>
      </c>
      <c r="H445" s="252">
        <v>12</v>
      </c>
      <c r="I445" s="252" t="s">
        <v>289</v>
      </c>
      <c r="J445" s="231" t="s">
        <v>227</v>
      </c>
      <c r="K445" s="252" t="s">
        <v>81</v>
      </c>
      <c r="L445" s="252" t="s">
        <v>302</v>
      </c>
      <c r="M445" s="252">
        <f>COUNTIF(AO443:AT444,"x")</f>
        <v>10</v>
      </c>
      <c r="N445" s="252">
        <f t="shared" si="39"/>
        <v>2</v>
      </c>
      <c r="O445" s="240"/>
      <c r="P445" s="233"/>
      <c r="Q445" s="240">
        <v>1</v>
      </c>
      <c r="R445" s="240">
        <v>2</v>
      </c>
      <c r="S445" s="240">
        <v>3</v>
      </c>
      <c r="T445" s="240">
        <v>4</v>
      </c>
      <c r="U445" s="240">
        <v>5</v>
      </c>
      <c r="V445" s="240">
        <v>6</v>
      </c>
      <c r="W445" s="240"/>
      <c r="X445" s="233"/>
      <c r="Y445" s="240">
        <v>1</v>
      </c>
      <c r="Z445" s="240">
        <v>2</v>
      </c>
      <c r="AA445" s="240">
        <v>3</v>
      </c>
      <c r="AB445" s="240">
        <v>4</v>
      </c>
      <c r="AC445" s="240">
        <v>5</v>
      </c>
      <c r="AD445" s="240">
        <v>6</v>
      </c>
      <c r="AE445" s="240"/>
      <c r="AF445" s="233"/>
      <c r="AG445" s="240">
        <v>1</v>
      </c>
      <c r="AH445" s="240">
        <v>2</v>
      </c>
      <c r="AI445" s="240">
        <v>3</v>
      </c>
      <c r="AJ445" s="240">
        <v>4</v>
      </c>
      <c r="AK445" s="240">
        <v>5</v>
      </c>
      <c r="AL445" s="240">
        <v>6</v>
      </c>
      <c r="AM445" s="240"/>
      <c r="AN445" s="233"/>
      <c r="AO445" s="240">
        <v>1</v>
      </c>
      <c r="AP445" s="240">
        <v>2</v>
      </c>
      <c r="AQ445" s="240">
        <v>3</v>
      </c>
      <c r="AR445" s="240">
        <v>4</v>
      </c>
      <c r="AS445" s="240">
        <v>5</v>
      </c>
      <c r="AT445" s="240">
        <v>6</v>
      </c>
      <c r="AU445" s="240"/>
      <c r="AV445" s="240"/>
      <c r="AW445" s="355"/>
      <c r="AX445" s="66"/>
      <c r="AY445" s="289">
        <f t="shared" si="41"/>
        <v>12</v>
      </c>
      <c r="AZ445" s="244">
        <f t="shared" si="42"/>
        <v>10</v>
      </c>
      <c r="BA445" s="244">
        <f t="shared" si="43"/>
        <v>2</v>
      </c>
      <c r="BB445" s="290">
        <f>Table6[[#This Row],[Occupé]]/Table6[[#This Row],[Total port]]</f>
        <v>0.83333333333333337</v>
      </c>
      <c r="BC445" s="250"/>
      <c r="BD445" s="250"/>
      <c r="BE445" s="143"/>
      <c r="BF445" s="143"/>
      <c r="BG445" s="143"/>
      <c r="BH445" s="143"/>
      <c r="BI445" s="143"/>
      <c r="BJ445" s="143"/>
      <c r="BK445" s="143"/>
      <c r="BL445" s="143"/>
      <c r="BM445" s="143"/>
    </row>
    <row r="446" spans="1:65" ht="12" customHeight="1" thickBot="1">
      <c r="A446" s="145"/>
      <c r="B446" s="297" t="str">
        <f t="shared" si="40"/>
        <v>INTRA</v>
      </c>
      <c r="C446" s="295" t="s">
        <v>227</v>
      </c>
      <c r="D446" s="275" t="s">
        <v>69</v>
      </c>
      <c r="E446" s="260" t="s">
        <v>276</v>
      </c>
      <c r="F446" s="351">
        <v>15</v>
      </c>
      <c r="G446" s="259">
        <v>12</v>
      </c>
      <c r="H446" s="259">
        <v>12</v>
      </c>
      <c r="I446" s="259" t="s">
        <v>289</v>
      </c>
      <c r="J446" s="255" t="s">
        <v>227</v>
      </c>
      <c r="K446" s="259" t="s">
        <v>104</v>
      </c>
      <c r="L446" s="259" t="s">
        <v>298</v>
      </c>
      <c r="M446" s="259">
        <f>COUNTIF(Q447:V448,"x")</f>
        <v>6</v>
      </c>
      <c r="N446" s="259">
        <f t="shared" ref="N446:N505" si="44">G446-M446</f>
        <v>6</v>
      </c>
      <c r="O446" s="228"/>
      <c r="P446" s="228"/>
      <c r="Q446" s="228">
        <v>7</v>
      </c>
      <c r="R446" s="228">
        <v>8</v>
      </c>
      <c r="S446" s="228">
        <v>9</v>
      </c>
      <c r="T446" s="228">
        <v>10</v>
      </c>
      <c r="U446" s="228">
        <v>11</v>
      </c>
      <c r="V446" s="228">
        <v>12</v>
      </c>
      <c r="W446" s="228"/>
      <c r="X446" s="228"/>
      <c r="Y446" s="228">
        <v>7</v>
      </c>
      <c r="Z446" s="228">
        <v>8</v>
      </c>
      <c r="AA446" s="228">
        <v>9</v>
      </c>
      <c r="AB446" s="228">
        <v>10</v>
      </c>
      <c r="AC446" s="228">
        <v>11</v>
      </c>
      <c r="AD446" s="228">
        <v>12</v>
      </c>
      <c r="AE446" s="228"/>
      <c r="AF446" s="228"/>
      <c r="AG446" s="228">
        <v>7</v>
      </c>
      <c r="AH446" s="228">
        <v>8</v>
      </c>
      <c r="AI446" s="228">
        <v>9</v>
      </c>
      <c r="AJ446" s="228">
        <v>10</v>
      </c>
      <c r="AK446" s="228">
        <v>11</v>
      </c>
      <c r="AL446" s="228">
        <v>12</v>
      </c>
      <c r="AM446" s="228"/>
      <c r="AN446" s="228"/>
      <c r="AO446" s="228">
        <v>7</v>
      </c>
      <c r="AP446" s="228">
        <v>8</v>
      </c>
      <c r="AQ446" s="228">
        <v>9</v>
      </c>
      <c r="AR446" s="228">
        <v>10</v>
      </c>
      <c r="AS446" s="228">
        <v>11</v>
      </c>
      <c r="AT446" s="228">
        <v>12</v>
      </c>
      <c r="AU446" s="228"/>
      <c r="AV446" s="228"/>
      <c r="AW446" s="354">
        <f>F446</f>
        <v>15</v>
      </c>
      <c r="AX446" s="66"/>
      <c r="AY446" s="289">
        <f t="shared" si="41"/>
        <v>12</v>
      </c>
      <c r="AZ446" s="244">
        <f t="shared" si="42"/>
        <v>6</v>
      </c>
      <c r="BA446" s="244">
        <f t="shared" si="43"/>
        <v>6</v>
      </c>
      <c r="BB446" s="290">
        <f>Table6[[#This Row],[Occupé]]/Table6[[#This Row],[Total port]]</f>
        <v>0.5</v>
      </c>
      <c r="BC446" s="250"/>
      <c r="BD446" s="250"/>
      <c r="BE446" s="143"/>
      <c r="BF446" s="143"/>
      <c r="BG446" s="143"/>
      <c r="BH446" s="143"/>
      <c r="BI446" s="143"/>
      <c r="BJ446" s="143"/>
      <c r="BK446" s="143"/>
      <c r="BL446" s="143"/>
      <c r="BM446" s="143"/>
    </row>
    <row r="447" spans="1:65" ht="12" customHeight="1">
      <c r="A447" s="145"/>
      <c r="B447" s="298" t="str">
        <f t="shared" si="40"/>
        <v>INTRA</v>
      </c>
      <c r="C447" s="289" t="s">
        <v>227</v>
      </c>
      <c r="D447" s="261" t="s">
        <v>69</v>
      </c>
      <c r="E447" s="245" t="s">
        <v>276</v>
      </c>
      <c r="F447" s="352"/>
      <c r="G447" s="261">
        <v>12</v>
      </c>
      <c r="H447" s="261">
        <v>12</v>
      </c>
      <c r="I447" s="261" t="s">
        <v>289</v>
      </c>
      <c r="J447" s="244" t="s">
        <v>227</v>
      </c>
      <c r="K447" s="261" t="s">
        <v>82</v>
      </c>
      <c r="L447" s="261" t="s">
        <v>300</v>
      </c>
      <c r="M447" s="261">
        <f>COUNTIF(Y447:AD448,"x")</f>
        <v>10</v>
      </c>
      <c r="N447" s="261">
        <f t="shared" si="44"/>
        <v>2</v>
      </c>
      <c r="O447" s="240"/>
      <c r="P447" s="262" t="str">
        <f>K446</f>
        <v>P73</v>
      </c>
      <c r="Q447" s="255" t="s">
        <v>277</v>
      </c>
      <c r="R447" s="255"/>
      <c r="S447" s="255"/>
      <c r="T447" s="254"/>
      <c r="U447" s="254"/>
      <c r="V447" s="276"/>
      <c r="W447" s="240"/>
      <c r="X447" s="262" t="str">
        <f>K447</f>
        <v>R73</v>
      </c>
      <c r="Y447" s="255"/>
      <c r="Z447" s="255" t="s">
        <v>277</v>
      </c>
      <c r="AA447" s="255"/>
      <c r="AB447" s="255" t="s">
        <v>277</v>
      </c>
      <c r="AC447" s="255" t="s">
        <v>277</v>
      </c>
      <c r="AD447" s="263" t="s">
        <v>277</v>
      </c>
      <c r="AE447" s="240"/>
      <c r="AF447" s="262">
        <f>K448</f>
        <v>0</v>
      </c>
      <c r="AG447" s="269"/>
      <c r="AH447" s="269"/>
      <c r="AI447" s="269"/>
      <c r="AJ447" s="269"/>
      <c r="AK447" s="269"/>
      <c r="AL447" s="270"/>
      <c r="AM447" s="240"/>
      <c r="AN447" s="262">
        <f>K449</f>
        <v>0</v>
      </c>
      <c r="AO447" s="268"/>
      <c r="AP447" s="269"/>
      <c r="AQ447" s="269"/>
      <c r="AR447" s="269"/>
      <c r="AS447" s="269"/>
      <c r="AT447" s="270"/>
      <c r="AU447" s="240"/>
      <c r="AV447" s="240"/>
      <c r="AW447" s="355"/>
      <c r="AX447" s="66"/>
      <c r="AY447" s="289">
        <f t="shared" si="41"/>
        <v>12</v>
      </c>
      <c r="AZ447" s="244">
        <f t="shared" si="42"/>
        <v>10</v>
      </c>
      <c r="BA447" s="244">
        <f t="shared" si="43"/>
        <v>2</v>
      </c>
      <c r="BB447" s="290">
        <f>Table6[[#This Row],[Occupé]]/Table6[[#This Row],[Total port]]</f>
        <v>0.83333333333333337</v>
      </c>
      <c r="BC447" s="250"/>
      <c r="BD447" s="250"/>
      <c r="BE447" s="143"/>
      <c r="BF447" s="143"/>
      <c r="BG447" s="143"/>
      <c r="BH447" s="143"/>
      <c r="BI447" s="143"/>
      <c r="BJ447" s="143"/>
      <c r="BK447" s="143"/>
      <c r="BL447" s="143"/>
      <c r="BM447" s="143"/>
    </row>
    <row r="448" spans="1:65" ht="12" customHeight="1" thickBot="1">
      <c r="A448" s="145"/>
      <c r="B448" s="298" t="str">
        <f t="shared" si="40"/>
        <v>INTRA</v>
      </c>
      <c r="C448" s="289" t="s">
        <v>227</v>
      </c>
      <c r="D448" s="261" t="s">
        <v>69</v>
      </c>
      <c r="E448" s="245" t="s">
        <v>276</v>
      </c>
      <c r="F448" s="352"/>
      <c r="G448" s="261">
        <v>0</v>
      </c>
      <c r="H448" s="261">
        <v>0</v>
      </c>
      <c r="I448" s="261" t="s">
        <v>289</v>
      </c>
      <c r="J448" s="244" t="s">
        <v>227</v>
      </c>
      <c r="K448" s="261"/>
      <c r="L448" s="261" t="s">
        <v>301</v>
      </c>
      <c r="M448" s="261">
        <f>COUNTIF(AG447:AL448,"x")</f>
        <v>0</v>
      </c>
      <c r="N448" s="261">
        <f t="shared" si="44"/>
        <v>0</v>
      </c>
      <c r="O448" s="240"/>
      <c r="P448" s="264" t="str">
        <f>L446</f>
        <v>C1</v>
      </c>
      <c r="Q448" s="231" t="s">
        <v>277</v>
      </c>
      <c r="R448" s="231" t="s">
        <v>277</v>
      </c>
      <c r="S448" s="231" t="s">
        <v>277</v>
      </c>
      <c r="T448" s="231" t="s">
        <v>277</v>
      </c>
      <c r="U448" s="231"/>
      <c r="V448" s="265" t="s">
        <v>277</v>
      </c>
      <c r="W448" s="240"/>
      <c r="X448" s="264" t="str">
        <f>L447</f>
        <v>C2</v>
      </c>
      <c r="Y448" s="231" t="s">
        <v>277</v>
      </c>
      <c r="Z448" s="231" t="s">
        <v>277</v>
      </c>
      <c r="AA448" s="231" t="s">
        <v>277</v>
      </c>
      <c r="AB448" s="231" t="s">
        <v>277</v>
      </c>
      <c r="AC448" s="231" t="s">
        <v>277</v>
      </c>
      <c r="AD448" s="265" t="s">
        <v>277</v>
      </c>
      <c r="AE448" s="240"/>
      <c r="AF448" s="264" t="str">
        <f>L448</f>
        <v>C3</v>
      </c>
      <c r="AG448" s="273"/>
      <c r="AH448" s="273"/>
      <c r="AI448" s="273"/>
      <c r="AJ448" s="273"/>
      <c r="AK448" s="273"/>
      <c r="AL448" s="274"/>
      <c r="AM448" s="240"/>
      <c r="AN448" s="264" t="str">
        <f>L449</f>
        <v>C4</v>
      </c>
      <c r="AO448" s="272"/>
      <c r="AP448" s="273"/>
      <c r="AQ448" s="273"/>
      <c r="AR448" s="273"/>
      <c r="AS448" s="273"/>
      <c r="AT448" s="274"/>
      <c r="AU448" s="240"/>
      <c r="AV448" s="240"/>
      <c r="AW448" s="355"/>
      <c r="AX448" s="66"/>
      <c r="AY448" s="289">
        <f t="shared" si="41"/>
        <v>0</v>
      </c>
      <c r="AZ448" s="244">
        <f t="shared" si="42"/>
        <v>0</v>
      </c>
      <c r="BA448" s="244">
        <f t="shared" si="43"/>
        <v>0</v>
      </c>
      <c r="BB448" s="290" t="e">
        <f>Table6[[#This Row],[Occupé]]/Table6[[#This Row],[Total port]]</f>
        <v>#DIV/0!</v>
      </c>
      <c r="BC448" s="250"/>
      <c r="BD448" s="250"/>
      <c r="BE448" s="143"/>
      <c r="BF448" s="143"/>
      <c r="BG448" s="143"/>
      <c r="BH448" s="143"/>
      <c r="BI448" s="143"/>
      <c r="BJ448" s="143"/>
      <c r="BK448" s="143"/>
      <c r="BL448" s="143"/>
      <c r="BM448" s="143"/>
    </row>
    <row r="449" spans="1:65" ht="12" customHeight="1" thickBot="1">
      <c r="A449" s="145"/>
      <c r="B449" s="299" t="str">
        <f t="shared" si="40"/>
        <v>INTRA</v>
      </c>
      <c r="C449" s="296" t="s">
        <v>227</v>
      </c>
      <c r="D449" s="257" t="s">
        <v>69</v>
      </c>
      <c r="E449" s="232" t="s">
        <v>276</v>
      </c>
      <c r="F449" s="353"/>
      <c r="G449" s="252">
        <v>0</v>
      </c>
      <c r="H449" s="252">
        <v>0</v>
      </c>
      <c r="I449" s="252" t="s">
        <v>289</v>
      </c>
      <c r="J449" s="231" t="s">
        <v>227</v>
      </c>
      <c r="K449" s="252"/>
      <c r="L449" s="252" t="s">
        <v>302</v>
      </c>
      <c r="M449" s="252">
        <f>COUNTIF(AO447:AT448,"x")</f>
        <v>0</v>
      </c>
      <c r="N449" s="252">
        <f t="shared" si="44"/>
        <v>0</v>
      </c>
      <c r="O449" s="233"/>
      <c r="P449" s="233"/>
      <c r="Q449" s="233">
        <v>1</v>
      </c>
      <c r="R449" s="233">
        <v>2</v>
      </c>
      <c r="S449" s="233">
        <v>3</v>
      </c>
      <c r="T449" s="233">
        <v>4</v>
      </c>
      <c r="U449" s="233">
        <v>5</v>
      </c>
      <c r="V449" s="233">
        <v>6</v>
      </c>
      <c r="W449" s="233"/>
      <c r="X449" s="233"/>
      <c r="Y449" s="233">
        <v>1</v>
      </c>
      <c r="Z449" s="233">
        <v>2</v>
      </c>
      <c r="AA449" s="233">
        <v>3</v>
      </c>
      <c r="AB449" s="233">
        <v>4</v>
      </c>
      <c r="AC449" s="233">
        <v>5</v>
      </c>
      <c r="AD449" s="233">
        <v>6</v>
      </c>
      <c r="AE449" s="233"/>
      <c r="AF449" s="233"/>
      <c r="AG449" s="233">
        <v>1</v>
      </c>
      <c r="AH449" s="233">
        <v>2</v>
      </c>
      <c r="AI449" s="233">
        <v>3</v>
      </c>
      <c r="AJ449" s="233">
        <v>4</v>
      </c>
      <c r="AK449" s="233">
        <v>5</v>
      </c>
      <c r="AL449" s="233">
        <v>6</v>
      </c>
      <c r="AM449" s="233"/>
      <c r="AN449" s="233"/>
      <c r="AO449" s="233">
        <v>1</v>
      </c>
      <c r="AP449" s="233">
        <v>2</v>
      </c>
      <c r="AQ449" s="233">
        <v>3</v>
      </c>
      <c r="AR449" s="233">
        <v>4</v>
      </c>
      <c r="AS449" s="233">
        <v>5</v>
      </c>
      <c r="AT449" s="233">
        <v>6</v>
      </c>
      <c r="AU449" s="233"/>
      <c r="AV449" s="233"/>
      <c r="AW449" s="356"/>
      <c r="AX449" s="66"/>
      <c r="AY449" s="289">
        <f t="shared" si="41"/>
        <v>0</v>
      </c>
      <c r="AZ449" s="244">
        <f t="shared" si="42"/>
        <v>0</v>
      </c>
      <c r="BA449" s="244">
        <f t="shared" si="43"/>
        <v>0</v>
      </c>
      <c r="BB449" s="290" t="e">
        <f>Table6[[#This Row],[Occupé]]/Table6[[#This Row],[Total port]]</f>
        <v>#DIV/0!</v>
      </c>
      <c r="BC449" s="250"/>
      <c r="BD449" s="250"/>
      <c r="BE449" s="143"/>
      <c r="BF449" s="143"/>
      <c r="BG449" s="143"/>
      <c r="BH449" s="143"/>
      <c r="BI449" s="143"/>
      <c r="BJ449" s="143"/>
      <c r="BK449" s="143"/>
      <c r="BL449" s="143"/>
      <c r="BM449" s="143"/>
    </row>
    <row r="450" spans="1:65" ht="12" customHeight="1" thickBot="1">
      <c r="A450" s="145"/>
      <c r="B450" s="297" t="str">
        <f t="shared" si="40"/>
        <v>INTRA</v>
      </c>
      <c r="C450" s="295" t="s">
        <v>227</v>
      </c>
      <c r="D450" s="275" t="s">
        <v>69</v>
      </c>
      <c r="E450" s="260" t="s">
        <v>276</v>
      </c>
      <c r="F450" s="351">
        <v>14</v>
      </c>
      <c r="G450" s="259">
        <v>12</v>
      </c>
      <c r="H450" s="259">
        <v>12</v>
      </c>
      <c r="I450" s="259" t="s">
        <v>289</v>
      </c>
      <c r="J450" s="255" t="s">
        <v>227</v>
      </c>
      <c r="K450" s="259" t="s">
        <v>85</v>
      </c>
      <c r="L450" s="259" t="s">
        <v>298</v>
      </c>
      <c r="M450" s="259">
        <f>COUNTIF(Q451:V452,"x")</f>
        <v>0</v>
      </c>
      <c r="N450" s="259">
        <f t="shared" si="44"/>
        <v>12</v>
      </c>
      <c r="O450" s="228"/>
      <c r="P450" s="228"/>
      <c r="Q450" s="228">
        <v>7</v>
      </c>
      <c r="R450" s="228">
        <v>8</v>
      </c>
      <c r="S450" s="228">
        <v>9</v>
      </c>
      <c r="T450" s="228">
        <v>10</v>
      </c>
      <c r="U450" s="228">
        <v>11</v>
      </c>
      <c r="V450" s="228">
        <v>12</v>
      </c>
      <c r="W450" s="228"/>
      <c r="X450" s="228"/>
      <c r="Y450" s="228">
        <v>7</v>
      </c>
      <c r="Z450" s="228">
        <v>8</v>
      </c>
      <c r="AA450" s="228">
        <v>9</v>
      </c>
      <c r="AB450" s="228">
        <v>10</v>
      </c>
      <c r="AC450" s="228">
        <v>11</v>
      </c>
      <c r="AD450" s="228">
        <v>12</v>
      </c>
      <c r="AE450" s="228"/>
      <c r="AF450" s="228"/>
      <c r="AG450" s="228">
        <v>7</v>
      </c>
      <c r="AH450" s="228">
        <v>8</v>
      </c>
      <c r="AI450" s="228">
        <v>9</v>
      </c>
      <c r="AJ450" s="228">
        <v>10</v>
      </c>
      <c r="AK450" s="228">
        <v>11</v>
      </c>
      <c r="AL450" s="228">
        <v>12</v>
      </c>
      <c r="AM450" s="228"/>
      <c r="AN450" s="228"/>
      <c r="AO450" s="228">
        <v>7</v>
      </c>
      <c r="AP450" s="228">
        <v>8</v>
      </c>
      <c r="AQ450" s="228">
        <v>9</v>
      </c>
      <c r="AR450" s="228">
        <v>10</v>
      </c>
      <c r="AS450" s="228">
        <v>11</v>
      </c>
      <c r="AT450" s="228">
        <v>12</v>
      </c>
      <c r="AU450" s="228"/>
      <c r="AV450" s="228"/>
      <c r="AW450" s="354">
        <f>F450</f>
        <v>14</v>
      </c>
      <c r="AX450" s="66"/>
      <c r="AY450" s="289">
        <f t="shared" si="41"/>
        <v>12</v>
      </c>
      <c r="AZ450" s="244">
        <f t="shared" si="42"/>
        <v>0</v>
      </c>
      <c r="BA450" s="244">
        <f t="shared" si="43"/>
        <v>12</v>
      </c>
      <c r="BB450" s="290">
        <f>Table6[[#This Row],[Occupé]]/Table6[[#This Row],[Total port]]</f>
        <v>0</v>
      </c>
      <c r="BC450" s="250"/>
      <c r="BD450" s="250"/>
      <c r="BE450" s="143"/>
      <c r="BF450" s="143"/>
      <c r="BG450" s="143"/>
      <c r="BH450" s="143"/>
      <c r="BI450" s="143"/>
      <c r="BJ450" s="143"/>
      <c r="BK450" s="143"/>
      <c r="BL450" s="143"/>
      <c r="BM450" s="143"/>
    </row>
    <row r="451" spans="1:65" ht="12" customHeight="1" thickBot="1">
      <c r="A451" s="145"/>
      <c r="B451" s="298" t="str">
        <f t="shared" si="40"/>
        <v>INTRA</v>
      </c>
      <c r="C451" s="289" t="s">
        <v>227</v>
      </c>
      <c r="D451" s="261" t="s">
        <v>69</v>
      </c>
      <c r="E451" s="245" t="s">
        <v>276</v>
      </c>
      <c r="F451" s="352"/>
      <c r="G451" s="261">
        <v>12</v>
      </c>
      <c r="H451" s="261">
        <v>12</v>
      </c>
      <c r="I451" s="261" t="s">
        <v>289</v>
      </c>
      <c r="J451" s="244" t="s">
        <v>227</v>
      </c>
      <c r="K451" s="261" t="s">
        <v>84</v>
      </c>
      <c r="L451" s="261" t="s">
        <v>300</v>
      </c>
      <c r="M451" s="261">
        <f>COUNTIF(Y451:AD452,"x")</f>
        <v>0</v>
      </c>
      <c r="N451" s="261">
        <f t="shared" si="44"/>
        <v>12</v>
      </c>
      <c r="O451" s="240"/>
      <c r="P451" s="262" t="str">
        <f>K450</f>
        <v>E68</v>
      </c>
      <c r="Q451" s="255"/>
      <c r="R451" s="255"/>
      <c r="S451" s="255"/>
      <c r="T451" s="255"/>
      <c r="U451" s="255"/>
      <c r="V451" s="263"/>
      <c r="W451" s="240"/>
      <c r="X451" s="262" t="str">
        <f>K451</f>
        <v>H68</v>
      </c>
      <c r="Y451" s="255"/>
      <c r="Z451" s="255"/>
      <c r="AA451" s="255"/>
      <c r="AB451" s="255"/>
      <c r="AC451" s="255"/>
      <c r="AD451" s="263"/>
      <c r="AE451" s="240"/>
      <c r="AF451" s="262" t="str">
        <f>K452</f>
        <v>J68</v>
      </c>
      <c r="AG451" s="255" t="s">
        <v>277</v>
      </c>
      <c r="AH451" s="255"/>
      <c r="AI451" s="255"/>
      <c r="AJ451" s="255" t="s">
        <v>277</v>
      </c>
      <c r="AK451" s="255" t="s">
        <v>277</v>
      </c>
      <c r="AL451" s="263" t="s">
        <v>277</v>
      </c>
      <c r="AM451" s="240"/>
      <c r="AN451" s="262" t="str">
        <f>K453</f>
        <v>M68</v>
      </c>
      <c r="AO451" s="255" t="s">
        <v>277</v>
      </c>
      <c r="AP451" s="255"/>
      <c r="AQ451" s="255"/>
      <c r="AR451" s="255" t="s">
        <v>277</v>
      </c>
      <c r="AS451" s="255" t="s">
        <v>277</v>
      </c>
      <c r="AT451" s="263"/>
      <c r="AU451" s="240"/>
      <c r="AV451" s="240"/>
      <c r="AW451" s="355"/>
      <c r="AX451" s="66"/>
      <c r="AY451" s="289">
        <f t="shared" si="41"/>
        <v>12</v>
      </c>
      <c r="AZ451" s="244">
        <f t="shared" si="42"/>
        <v>0</v>
      </c>
      <c r="BA451" s="244">
        <f t="shared" si="43"/>
        <v>12</v>
      </c>
      <c r="BB451" s="290">
        <f>Table6[[#This Row],[Occupé]]/Table6[[#This Row],[Total port]]</f>
        <v>0</v>
      </c>
      <c r="BC451" s="250"/>
      <c r="BD451" s="250"/>
      <c r="BE451" s="143"/>
      <c r="BF451" s="143"/>
      <c r="BG451" s="143"/>
      <c r="BH451" s="143"/>
      <c r="BI451" s="143"/>
      <c r="BJ451" s="143"/>
      <c r="BK451" s="143"/>
      <c r="BL451" s="143"/>
      <c r="BM451" s="143"/>
    </row>
    <row r="452" spans="1:65" ht="12" customHeight="1" thickBot="1">
      <c r="A452" s="145"/>
      <c r="B452" s="298" t="str">
        <f t="shared" si="40"/>
        <v>INTRA</v>
      </c>
      <c r="C452" s="289" t="s">
        <v>227</v>
      </c>
      <c r="D452" s="261" t="s">
        <v>69</v>
      </c>
      <c r="E452" s="245" t="s">
        <v>276</v>
      </c>
      <c r="F452" s="352"/>
      <c r="G452" s="261">
        <v>12</v>
      </c>
      <c r="H452" s="261">
        <v>12</v>
      </c>
      <c r="I452" s="261" t="s">
        <v>289</v>
      </c>
      <c r="J452" s="244" t="s">
        <v>227</v>
      </c>
      <c r="K452" s="261" t="s">
        <v>86</v>
      </c>
      <c r="L452" s="261" t="s">
        <v>301</v>
      </c>
      <c r="M452" s="261">
        <f>COUNTIF(AG451:AL452,"x")</f>
        <v>9</v>
      </c>
      <c r="N452" s="261">
        <f t="shared" si="44"/>
        <v>3</v>
      </c>
      <c r="O452" s="240"/>
      <c r="P452" s="264" t="str">
        <f>L450</f>
        <v>C1</v>
      </c>
      <c r="Q452" s="231"/>
      <c r="R452" s="231"/>
      <c r="S452" s="231"/>
      <c r="T452" s="231"/>
      <c r="U452" s="231"/>
      <c r="V452" s="265"/>
      <c r="W452" s="240"/>
      <c r="X452" s="264" t="str">
        <f>L451</f>
        <v>C2</v>
      </c>
      <c r="Y452" s="231"/>
      <c r="Z452" s="231"/>
      <c r="AA452" s="231"/>
      <c r="AB452" s="231"/>
      <c r="AC452" s="231"/>
      <c r="AD452" s="265"/>
      <c r="AE452" s="240"/>
      <c r="AF452" s="264" t="str">
        <f>L452</f>
        <v>C3</v>
      </c>
      <c r="AG452" s="231" t="s">
        <v>277</v>
      </c>
      <c r="AH452" s="231" t="s">
        <v>277</v>
      </c>
      <c r="AI452" s="231" t="s">
        <v>277</v>
      </c>
      <c r="AJ452" s="231" t="s">
        <v>277</v>
      </c>
      <c r="AK452" s="231"/>
      <c r="AL452" s="265" t="s">
        <v>277</v>
      </c>
      <c r="AM452" s="240"/>
      <c r="AN452" s="264" t="str">
        <f>L453</f>
        <v>C4</v>
      </c>
      <c r="AO452" s="231" t="s">
        <v>277</v>
      </c>
      <c r="AP452" s="231" t="s">
        <v>277</v>
      </c>
      <c r="AQ452" s="231" t="s">
        <v>277</v>
      </c>
      <c r="AR452" s="255" t="s">
        <v>277</v>
      </c>
      <c r="AS452" s="231"/>
      <c r="AT452" s="255" t="s">
        <v>277</v>
      </c>
      <c r="AU452" s="240"/>
      <c r="AV452" s="240"/>
      <c r="AW452" s="355"/>
      <c r="AX452" s="66"/>
      <c r="AY452" s="289">
        <f t="shared" si="41"/>
        <v>12</v>
      </c>
      <c r="AZ452" s="244">
        <f t="shared" si="42"/>
        <v>9</v>
      </c>
      <c r="BA452" s="244">
        <f t="shared" si="43"/>
        <v>3</v>
      </c>
      <c r="BB452" s="290">
        <f>Table6[[#This Row],[Occupé]]/Table6[[#This Row],[Total port]]</f>
        <v>0.75</v>
      </c>
      <c r="BC452" s="250"/>
      <c r="BD452" s="250"/>
      <c r="BE452" s="143"/>
      <c r="BF452" s="143"/>
      <c r="BG452" s="143"/>
      <c r="BH452" s="143"/>
      <c r="BI452" s="143"/>
      <c r="BJ452" s="143"/>
      <c r="BK452" s="143"/>
      <c r="BL452" s="143"/>
      <c r="BM452" s="143"/>
    </row>
    <row r="453" spans="1:65" ht="12" customHeight="1" thickBot="1">
      <c r="A453" s="145"/>
      <c r="B453" s="299" t="str">
        <f t="shared" si="40"/>
        <v>INTRA</v>
      </c>
      <c r="C453" s="296" t="s">
        <v>227</v>
      </c>
      <c r="D453" s="257" t="s">
        <v>69</v>
      </c>
      <c r="E453" s="232" t="s">
        <v>276</v>
      </c>
      <c r="F453" s="353"/>
      <c r="G453" s="252">
        <v>12</v>
      </c>
      <c r="H453" s="252">
        <v>12</v>
      </c>
      <c r="I453" s="252" t="s">
        <v>289</v>
      </c>
      <c r="J453" s="231" t="s">
        <v>227</v>
      </c>
      <c r="K453" s="252" t="s">
        <v>87</v>
      </c>
      <c r="L453" s="252" t="s">
        <v>302</v>
      </c>
      <c r="M453" s="252">
        <f>COUNTIF(AO451:AT452,"x")</f>
        <v>8</v>
      </c>
      <c r="N453" s="252">
        <f t="shared" si="44"/>
        <v>4</v>
      </c>
      <c r="O453" s="233"/>
      <c r="P453" s="233"/>
      <c r="Q453" s="233">
        <v>1</v>
      </c>
      <c r="R453" s="233">
        <v>2</v>
      </c>
      <c r="S453" s="233">
        <v>3</v>
      </c>
      <c r="T453" s="233">
        <v>4</v>
      </c>
      <c r="U453" s="233">
        <v>5</v>
      </c>
      <c r="V453" s="233">
        <v>6</v>
      </c>
      <c r="W453" s="233"/>
      <c r="X453" s="233"/>
      <c r="Y453" s="233">
        <v>1</v>
      </c>
      <c r="Z453" s="233">
        <v>2</v>
      </c>
      <c r="AA453" s="233">
        <v>3</v>
      </c>
      <c r="AB453" s="233">
        <v>4</v>
      </c>
      <c r="AC453" s="233">
        <v>5</v>
      </c>
      <c r="AD453" s="233">
        <v>6</v>
      </c>
      <c r="AE453" s="233"/>
      <c r="AF453" s="233"/>
      <c r="AG453" s="233">
        <v>1</v>
      </c>
      <c r="AH453" s="233">
        <v>2</v>
      </c>
      <c r="AI453" s="233">
        <v>3</v>
      </c>
      <c r="AJ453" s="233">
        <v>4</v>
      </c>
      <c r="AK453" s="233">
        <v>5</v>
      </c>
      <c r="AL453" s="233">
        <v>6</v>
      </c>
      <c r="AM453" s="233"/>
      <c r="AN453" s="233"/>
      <c r="AO453" s="233">
        <v>1</v>
      </c>
      <c r="AP453" s="233">
        <v>2</v>
      </c>
      <c r="AQ453" s="233">
        <v>3</v>
      </c>
      <c r="AR453" s="233">
        <v>4</v>
      </c>
      <c r="AS453" s="233">
        <v>5</v>
      </c>
      <c r="AT453" s="233">
        <v>6</v>
      </c>
      <c r="AU453" s="233"/>
      <c r="AV453" s="233"/>
      <c r="AW453" s="356"/>
      <c r="AX453" s="66"/>
      <c r="AY453" s="289">
        <f t="shared" si="41"/>
        <v>12</v>
      </c>
      <c r="AZ453" s="244">
        <f t="shared" si="42"/>
        <v>8</v>
      </c>
      <c r="BA453" s="244">
        <f t="shared" si="43"/>
        <v>4</v>
      </c>
      <c r="BB453" s="290">
        <f>Table6[[#This Row],[Occupé]]/Table6[[#This Row],[Total port]]</f>
        <v>0.66666666666666663</v>
      </c>
      <c r="BC453" s="250"/>
      <c r="BD453" s="250"/>
      <c r="BE453" s="143"/>
      <c r="BF453" s="143"/>
      <c r="BG453" s="143"/>
      <c r="BH453" s="143"/>
      <c r="BI453" s="143"/>
      <c r="BJ453" s="143"/>
      <c r="BK453" s="143"/>
      <c r="BL453" s="143"/>
      <c r="BM453" s="143"/>
    </row>
    <row r="454" spans="1:65" ht="12" customHeight="1" thickBot="1">
      <c r="A454" s="145"/>
      <c r="B454" s="297" t="str">
        <f t="shared" si="40"/>
        <v>INTRA</v>
      </c>
      <c r="C454" s="295" t="s">
        <v>227</v>
      </c>
      <c r="D454" s="275" t="s">
        <v>69</v>
      </c>
      <c r="E454" s="260" t="s">
        <v>276</v>
      </c>
      <c r="F454" s="351">
        <v>13</v>
      </c>
      <c r="G454" s="259">
        <v>12</v>
      </c>
      <c r="H454" s="259">
        <v>12</v>
      </c>
      <c r="I454" s="259" t="s">
        <v>289</v>
      </c>
      <c r="J454" s="255" t="s">
        <v>227</v>
      </c>
      <c r="K454" s="259" t="s">
        <v>105</v>
      </c>
      <c r="L454" s="259" t="s">
        <v>298</v>
      </c>
      <c r="M454" s="259">
        <f>COUNTIF(Q455:V456,"x")</f>
        <v>6</v>
      </c>
      <c r="N454" s="259">
        <f t="shared" si="44"/>
        <v>6</v>
      </c>
      <c r="O454" s="240"/>
      <c r="P454" s="228"/>
      <c r="Q454" s="240">
        <v>7</v>
      </c>
      <c r="R454" s="240">
        <v>8</v>
      </c>
      <c r="S454" s="240">
        <v>9</v>
      </c>
      <c r="T454" s="240">
        <v>10</v>
      </c>
      <c r="U454" s="240">
        <v>11</v>
      </c>
      <c r="V454" s="240">
        <v>12</v>
      </c>
      <c r="W454" s="240"/>
      <c r="X454" s="228"/>
      <c r="Y454" s="240">
        <v>7</v>
      </c>
      <c r="Z454" s="240">
        <v>8</v>
      </c>
      <c r="AA454" s="240">
        <v>9</v>
      </c>
      <c r="AB454" s="240">
        <v>10</v>
      </c>
      <c r="AC454" s="240">
        <v>11</v>
      </c>
      <c r="AD454" s="240">
        <v>12</v>
      </c>
      <c r="AE454" s="240"/>
      <c r="AF454" s="228"/>
      <c r="AG454" s="240">
        <v>7</v>
      </c>
      <c r="AH454" s="240">
        <v>8</v>
      </c>
      <c r="AI454" s="240">
        <v>9</v>
      </c>
      <c r="AJ454" s="240">
        <v>10</v>
      </c>
      <c r="AK454" s="240">
        <v>11</v>
      </c>
      <c r="AL454" s="240">
        <v>12</v>
      </c>
      <c r="AM454" s="240"/>
      <c r="AN454" s="228"/>
      <c r="AO454" s="240">
        <v>7</v>
      </c>
      <c r="AP454" s="240">
        <v>8</v>
      </c>
      <c r="AQ454" s="240">
        <v>9</v>
      </c>
      <c r="AR454" s="240">
        <v>10</v>
      </c>
      <c r="AS454" s="240">
        <v>11</v>
      </c>
      <c r="AT454" s="240">
        <v>12</v>
      </c>
      <c r="AU454" s="240"/>
      <c r="AV454" s="240"/>
      <c r="AW454" s="355">
        <f>F454</f>
        <v>13</v>
      </c>
      <c r="AX454" s="66"/>
      <c r="AY454" s="289">
        <f t="shared" si="41"/>
        <v>12</v>
      </c>
      <c r="AZ454" s="244">
        <f t="shared" si="42"/>
        <v>6</v>
      </c>
      <c r="BA454" s="244">
        <f t="shared" si="43"/>
        <v>6</v>
      </c>
      <c r="BB454" s="290">
        <f>Table6[[#This Row],[Occupé]]/Table6[[#This Row],[Total port]]</f>
        <v>0.5</v>
      </c>
      <c r="BC454" s="250"/>
      <c r="BD454" s="250"/>
      <c r="BE454" s="143"/>
      <c r="BF454" s="143"/>
      <c r="BG454" s="143"/>
      <c r="BH454" s="143"/>
      <c r="BI454" s="143"/>
      <c r="BJ454" s="143"/>
      <c r="BK454" s="143"/>
      <c r="BL454" s="143"/>
      <c r="BM454" s="143"/>
    </row>
    <row r="455" spans="1:65" ht="12" customHeight="1">
      <c r="A455" s="145"/>
      <c r="B455" s="298" t="str">
        <f t="shared" ref="B455:B513" si="45">IF(C455=J455,"INTRA","INTER")</f>
        <v>INTRA</v>
      </c>
      <c r="C455" s="289" t="s">
        <v>227</v>
      </c>
      <c r="D455" s="261" t="s">
        <v>69</v>
      </c>
      <c r="E455" s="245" t="s">
        <v>276</v>
      </c>
      <c r="F455" s="352"/>
      <c r="G455" s="261">
        <v>12</v>
      </c>
      <c r="H455" s="261">
        <v>12</v>
      </c>
      <c r="I455" s="261" t="s">
        <v>289</v>
      </c>
      <c r="J455" s="244" t="s">
        <v>227</v>
      </c>
      <c r="K455" s="261" t="s">
        <v>83</v>
      </c>
      <c r="L455" s="261" t="s">
        <v>300</v>
      </c>
      <c r="M455" s="261">
        <f>COUNTIF(Y455:AD456,"x")</f>
        <v>5</v>
      </c>
      <c r="N455" s="261">
        <f t="shared" si="44"/>
        <v>7</v>
      </c>
      <c r="O455" s="240"/>
      <c r="P455" s="262" t="str">
        <f>K454</f>
        <v>P68</v>
      </c>
      <c r="Q455" s="255" t="s">
        <v>277</v>
      </c>
      <c r="R455" s="255"/>
      <c r="S455" s="255"/>
      <c r="T455" s="255"/>
      <c r="U455" s="255"/>
      <c r="V455" s="263" t="s">
        <v>277</v>
      </c>
      <c r="W455" s="240"/>
      <c r="X455" s="262" t="str">
        <f>K455</f>
        <v>R68</v>
      </c>
      <c r="Y455" s="255" t="s">
        <v>277</v>
      </c>
      <c r="Z455" s="255"/>
      <c r="AA455" s="255"/>
      <c r="AB455" s="255"/>
      <c r="AC455" s="255"/>
      <c r="AD455" s="263"/>
      <c r="AE455" s="240"/>
      <c r="AF455" s="262">
        <f>K456</f>
        <v>0</v>
      </c>
      <c r="AG455" s="268"/>
      <c r="AH455" s="269"/>
      <c r="AI455" s="269"/>
      <c r="AJ455" s="269"/>
      <c r="AK455" s="269"/>
      <c r="AL455" s="270"/>
      <c r="AM455" s="240"/>
      <c r="AN455" s="262">
        <f>K457</f>
        <v>0</v>
      </c>
      <c r="AO455" s="268"/>
      <c r="AP455" s="269"/>
      <c r="AQ455" s="269"/>
      <c r="AR455" s="269"/>
      <c r="AS455" s="269"/>
      <c r="AT455" s="270"/>
      <c r="AU455" s="240"/>
      <c r="AV455" s="240"/>
      <c r="AW455" s="355"/>
      <c r="AX455" s="66"/>
      <c r="AY455" s="289">
        <f t="shared" si="41"/>
        <v>12</v>
      </c>
      <c r="AZ455" s="244">
        <f t="shared" si="42"/>
        <v>5</v>
      </c>
      <c r="BA455" s="244">
        <f t="shared" si="43"/>
        <v>7</v>
      </c>
      <c r="BB455" s="290">
        <f>Table6[[#This Row],[Occupé]]/Table6[[#This Row],[Total port]]</f>
        <v>0.41666666666666669</v>
      </c>
      <c r="BC455" s="250"/>
      <c r="BD455" s="250"/>
      <c r="BE455" s="143"/>
      <c r="BF455" s="143"/>
      <c r="BG455" s="143"/>
      <c r="BH455" s="143"/>
      <c r="BI455" s="143"/>
      <c r="BJ455" s="143"/>
      <c r="BK455" s="143"/>
      <c r="BL455" s="143"/>
      <c r="BM455" s="143"/>
    </row>
    <row r="456" spans="1:65" ht="12" customHeight="1" thickBot="1">
      <c r="A456" s="145"/>
      <c r="B456" s="298" t="str">
        <f t="shared" si="45"/>
        <v>INTRA</v>
      </c>
      <c r="C456" s="289" t="s">
        <v>227</v>
      </c>
      <c r="D456" s="261" t="s">
        <v>69</v>
      </c>
      <c r="E456" s="245" t="s">
        <v>276</v>
      </c>
      <c r="F456" s="352"/>
      <c r="G456" s="261">
        <v>0</v>
      </c>
      <c r="H456" s="261">
        <v>0</v>
      </c>
      <c r="I456" s="261" t="s">
        <v>289</v>
      </c>
      <c r="J456" s="244" t="s">
        <v>227</v>
      </c>
      <c r="K456" s="261"/>
      <c r="L456" s="261" t="s">
        <v>301</v>
      </c>
      <c r="M456" s="261">
        <f>COUNTIF(AG455:AL456,"x")</f>
        <v>0</v>
      </c>
      <c r="N456" s="261">
        <f t="shared" si="44"/>
        <v>0</v>
      </c>
      <c r="O456" s="240"/>
      <c r="P456" s="264" t="str">
        <f>L454</f>
        <v>C1</v>
      </c>
      <c r="Q456" s="231" t="s">
        <v>277</v>
      </c>
      <c r="R456" s="231" t="s">
        <v>277</v>
      </c>
      <c r="S456" s="231" t="s">
        <v>277</v>
      </c>
      <c r="T456" s="231" t="s">
        <v>277</v>
      </c>
      <c r="U456" s="231"/>
      <c r="V456" s="265"/>
      <c r="W456" s="240"/>
      <c r="X456" s="264" t="str">
        <f>L455</f>
        <v>C2</v>
      </c>
      <c r="Y456" s="231" t="s">
        <v>277</v>
      </c>
      <c r="Z456" s="231" t="s">
        <v>277</v>
      </c>
      <c r="AA456" s="231"/>
      <c r="AB456" s="231" t="s">
        <v>277</v>
      </c>
      <c r="AC456" s="231" t="s">
        <v>277</v>
      </c>
      <c r="AD456" s="265"/>
      <c r="AE456" s="240"/>
      <c r="AF456" s="264" t="str">
        <f>L456</f>
        <v>C3</v>
      </c>
      <c r="AG456" s="272"/>
      <c r="AH456" s="273"/>
      <c r="AI456" s="273"/>
      <c r="AJ456" s="273"/>
      <c r="AK456" s="273"/>
      <c r="AL456" s="274"/>
      <c r="AM456" s="240"/>
      <c r="AN456" s="264" t="str">
        <f>L457</f>
        <v>C4</v>
      </c>
      <c r="AO456" s="272"/>
      <c r="AP456" s="273"/>
      <c r="AQ456" s="273"/>
      <c r="AR456" s="273"/>
      <c r="AS456" s="273"/>
      <c r="AT456" s="274"/>
      <c r="AU456" s="240"/>
      <c r="AV456" s="240"/>
      <c r="AW456" s="355"/>
      <c r="AX456" s="66"/>
      <c r="AY456" s="289">
        <f t="shared" si="41"/>
        <v>0</v>
      </c>
      <c r="AZ456" s="244">
        <f t="shared" si="42"/>
        <v>0</v>
      </c>
      <c r="BA456" s="244">
        <f t="shared" si="43"/>
        <v>0</v>
      </c>
      <c r="BB456" s="290" t="e">
        <f>Table6[[#This Row],[Occupé]]/Table6[[#This Row],[Total port]]</f>
        <v>#DIV/0!</v>
      </c>
      <c r="BC456" s="250"/>
      <c r="BD456" s="250"/>
      <c r="BE456" s="143"/>
      <c r="BF456" s="143"/>
      <c r="BG456" s="143"/>
      <c r="BH456" s="143"/>
      <c r="BI456" s="143"/>
      <c r="BJ456" s="143"/>
      <c r="BK456" s="143"/>
      <c r="BL456" s="143"/>
      <c r="BM456" s="143"/>
    </row>
    <row r="457" spans="1:65" ht="12" customHeight="1" thickBot="1">
      <c r="A457" s="145"/>
      <c r="B457" s="299" t="str">
        <f t="shared" si="45"/>
        <v>INTRA</v>
      </c>
      <c r="C457" s="296" t="s">
        <v>227</v>
      </c>
      <c r="D457" s="257" t="s">
        <v>69</v>
      </c>
      <c r="E457" s="232" t="s">
        <v>276</v>
      </c>
      <c r="F457" s="353"/>
      <c r="G457" s="252">
        <v>0</v>
      </c>
      <c r="H457" s="252">
        <v>0</v>
      </c>
      <c r="I457" s="252" t="s">
        <v>289</v>
      </c>
      <c r="J457" s="231" t="s">
        <v>227</v>
      </c>
      <c r="K457" s="252"/>
      <c r="L457" s="252" t="s">
        <v>302</v>
      </c>
      <c r="M457" s="252">
        <f>COUNTIF(AO455:AT456,"x")</f>
        <v>0</v>
      </c>
      <c r="N457" s="252">
        <f t="shared" si="44"/>
        <v>0</v>
      </c>
      <c r="O457" s="233"/>
      <c r="P457" s="233"/>
      <c r="Q457" s="233">
        <v>1</v>
      </c>
      <c r="R457" s="233">
        <v>2</v>
      </c>
      <c r="S457" s="233">
        <v>3</v>
      </c>
      <c r="T457" s="233">
        <v>4</v>
      </c>
      <c r="U457" s="233">
        <v>5</v>
      </c>
      <c r="V457" s="233">
        <v>6</v>
      </c>
      <c r="W457" s="233"/>
      <c r="X457" s="233"/>
      <c r="Y457" s="233">
        <v>1</v>
      </c>
      <c r="Z457" s="233">
        <v>2</v>
      </c>
      <c r="AA457" s="233">
        <v>3</v>
      </c>
      <c r="AB457" s="233">
        <v>4</v>
      </c>
      <c r="AC457" s="233">
        <v>5</v>
      </c>
      <c r="AD457" s="233">
        <v>6</v>
      </c>
      <c r="AE457" s="233"/>
      <c r="AF457" s="233"/>
      <c r="AG457" s="233">
        <v>1</v>
      </c>
      <c r="AH457" s="233">
        <v>2</v>
      </c>
      <c r="AI457" s="233">
        <v>3</v>
      </c>
      <c r="AJ457" s="233">
        <v>4</v>
      </c>
      <c r="AK457" s="233">
        <v>5</v>
      </c>
      <c r="AL457" s="233">
        <v>6</v>
      </c>
      <c r="AM457" s="233"/>
      <c r="AN457" s="233"/>
      <c r="AO457" s="233">
        <v>1</v>
      </c>
      <c r="AP457" s="233">
        <v>2</v>
      </c>
      <c r="AQ457" s="233">
        <v>3</v>
      </c>
      <c r="AR457" s="233">
        <v>4</v>
      </c>
      <c r="AS457" s="233">
        <v>5</v>
      </c>
      <c r="AT457" s="233">
        <v>6</v>
      </c>
      <c r="AU457" s="233"/>
      <c r="AV457" s="233"/>
      <c r="AW457" s="356"/>
      <c r="AX457" s="66"/>
      <c r="AY457" s="289">
        <f t="shared" si="41"/>
        <v>0</v>
      </c>
      <c r="AZ457" s="244">
        <f t="shared" si="42"/>
        <v>0</v>
      </c>
      <c r="BA457" s="244">
        <f t="shared" si="43"/>
        <v>0</v>
      </c>
      <c r="BB457" s="290" t="e">
        <f>Table6[[#This Row],[Occupé]]/Table6[[#This Row],[Total port]]</f>
        <v>#DIV/0!</v>
      </c>
      <c r="BC457" s="250"/>
      <c r="BD457" s="250"/>
      <c r="BE457" s="143"/>
      <c r="BF457" s="143"/>
      <c r="BG457" s="143"/>
      <c r="BH457" s="143"/>
      <c r="BI457" s="143"/>
      <c r="BJ457" s="143"/>
      <c r="BK457" s="143"/>
      <c r="BL457" s="143"/>
      <c r="BM457" s="143"/>
    </row>
    <row r="458" spans="1:65" ht="12" customHeight="1" thickBot="1">
      <c r="A458" s="145"/>
      <c r="B458" s="297" t="str">
        <f t="shared" si="45"/>
        <v>INTRA</v>
      </c>
      <c r="C458" s="295" t="s">
        <v>227</v>
      </c>
      <c r="D458" s="275" t="s">
        <v>69</v>
      </c>
      <c r="E458" s="260" t="s">
        <v>276</v>
      </c>
      <c r="F458" s="351">
        <v>12</v>
      </c>
      <c r="G458" s="259">
        <v>12</v>
      </c>
      <c r="H458" s="259">
        <v>12</v>
      </c>
      <c r="I458" s="259" t="s">
        <v>289</v>
      </c>
      <c r="J458" s="255" t="s">
        <v>227</v>
      </c>
      <c r="K458" s="259" t="s">
        <v>88</v>
      </c>
      <c r="L458" s="259" t="s">
        <v>298</v>
      </c>
      <c r="M458" s="259">
        <f>COUNTIF(Q459:V460,"x")</f>
        <v>2</v>
      </c>
      <c r="N458" s="259">
        <f t="shared" si="44"/>
        <v>10</v>
      </c>
      <c r="O458" s="228"/>
      <c r="P458" s="228"/>
      <c r="Q458" s="228">
        <v>7</v>
      </c>
      <c r="R458" s="228">
        <v>8</v>
      </c>
      <c r="S458" s="228">
        <v>9</v>
      </c>
      <c r="T458" s="228">
        <v>10</v>
      </c>
      <c r="U458" s="228">
        <v>11</v>
      </c>
      <c r="V458" s="228">
        <v>12</v>
      </c>
      <c r="W458" s="228"/>
      <c r="X458" s="228"/>
      <c r="Y458" s="228">
        <v>7</v>
      </c>
      <c r="Z458" s="228">
        <v>8</v>
      </c>
      <c r="AA458" s="228">
        <v>9</v>
      </c>
      <c r="AB458" s="228">
        <v>10</v>
      </c>
      <c r="AC458" s="228">
        <v>11</v>
      </c>
      <c r="AD458" s="228">
        <v>12</v>
      </c>
      <c r="AE458" s="228"/>
      <c r="AF458" s="228"/>
      <c r="AG458" s="228">
        <v>7</v>
      </c>
      <c r="AH458" s="228">
        <v>8</v>
      </c>
      <c r="AI458" s="228">
        <v>9</v>
      </c>
      <c r="AJ458" s="228">
        <v>10</v>
      </c>
      <c r="AK458" s="228">
        <v>11</v>
      </c>
      <c r="AL458" s="228">
        <v>12</v>
      </c>
      <c r="AM458" s="228"/>
      <c r="AN458" s="228"/>
      <c r="AO458" s="228">
        <v>7</v>
      </c>
      <c r="AP458" s="228">
        <v>8</v>
      </c>
      <c r="AQ458" s="228">
        <v>9</v>
      </c>
      <c r="AR458" s="228">
        <v>10</v>
      </c>
      <c r="AS458" s="228">
        <v>11</v>
      </c>
      <c r="AT458" s="228">
        <v>12</v>
      </c>
      <c r="AU458" s="228"/>
      <c r="AV458" s="228"/>
      <c r="AW458" s="354">
        <f>F458</f>
        <v>12</v>
      </c>
      <c r="AX458" s="66"/>
      <c r="AY458" s="289">
        <f t="shared" si="41"/>
        <v>12</v>
      </c>
      <c r="AZ458" s="244">
        <f t="shared" si="42"/>
        <v>2</v>
      </c>
      <c r="BA458" s="244">
        <f t="shared" si="43"/>
        <v>10</v>
      </c>
      <c r="BB458" s="290">
        <f>Table6[[#This Row],[Occupé]]/Table6[[#This Row],[Total port]]</f>
        <v>0.16666666666666666</v>
      </c>
      <c r="BC458" s="250"/>
      <c r="BD458" s="250"/>
      <c r="BE458" s="143"/>
      <c r="BF458" s="143"/>
      <c r="BG458" s="143"/>
      <c r="BH458" s="143"/>
      <c r="BI458" s="143"/>
      <c r="BJ458" s="143"/>
      <c r="BK458" s="143"/>
      <c r="BL458" s="143"/>
      <c r="BM458" s="143"/>
    </row>
    <row r="459" spans="1:65" ht="12" customHeight="1">
      <c r="A459" s="145"/>
      <c r="B459" s="298" t="str">
        <f t="shared" si="45"/>
        <v>INTRA</v>
      </c>
      <c r="C459" s="289" t="s">
        <v>227</v>
      </c>
      <c r="D459" s="261" t="s">
        <v>69</v>
      </c>
      <c r="E459" s="245" t="s">
        <v>276</v>
      </c>
      <c r="F459" s="352"/>
      <c r="G459" s="261">
        <v>12</v>
      </c>
      <c r="H459" s="261">
        <v>12</v>
      </c>
      <c r="I459" s="261" t="s">
        <v>289</v>
      </c>
      <c r="J459" s="244" t="s">
        <v>227</v>
      </c>
      <c r="K459" s="261" t="s">
        <v>89</v>
      </c>
      <c r="L459" s="261" t="s">
        <v>300</v>
      </c>
      <c r="M459" s="261">
        <f>COUNTIF(Y459:AD460,"x")</f>
        <v>8</v>
      </c>
      <c r="N459" s="261">
        <f t="shared" si="44"/>
        <v>4</v>
      </c>
      <c r="O459" s="240"/>
      <c r="P459" s="262" t="str">
        <f>K458</f>
        <v>E65</v>
      </c>
      <c r="Q459" s="255"/>
      <c r="R459" s="255"/>
      <c r="S459" s="255"/>
      <c r="T459" s="255"/>
      <c r="U459" s="255"/>
      <c r="V459" s="263"/>
      <c r="W459" s="240"/>
      <c r="X459" s="262" t="str">
        <f>K459</f>
        <v>H65</v>
      </c>
      <c r="Y459" s="255" t="s">
        <v>277</v>
      </c>
      <c r="Z459" s="255"/>
      <c r="AA459" s="255"/>
      <c r="AB459" s="255"/>
      <c r="AC459" s="255"/>
      <c r="AD459" s="263" t="s">
        <v>277</v>
      </c>
      <c r="AE459" s="240"/>
      <c r="AF459" s="262" t="str">
        <f>K460</f>
        <v>J65</v>
      </c>
      <c r="AG459" s="255" t="s">
        <v>277</v>
      </c>
      <c r="AH459" s="255" t="s">
        <v>277</v>
      </c>
      <c r="AI459" s="255"/>
      <c r="AJ459" s="255" t="s">
        <v>277</v>
      </c>
      <c r="AK459" s="255" t="s">
        <v>277</v>
      </c>
      <c r="AL459" s="263" t="s">
        <v>277</v>
      </c>
      <c r="AM459" s="240"/>
      <c r="AN459" s="262" t="str">
        <f>K461</f>
        <v>M65</v>
      </c>
      <c r="AO459" s="255" t="s">
        <v>277</v>
      </c>
      <c r="AP459" s="255"/>
      <c r="AQ459" s="255"/>
      <c r="AR459" s="255" t="s">
        <v>277</v>
      </c>
      <c r="AS459" s="255" t="s">
        <v>277</v>
      </c>
      <c r="AT459" s="263"/>
      <c r="AU459" s="240"/>
      <c r="AV459" s="240"/>
      <c r="AW459" s="355"/>
      <c r="AX459" s="66"/>
      <c r="AY459" s="289">
        <f t="shared" si="41"/>
        <v>12</v>
      </c>
      <c r="AZ459" s="244">
        <f t="shared" si="42"/>
        <v>8</v>
      </c>
      <c r="BA459" s="244">
        <f t="shared" si="43"/>
        <v>4</v>
      </c>
      <c r="BB459" s="290">
        <f>Table6[[#This Row],[Occupé]]/Table6[[#This Row],[Total port]]</f>
        <v>0.66666666666666663</v>
      </c>
      <c r="BC459" s="250"/>
      <c r="BD459" s="250"/>
      <c r="BE459" s="143"/>
      <c r="BF459" s="143"/>
      <c r="BG459" s="143"/>
      <c r="BH459" s="143"/>
      <c r="BI459" s="143"/>
      <c r="BJ459" s="143"/>
      <c r="BK459" s="143"/>
      <c r="BL459" s="143"/>
      <c r="BM459" s="143"/>
    </row>
    <row r="460" spans="1:65" ht="12" customHeight="1" thickBot="1">
      <c r="A460" s="145"/>
      <c r="B460" s="298" t="str">
        <f t="shared" si="45"/>
        <v>INTRA</v>
      </c>
      <c r="C460" s="289" t="s">
        <v>227</v>
      </c>
      <c r="D460" s="261" t="s">
        <v>69</v>
      </c>
      <c r="E460" s="245" t="s">
        <v>276</v>
      </c>
      <c r="F460" s="352"/>
      <c r="G460" s="261">
        <v>12</v>
      </c>
      <c r="H460" s="261">
        <v>12</v>
      </c>
      <c r="I460" s="261" t="s">
        <v>289</v>
      </c>
      <c r="J460" s="244" t="s">
        <v>227</v>
      </c>
      <c r="K460" s="261" t="s">
        <v>90</v>
      </c>
      <c r="L460" s="261" t="s">
        <v>301</v>
      </c>
      <c r="M460" s="261">
        <f>COUNTIF(AG459:AL460,"x")</f>
        <v>10</v>
      </c>
      <c r="N460" s="261">
        <f t="shared" si="44"/>
        <v>2</v>
      </c>
      <c r="O460" s="240"/>
      <c r="P460" s="264" t="str">
        <f>L458</f>
        <v>C1</v>
      </c>
      <c r="Q460" s="231"/>
      <c r="R460" s="231"/>
      <c r="S460" s="231" t="s">
        <v>277</v>
      </c>
      <c r="T460" s="231"/>
      <c r="U460" s="231"/>
      <c r="V460" s="265" t="s">
        <v>277</v>
      </c>
      <c r="W460" s="240"/>
      <c r="X460" s="264" t="str">
        <f>L459</f>
        <v>C2</v>
      </c>
      <c r="Y460" s="231" t="s">
        <v>277</v>
      </c>
      <c r="Z460" s="231" t="s">
        <v>277</v>
      </c>
      <c r="AA460" s="231" t="s">
        <v>277</v>
      </c>
      <c r="AB460" s="231" t="s">
        <v>277</v>
      </c>
      <c r="AC460" s="231" t="s">
        <v>277</v>
      </c>
      <c r="AD460" s="265" t="s">
        <v>277</v>
      </c>
      <c r="AE460" s="240"/>
      <c r="AF460" s="264" t="str">
        <f>L460</f>
        <v>C3</v>
      </c>
      <c r="AG460" s="231" t="s">
        <v>277</v>
      </c>
      <c r="AH460" s="231" t="s">
        <v>277</v>
      </c>
      <c r="AI460" s="231" t="s">
        <v>277</v>
      </c>
      <c r="AJ460" s="231"/>
      <c r="AK460" s="231" t="s">
        <v>277</v>
      </c>
      <c r="AL460" s="265" t="s">
        <v>277</v>
      </c>
      <c r="AM460" s="240"/>
      <c r="AN460" s="264" t="str">
        <f>L461</f>
        <v>C4</v>
      </c>
      <c r="AO460" s="231" t="s">
        <v>277</v>
      </c>
      <c r="AP460" s="231" t="s">
        <v>277</v>
      </c>
      <c r="AQ460" s="231" t="s">
        <v>277</v>
      </c>
      <c r="AR460" s="231" t="s">
        <v>277</v>
      </c>
      <c r="AS460" s="231" t="s">
        <v>277</v>
      </c>
      <c r="AT460" s="265" t="s">
        <v>277</v>
      </c>
      <c r="AU460" s="240"/>
      <c r="AV460" s="240"/>
      <c r="AW460" s="355"/>
      <c r="AX460" s="66"/>
      <c r="AY460" s="289">
        <f t="shared" si="41"/>
        <v>12</v>
      </c>
      <c r="AZ460" s="244">
        <f t="shared" si="42"/>
        <v>10</v>
      </c>
      <c r="BA460" s="244">
        <f t="shared" si="43"/>
        <v>2</v>
      </c>
      <c r="BB460" s="290">
        <f>Table6[[#This Row],[Occupé]]/Table6[[#This Row],[Total port]]</f>
        <v>0.83333333333333337</v>
      </c>
      <c r="BC460" s="250"/>
      <c r="BD460" s="250"/>
      <c r="BE460" s="143"/>
      <c r="BF460" s="143"/>
      <c r="BG460" s="143"/>
      <c r="BH460" s="143"/>
      <c r="BI460" s="143"/>
      <c r="BJ460" s="143"/>
      <c r="BK460" s="143"/>
      <c r="BL460" s="143"/>
      <c r="BM460" s="143"/>
    </row>
    <row r="461" spans="1:65" ht="12" customHeight="1" thickBot="1">
      <c r="A461" s="145"/>
      <c r="B461" s="299" t="str">
        <f t="shared" si="45"/>
        <v>INTRA</v>
      </c>
      <c r="C461" s="296" t="s">
        <v>227</v>
      </c>
      <c r="D461" s="257" t="s">
        <v>69</v>
      </c>
      <c r="E461" s="232" t="s">
        <v>276</v>
      </c>
      <c r="F461" s="353"/>
      <c r="G461" s="252">
        <v>12</v>
      </c>
      <c r="H461" s="252">
        <v>12</v>
      </c>
      <c r="I461" s="252" t="s">
        <v>289</v>
      </c>
      <c r="J461" s="231" t="s">
        <v>227</v>
      </c>
      <c r="K461" s="252" t="s">
        <v>91</v>
      </c>
      <c r="L461" s="252" t="s">
        <v>302</v>
      </c>
      <c r="M461" s="252">
        <f>COUNTIF(AO459:AT460,"x")</f>
        <v>9</v>
      </c>
      <c r="N461" s="252">
        <f t="shared" si="44"/>
        <v>3</v>
      </c>
      <c r="O461" s="240"/>
      <c r="P461" s="233"/>
      <c r="Q461" s="240">
        <v>1</v>
      </c>
      <c r="R461" s="240">
        <v>2</v>
      </c>
      <c r="S461" s="240">
        <v>3</v>
      </c>
      <c r="T461" s="240">
        <v>4</v>
      </c>
      <c r="U461" s="240">
        <v>5</v>
      </c>
      <c r="V461" s="240">
        <v>6</v>
      </c>
      <c r="W461" s="240"/>
      <c r="X461" s="233"/>
      <c r="Y461" s="240">
        <v>1</v>
      </c>
      <c r="Z461" s="240">
        <v>2</v>
      </c>
      <c r="AA461" s="240">
        <v>3</v>
      </c>
      <c r="AB461" s="240">
        <v>4</v>
      </c>
      <c r="AC461" s="240">
        <v>5</v>
      </c>
      <c r="AD461" s="240">
        <v>6</v>
      </c>
      <c r="AE461" s="240"/>
      <c r="AF461" s="233"/>
      <c r="AG461" s="240">
        <v>1</v>
      </c>
      <c r="AH461" s="240">
        <v>2</v>
      </c>
      <c r="AI461" s="240">
        <v>3</v>
      </c>
      <c r="AJ461" s="240">
        <v>4</v>
      </c>
      <c r="AK461" s="240">
        <v>5</v>
      </c>
      <c r="AL461" s="240">
        <v>6</v>
      </c>
      <c r="AM461" s="240"/>
      <c r="AN461" s="233"/>
      <c r="AO461" s="240">
        <v>1</v>
      </c>
      <c r="AP461" s="240">
        <v>2</v>
      </c>
      <c r="AQ461" s="240">
        <v>3</v>
      </c>
      <c r="AR461" s="240">
        <v>4</v>
      </c>
      <c r="AS461" s="240">
        <v>5</v>
      </c>
      <c r="AT461" s="240">
        <v>6</v>
      </c>
      <c r="AU461" s="240"/>
      <c r="AV461" s="240"/>
      <c r="AW461" s="355"/>
      <c r="AX461" s="66"/>
      <c r="AY461" s="289">
        <f t="shared" si="41"/>
        <v>12</v>
      </c>
      <c r="AZ461" s="244">
        <f t="shared" si="42"/>
        <v>9</v>
      </c>
      <c r="BA461" s="244">
        <f t="shared" si="43"/>
        <v>3</v>
      </c>
      <c r="BB461" s="290">
        <f>Table6[[#This Row],[Occupé]]/Table6[[#This Row],[Total port]]</f>
        <v>0.75</v>
      </c>
      <c r="BC461" s="250"/>
      <c r="BD461" s="250"/>
      <c r="BE461" s="143"/>
      <c r="BF461" s="143"/>
      <c r="BG461" s="143"/>
      <c r="BH461" s="143"/>
      <c r="BI461" s="143"/>
      <c r="BJ461" s="143"/>
      <c r="BK461" s="143"/>
      <c r="BL461" s="143"/>
      <c r="BM461" s="143"/>
    </row>
    <row r="462" spans="1:65" ht="12" customHeight="1" thickBot="1">
      <c r="A462" s="145"/>
      <c r="B462" s="297" t="str">
        <f t="shared" si="45"/>
        <v>INTRA</v>
      </c>
      <c r="C462" s="295" t="s">
        <v>227</v>
      </c>
      <c r="D462" s="275" t="s">
        <v>69</v>
      </c>
      <c r="E462" s="260" t="s">
        <v>276</v>
      </c>
      <c r="F462" s="351">
        <v>11</v>
      </c>
      <c r="G462" s="259">
        <v>12</v>
      </c>
      <c r="H462" s="259">
        <v>12</v>
      </c>
      <c r="I462" s="259" t="s">
        <v>289</v>
      </c>
      <c r="J462" s="255" t="s">
        <v>227</v>
      </c>
      <c r="K462" s="259" t="s">
        <v>106</v>
      </c>
      <c r="L462" s="259" t="s">
        <v>298</v>
      </c>
      <c r="M462" s="259">
        <f>COUNTIF(Q463:V464,"x")</f>
        <v>3</v>
      </c>
      <c r="N462" s="259">
        <f t="shared" si="44"/>
        <v>9</v>
      </c>
      <c r="O462" s="228"/>
      <c r="P462" s="228"/>
      <c r="Q462" s="228">
        <v>7</v>
      </c>
      <c r="R462" s="228">
        <v>8</v>
      </c>
      <c r="S462" s="228">
        <v>9</v>
      </c>
      <c r="T462" s="228">
        <v>10</v>
      </c>
      <c r="U462" s="228">
        <v>11</v>
      </c>
      <c r="V462" s="228">
        <v>12</v>
      </c>
      <c r="W462" s="228"/>
      <c r="X462" s="228"/>
      <c r="Y462" s="228">
        <v>7</v>
      </c>
      <c r="Z462" s="228">
        <v>8</v>
      </c>
      <c r="AA462" s="228">
        <v>9</v>
      </c>
      <c r="AB462" s="228">
        <v>10</v>
      </c>
      <c r="AC462" s="228">
        <v>11</v>
      </c>
      <c r="AD462" s="228">
        <v>12</v>
      </c>
      <c r="AE462" s="228"/>
      <c r="AF462" s="228"/>
      <c r="AG462" s="228">
        <v>7</v>
      </c>
      <c r="AH462" s="228">
        <v>8</v>
      </c>
      <c r="AI462" s="228">
        <v>9</v>
      </c>
      <c r="AJ462" s="228">
        <v>10</v>
      </c>
      <c r="AK462" s="228">
        <v>11</v>
      </c>
      <c r="AL462" s="228">
        <v>12</v>
      </c>
      <c r="AM462" s="228"/>
      <c r="AN462" s="228"/>
      <c r="AO462" s="228">
        <v>7</v>
      </c>
      <c r="AP462" s="228">
        <v>8</v>
      </c>
      <c r="AQ462" s="228">
        <v>9</v>
      </c>
      <c r="AR462" s="228">
        <v>10</v>
      </c>
      <c r="AS462" s="228">
        <v>11</v>
      </c>
      <c r="AT462" s="228">
        <v>12</v>
      </c>
      <c r="AU462" s="228"/>
      <c r="AV462" s="228"/>
      <c r="AW462" s="354">
        <f>F462</f>
        <v>11</v>
      </c>
      <c r="AX462" s="66"/>
      <c r="AY462" s="289">
        <f t="shared" si="41"/>
        <v>12</v>
      </c>
      <c r="AZ462" s="244">
        <f t="shared" si="42"/>
        <v>3</v>
      </c>
      <c r="BA462" s="244">
        <f t="shared" si="43"/>
        <v>9</v>
      </c>
      <c r="BB462" s="290">
        <f>Table6[[#This Row],[Occupé]]/Table6[[#This Row],[Total port]]</f>
        <v>0.25</v>
      </c>
      <c r="BC462" s="250"/>
      <c r="BD462" s="250"/>
      <c r="BE462" s="143"/>
      <c r="BF462" s="143"/>
      <c r="BG462" s="143"/>
      <c r="BH462" s="143"/>
      <c r="BI462" s="143"/>
      <c r="BJ462" s="143"/>
      <c r="BK462" s="143"/>
      <c r="BL462" s="143"/>
      <c r="BM462" s="143"/>
    </row>
    <row r="463" spans="1:65" ht="12" customHeight="1">
      <c r="A463" s="145"/>
      <c r="B463" s="298" t="str">
        <f t="shared" si="45"/>
        <v>INTRA</v>
      </c>
      <c r="C463" s="289" t="s">
        <v>227</v>
      </c>
      <c r="D463" s="261" t="s">
        <v>69</v>
      </c>
      <c r="E463" s="245" t="s">
        <v>276</v>
      </c>
      <c r="F463" s="352"/>
      <c r="G463" s="261">
        <v>12</v>
      </c>
      <c r="H463" s="261">
        <v>12</v>
      </c>
      <c r="I463" s="261" t="s">
        <v>289</v>
      </c>
      <c r="J463" s="244" t="s">
        <v>227</v>
      </c>
      <c r="K463" s="261" t="s">
        <v>92</v>
      </c>
      <c r="L463" s="261" t="s">
        <v>300</v>
      </c>
      <c r="M463" s="261">
        <f>COUNTIF(Y463:AD464,"x")</f>
        <v>2</v>
      </c>
      <c r="N463" s="261">
        <f t="shared" si="44"/>
        <v>10</v>
      </c>
      <c r="O463" s="240"/>
      <c r="P463" s="262" t="str">
        <f>K462</f>
        <v>P65</v>
      </c>
      <c r="Q463" s="255"/>
      <c r="R463" s="255"/>
      <c r="S463" s="255"/>
      <c r="T463" s="255"/>
      <c r="U463" s="255"/>
      <c r="V463" s="263"/>
      <c r="W463" s="240"/>
      <c r="X463" s="262" t="str">
        <f>K463</f>
        <v>R65</v>
      </c>
      <c r="Y463" s="255"/>
      <c r="Z463" s="255"/>
      <c r="AA463" s="255"/>
      <c r="AB463" s="255"/>
      <c r="AC463" s="255"/>
      <c r="AD463" s="263"/>
      <c r="AE463" s="240"/>
      <c r="AF463" s="262">
        <f>K464</f>
        <v>0</v>
      </c>
      <c r="AG463" s="268"/>
      <c r="AH463" s="269"/>
      <c r="AI463" s="269"/>
      <c r="AJ463" s="269"/>
      <c r="AK463" s="269"/>
      <c r="AL463" s="270"/>
      <c r="AM463" s="240"/>
      <c r="AN463" s="262">
        <f>K465</f>
        <v>0</v>
      </c>
      <c r="AO463" s="268"/>
      <c r="AP463" s="269"/>
      <c r="AQ463" s="269"/>
      <c r="AR463" s="269"/>
      <c r="AS463" s="269"/>
      <c r="AT463" s="270"/>
      <c r="AU463" s="240"/>
      <c r="AV463" s="240"/>
      <c r="AW463" s="355"/>
      <c r="AX463" s="66"/>
      <c r="AY463" s="289">
        <f t="shared" ref="AY463:AY526" si="46">G463</f>
        <v>12</v>
      </c>
      <c r="AZ463" s="244">
        <f t="shared" ref="AZ463:AZ526" si="47">M463</f>
        <v>2</v>
      </c>
      <c r="BA463" s="244">
        <f t="shared" ref="BA463:BA526" si="48">N463</f>
        <v>10</v>
      </c>
      <c r="BB463" s="290">
        <f>Table6[[#This Row],[Occupé]]/Table6[[#This Row],[Total port]]</f>
        <v>0.16666666666666666</v>
      </c>
      <c r="BC463" s="250"/>
      <c r="BD463" s="250"/>
      <c r="BE463" s="143"/>
      <c r="BF463" s="143"/>
      <c r="BG463" s="143"/>
      <c r="BH463" s="143"/>
      <c r="BI463" s="143"/>
      <c r="BJ463" s="143"/>
      <c r="BK463" s="143"/>
      <c r="BL463" s="143"/>
      <c r="BM463" s="143"/>
    </row>
    <row r="464" spans="1:65" ht="12" customHeight="1" thickBot="1">
      <c r="A464" s="145"/>
      <c r="B464" s="298" t="str">
        <f t="shared" si="45"/>
        <v>INTRA</v>
      </c>
      <c r="C464" s="289" t="s">
        <v>227</v>
      </c>
      <c r="D464" s="261" t="s">
        <v>69</v>
      </c>
      <c r="E464" s="245" t="s">
        <v>276</v>
      </c>
      <c r="F464" s="352"/>
      <c r="G464" s="261">
        <v>0</v>
      </c>
      <c r="H464" s="261">
        <v>0</v>
      </c>
      <c r="I464" s="261" t="s">
        <v>289</v>
      </c>
      <c r="J464" s="244" t="s">
        <v>227</v>
      </c>
      <c r="K464" s="261"/>
      <c r="L464" s="261" t="s">
        <v>301</v>
      </c>
      <c r="M464" s="261">
        <f>COUNTIF(AG463:AL464,"x")</f>
        <v>0</v>
      </c>
      <c r="N464" s="261">
        <f t="shared" si="44"/>
        <v>0</v>
      </c>
      <c r="O464" s="240"/>
      <c r="P464" s="264" t="str">
        <f>L462</f>
        <v>C1</v>
      </c>
      <c r="Q464" s="231" t="s">
        <v>277</v>
      </c>
      <c r="R464" s="231" t="s">
        <v>277</v>
      </c>
      <c r="S464" s="231" t="s">
        <v>277</v>
      </c>
      <c r="T464" s="231"/>
      <c r="U464" s="231"/>
      <c r="V464" s="265"/>
      <c r="W464" s="240"/>
      <c r="X464" s="264" t="str">
        <f>L463</f>
        <v>C2</v>
      </c>
      <c r="Y464" s="231" t="s">
        <v>277</v>
      </c>
      <c r="Z464" s="231" t="s">
        <v>277</v>
      </c>
      <c r="AA464" s="231"/>
      <c r="AB464" s="231"/>
      <c r="AC464" s="231"/>
      <c r="AD464" s="265"/>
      <c r="AE464" s="240"/>
      <c r="AF464" s="264" t="str">
        <f>L464</f>
        <v>C3</v>
      </c>
      <c r="AG464" s="272"/>
      <c r="AH464" s="273"/>
      <c r="AI464" s="273"/>
      <c r="AJ464" s="273"/>
      <c r="AK464" s="273"/>
      <c r="AL464" s="274"/>
      <c r="AM464" s="240"/>
      <c r="AN464" s="264" t="str">
        <f>L465</f>
        <v>C4</v>
      </c>
      <c r="AO464" s="272"/>
      <c r="AP464" s="273"/>
      <c r="AQ464" s="273"/>
      <c r="AR464" s="273"/>
      <c r="AS464" s="273"/>
      <c r="AT464" s="274"/>
      <c r="AU464" s="240"/>
      <c r="AV464" s="240"/>
      <c r="AW464" s="355"/>
      <c r="AX464" s="66"/>
      <c r="AY464" s="289">
        <f t="shared" si="46"/>
        <v>0</v>
      </c>
      <c r="AZ464" s="244">
        <f t="shared" si="47"/>
        <v>0</v>
      </c>
      <c r="BA464" s="244">
        <f t="shared" si="48"/>
        <v>0</v>
      </c>
      <c r="BB464" s="290" t="e">
        <f>Table6[[#This Row],[Occupé]]/Table6[[#This Row],[Total port]]</f>
        <v>#DIV/0!</v>
      </c>
      <c r="BC464" s="250"/>
      <c r="BD464" s="250"/>
      <c r="BE464" s="143"/>
      <c r="BF464" s="143"/>
      <c r="BG464" s="143"/>
      <c r="BH464" s="143"/>
      <c r="BI464" s="143"/>
      <c r="BJ464" s="143"/>
      <c r="BK464" s="143"/>
      <c r="BL464" s="143"/>
      <c r="BM464" s="143"/>
    </row>
    <row r="465" spans="1:65" ht="12" customHeight="1" thickBot="1">
      <c r="A465" s="145"/>
      <c r="B465" s="299" t="str">
        <f t="shared" si="45"/>
        <v>INTRA</v>
      </c>
      <c r="C465" s="296" t="s">
        <v>227</v>
      </c>
      <c r="D465" s="257" t="s">
        <v>69</v>
      </c>
      <c r="E465" s="232" t="s">
        <v>276</v>
      </c>
      <c r="F465" s="353"/>
      <c r="G465" s="252">
        <v>0</v>
      </c>
      <c r="H465" s="252">
        <v>0</v>
      </c>
      <c r="I465" s="252" t="s">
        <v>289</v>
      </c>
      <c r="J465" s="231" t="s">
        <v>227</v>
      </c>
      <c r="K465" s="252"/>
      <c r="L465" s="252" t="s">
        <v>302</v>
      </c>
      <c r="M465" s="252">
        <f>COUNTIF(AO463:AT464,"x")</f>
        <v>0</v>
      </c>
      <c r="N465" s="252">
        <f t="shared" si="44"/>
        <v>0</v>
      </c>
      <c r="O465" s="233"/>
      <c r="P465" s="233"/>
      <c r="Q465" s="233">
        <v>1</v>
      </c>
      <c r="R465" s="233">
        <v>2</v>
      </c>
      <c r="S465" s="233">
        <v>3</v>
      </c>
      <c r="T465" s="233">
        <v>4</v>
      </c>
      <c r="U465" s="233">
        <v>5</v>
      </c>
      <c r="V465" s="233">
        <v>6</v>
      </c>
      <c r="W465" s="233"/>
      <c r="X465" s="233"/>
      <c r="Y465" s="233">
        <v>1</v>
      </c>
      <c r="Z465" s="233">
        <v>2</v>
      </c>
      <c r="AA465" s="233">
        <v>3</v>
      </c>
      <c r="AB465" s="233">
        <v>4</v>
      </c>
      <c r="AC465" s="233">
        <v>5</v>
      </c>
      <c r="AD465" s="233">
        <v>6</v>
      </c>
      <c r="AE465" s="233"/>
      <c r="AF465" s="233"/>
      <c r="AG465" s="233">
        <v>1</v>
      </c>
      <c r="AH465" s="233">
        <v>2</v>
      </c>
      <c r="AI465" s="233">
        <v>3</v>
      </c>
      <c r="AJ465" s="233">
        <v>4</v>
      </c>
      <c r="AK465" s="233">
        <v>5</v>
      </c>
      <c r="AL465" s="233">
        <v>6</v>
      </c>
      <c r="AM465" s="233"/>
      <c r="AN465" s="233"/>
      <c r="AO465" s="233">
        <v>1</v>
      </c>
      <c r="AP465" s="233">
        <v>2</v>
      </c>
      <c r="AQ465" s="233">
        <v>3</v>
      </c>
      <c r="AR465" s="233">
        <v>4</v>
      </c>
      <c r="AS465" s="233">
        <v>5</v>
      </c>
      <c r="AT465" s="233">
        <v>6</v>
      </c>
      <c r="AU465" s="233"/>
      <c r="AV465" s="233"/>
      <c r="AW465" s="356"/>
      <c r="AX465" s="66"/>
      <c r="AY465" s="289">
        <f t="shared" si="46"/>
        <v>0</v>
      </c>
      <c r="AZ465" s="244">
        <f t="shared" si="47"/>
        <v>0</v>
      </c>
      <c r="BA465" s="244">
        <f t="shared" si="48"/>
        <v>0</v>
      </c>
      <c r="BB465" s="290" t="e">
        <f>Table6[[#This Row],[Occupé]]/Table6[[#This Row],[Total port]]</f>
        <v>#DIV/0!</v>
      </c>
      <c r="BC465" s="250"/>
      <c r="BD465" s="250"/>
      <c r="BE465" s="143"/>
      <c r="BF465" s="143"/>
      <c r="BG465" s="143"/>
      <c r="BH465" s="143"/>
      <c r="BI465" s="143"/>
      <c r="BJ465" s="143"/>
      <c r="BK465" s="143"/>
      <c r="BL465" s="143"/>
      <c r="BM465" s="143"/>
    </row>
    <row r="466" spans="1:65" ht="12" customHeight="1" thickBot="1">
      <c r="A466" s="145"/>
      <c r="B466" s="297" t="str">
        <f t="shared" si="45"/>
        <v>INTRA</v>
      </c>
      <c r="C466" s="295" t="s">
        <v>227</v>
      </c>
      <c r="D466" s="275" t="s">
        <v>69</v>
      </c>
      <c r="E466" s="260" t="s">
        <v>276</v>
      </c>
      <c r="F466" s="351">
        <v>10</v>
      </c>
      <c r="G466" s="259">
        <v>12</v>
      </c>
      <c r="H466" s="259">
        <v>12</v>
      </c>
      <c r="I466" s="259" t="s">
        <v>289</v>
      </c>
      <c r="J466" s="255" t="s">
        <v>227</v>
      </c>
      <c r="K466" s="259" t="s">
        <v>93</v>
      </c>
      <c r="L466" s="259" t="s">
        <v>298</v>
      </c>
      <c r="M466" s="259">
        <f>COUNTIF(Q467:V468,"x")</f>
        <v>3</v>
      </c>
      <c r="N466" s="259">
        <f t="shared" si="44"/>
        <v>9</v>
      </c>
      <c r="O466" s="240"/>
      <c r="P466" s="228"/>
      <c r="Q466" s="240">
        <v>7</v>
      </c>
      <c r="R466" s="240">
        <v>8</v>
      </c>
      <c r="S466" s="240">
        <v>9</v>
      </c>
      <c r="T466" s="240">
        <v>10</v>
      </c>
      <c r="U466" s="240">
        <v>11</v>
      </c>
      <c r="V466" s="240">
        <v>12</v>
      </c>
      <c r="W466" s="240"/>
      <c r="X466" s="228"/>
      <c r="Y466" s="240">
        <v>7</v>
      </c>
      <c r="Z466" s="240">
        <v>8</v>
      </c>
      <c r="AA466" s="240">
        <v>9</v>
      </c>
      <c r="AB466" s="240">
        <v>10</v>
      </c>
      <c r="AC466" s="240">
        <v>11</v>
      </c>
      <c r="AD466" s="240">
        <v>12</v>
      </c>
      <c r="AE466" s="240"/>
      <c r="AF466" s="228"/>
      <c r="AG466" s="240">
        <v>7</v>
      </c>
      <c r="AH466" s="240">
        <v>8</v>
      </c>
      <c r="AI466" s="240">
        <v>9</v>
      </c>
      <c r="AJ466" s="240">
        <v>10</v>
      </c>
      <c r="AK466" s="240">
        <v>11</v>
      </c>
      <c r="AL466" s="240">
        <v>12</v>
      </c>
      <c r="AM466" s="240"/>
      <c r="AN466" s="228"/>
      <c r="AO466" s="240">
        <v>7</v>
      </c>
      <c r="AP466" s="240">
        <v>8</v>
      </c>
      <c r="AQ466" s="240">
        <v>9</v>
      </c>
      <c r="AR466" s="240">
        <v>10</v>
      </c>
      <c r="AS466" s="240">
        <v>11</v>
      </c>
      <c r="AT466" s="240">
        <v>12</v>
      </c>
      <c r="AU466" s="240"/>
      <c r="AV466" s="240"/>
      <c r="AW466" s="355">
        <f>F466</f>
        <v>10</v>
      </c>
      <c r="AX466" s="66"/>
      <c r="AY466" s="289">
        <f t="shared" si="46"/>
        <v>12</v>
      </c>
      <c r="AZ466" s="244">
        <f t="shared" si="47"/>
        <v>3</v>
      </c>
      <c r="BA466" s="244">
        <f t="shared" si="48"/>
        <v>9</v>
      </c>
      <c r="BB466" s="290">
        <f>Table6[[#This Row],[Occupé]]/Table6[[#This Row],[Total port]]</f>
        <v>0.25</v>
      </c>
      <c r="BC466" s="250"/>
      <c r="BD466" s="250"/>
      <c r="BE466" s="143"/>
      <c r="BF466" s="143"/>
      <c r="BG466" s="143"/>
      <c r="BH466" s="143"/>
      <c r="BI466" s="143"/>
      <c r="BJ466" s="143"/>
      <c r="BK466" s="143"/>
      <c r="BL466" s="143"/>
      <c r="BM466" s="143"/>
    </row>
    <row r="467" spans="1:65" ht="12" customHeight="1">
      <c r="A467" s="145"/>
      <c r="B467" s="298" t="str">
        <f t="shared" si="45"/>
        <v>INTRA</v>
      </c>
      <c r="C467" s="289" t="s">
        <v>227</v>
      </c>
      <c r="D467" s="261" t="s">
        <v>69</v>
      </c>
      <c r="E467" s="245" t="s">
        <v>276</v>
      </c>
      <c r="F467" s="352"/>
      <c r="G467" s="261">
        <v>12</v>
      </c>
      <c r="H467" s="261">
        <v>12</v>
      </c>
      <c r="I467" s="261" t="s">
        <v>289</v>
      </c>
      <c r="J467" s="244" t="s">
        <v>227</v>
      </c>
      <c r="K467" s="261" t="s">
        <v>94</v>
      </c>
      <c r="L467" s="261" t="s">
        <v>300</v>
      </c>
      <c r="M467" s="261">
        <f>COUNTIF(Y467:AD468,"x")</f>
        <v>6</v>
      </c>
      <c r="N467" s="261">
        <f t="shared" si="44"/>
        <v>6</v>
      </c>
      <c r="O467" s="240"/>
      <c r="P467" s="262" t="str">
        <f>K466</f>
        <v>E60</v>
      </c>
      <c r="Q467" s="255"/>
      <c r="R467" s="255"/>
      <c r="S467" s="255"/>
      <c r="T467" s="255"/>
      <c r="U467" s="255"/>
      <c r="V467" s="263"/>
      <c r="W467" s="240"/>
      <c r="X467" s="262" t="str">
        <f>K467</f>
        <v>H60</v>
      </c>
      <c r="Y467" s="255"/>
      <c r="Z467" s="255"/>
      <c r="AA467" s="255"/>
      <c r="AB467" s="255"/>
      <c r="AC467" s="255"/>
      <c r="AD467" s="263" t="s">
        <v>277</v>
      </c>
      <c r="AE467" s="240"/>
      <c r="AF467" s="262" t="str">
        <f>K468</f>
        <v>J60</v>
      </c>
      <c r="AG467" s="255"/>
      <c r="AH467" s="255" t="s">
        <v>277</v>
      </c>
      <c r="AI467" s="255" t="s">
        <v>277</v>
      </c>
      <c r="AJ467" s="255" t="s">
        <v>277</v>
      </c>
      <c r="AK467" s="255" t="s">
        <v>277</v>
      </c>
      <c r="AL467" s="263" t="s">
        <v>277</v>
      </c>
      <c r="AM467" s="240"/>
      <c r="AN467" s="262" t="str">
        <f>K469</f>
        <v>M60</v>
      </c>
      <c r="AO467" s="255" t="s">
        <v>277</v>
      </c>
      <c r="AP467" s="255"/>
      <c r="AQ467" s="255"/>
      <c r="AR467" s="255"/>
      <c r="AS467" s="255"/>
      <c r="AT467" s="263" t="s">
        <v>277</v>
      </c>
      <c r="AU467" s="240"/>
      <c r="AV467" s="240"/>
      <c r="AW467" s="355"/>
      <c r="AX467" s="66"/>
      <c r="AY467" s="289">
        <f t="shared" si="46"/>
        <v>12</v>
      </c>
      <c r="AZ467" s="244">
        <f t="shared" si="47"/>
        <v>6</v>
      </c>
      <c r="BA467" s="244">
        <f t="shared" si="48"/>
        <v>6</v>
      </c>
      <c r="BB467" s="290">
        <f>Table6[[#This Row],[Occupé]]/Table6[[#This Row],[Total port]]</f>
        <v>0.5</v>
      </c>
      <c r="BC467" s="250"/>
      <c r="BD467" s="250"/>
      <c r="BE467" s="143"/>
      <c r="BF467" s="143"/>
      <c r="BG467" s="143"/>
      <c r="BH467" s="143"/>
      <c r="BI467" s="143"/>
      <c r="BJ467" s="143"/>
      <c r="BK467" s="143"/>
      <c r="BL467" s="143"/>
      <c r="BM467" s="143"/>
    </row>
    <row r="468" spans="1:65" ht="12" customHeight="1" thickBot="1">
      <c r="A468" s="145"/>
      <c r="B468" s="298" t="str">
        <f t="shared" si="45"/>
        <v>INTRA</v>
      </c>
      <c r="C468" s="289" t="s">
        <v>227</v>
      </c>
      <c r="D468" s="261" t="s">
        <v>69</v>
      </c>
      <c r="E468" s="245" t="s">
        <v>276</v>
      </c>
      <c r="F468" s="352"/>
      <c r="G468" s="261">
        <v>12</v>
      </c>
      <c r="H468" s="261">
        <v>12</v>
      </c>
      <c r="I468" s="261" t="s">
        <v>289</v>
      </c>
      <c r="J468" s="244" t="s">
        <v>227</v>
      </c>
      <c r="K468" s="261" t="s">
        <v>95</v>
      </c>
      <c r="L468" s="261" t="s">
        <v>301</v>
      </c>
      <c r="M468" s="261">
        <f>COUNTIF(AG467:AL468,"x")</f>
        <v>11</v>
      </c>
      <c r="N468" s="261">
        <f t="shared" si="44"/>
        <v>1</v>
      </c>
      <c r="O468" s="240"/>
      <c r="P468" s="264" t="str">
        <f>L466</f>
        <v>C1</v>
      </c>
      <c r="Q468" s="231" t="s">
        <v>277</v>
      </c>
      <c r="R468" s="231" t="s">
        <v>277</v>
      </c>
      <c r="S468" s="231" t="s">
        <v>277</v>
      </c>
      <c r="T468" s="231"/>
      <c r="U468" s="231"/>
      <c r="V468" s="265"/>
      <c r="W468" s="240"/>
      <c r="X468" s="264" t="str">
        <f>L467</f>
        <v>C2</v>
      </c>
      <c r="Y468" s="231" t="s">
        <v>277</v>
      </c>
      <c r="Z468" s="231" t="s">
        <v>277</v>
      </c>
      <c r="AA468" s="231" t="s">
        <v>277</v>
      </c>
      <c r="AB468" s="231"/>
      <c r="AC468" s="231" t="s">
        <v>277</v>
      </c>
      <c r="AD468" s="265" t="s">
        <v>277</v>
      </c>
      <c r="AE468" s="240"/>
      <c r="AF468" s="264" t="str">
        <f>L468</f>
        <v>C3</v>
      </c>
      <c r="AG468" s="231" t="s">
        <v>277</v>
      </c>
      <c r="AH468" s="231" t="s">
        <v>277</v>
      </c>
      <c r="AI468" s="231" t="s">
        <v>277</v>
      </c>
      <c r="AJ468" s="231" t="s">
        <v>277</v>
      </c>
      <c r="AK468" s="231" t="s">
        <v>277</v>
      </c>
      <c r="AL468" s="265" t="s">
        <v>277</v>
      </c>
      <c r="AM468" s="240"/>
      <c r="AN468" s="264" t="str">
        <f>L469</f>
        <v>C4</v>
      </c>
      <c r="AO468" s="231" t="s">
        <v>277</v>
      </c>
      <c r="AP468" s="231" t="s">
        <v>277</v>
      </c>
      <c r="AQ468" s="231"/>
      <c r="AR468" s="231"/>
      <c r="AS468" s="231"/>
      <c r="AT468" s="265"/>
      <c r="AU468" s="240"/>
      <c r="AV468" s="240"/>
      <c r="AW468" s="355"/>
      <c r="AX468" s="66"/>
      <c r="AY468" s="289">
        <f t="shared" si="46"/>
        <v>12</v>
      </c>
      <c r="AZ468" s="244">
        <f t="shared" si="47"/>
        <v>11</v>
      </c>
      <c r="BA468" s="244">
        <f t="shared" si="48"/>
        <v>1</v>
      </c>
      <c r="BB468" s="290">
        <f>Table6[[#This Row],[Occupé]]/Table6[[#This Row],[Total port]]</f>
        <v>0.91666666666666663</v>
      </c>
      <c r="BC468" s="250"/>
      <c r="BD468" s="250"/>
      <c r="BE468" s="143"/>
      <c r="BF468" s="143"/>
      <c r="BG468" s="143"/>
      <c r="BH468" s="143"/>
      <c r="BI468" s="143"/>
      <c r="BJ468" s="143"/>
      <c r="BK468" s="143"/>
      <c r="BL468" s="143"/>
      <c r="BM468" s="143"/>
    </row>
    <row r="469" spans="1:65" ht="12" customHeight="1" thickBot="1">
      <c r="A469" s="145"/>
      <c r="B469" s="299" t="str">
        <f t="shared" si="45"/>
        <v>INTRA</v>
      </c>
      <c r="C469" s="296" t="s">
        <v>227</v>
      </c>
      <c r="D469" s="257" t="s">
        <v>69</v>
      </c>
      <c r="E469" s="232" t="s">
        <v>276</v>
      </c>
      <c r="F469" s="353"/>
      <c r="G469" s="252">
        <v>12</v>
      </c>
      <c r="H469" s="252">
        <v>12</v>
      </c>
      <c r="I469" s="252" t="s">
        <v>289</v>
      </c>
      <c r="J469" s="231" t="s">
        <v>227</v>
      </c>
      <c r="K469" s="252" t="s">
        <v>96</v>
      </c>
      <c r="L469" s="252" t="s">
        <v>302</v>
      </c>
      <c r="M469" s="252">
        <f>COUNTIF(AO467:AT468,"x")</f>
        <v>4</v>
      </c>
      <c r="N469" s="252">
        <f t="shared" si="44"/>
        <v>8</v>
      </c>
      <c r="O469" s="240"/>
      <c r="P469" s="233"/>
      <c r="Q469" s="240">
        <v>1</v>
      </c>
      <c r="R469" s="240">
        <v>2</v>
      </c>
      <c r="S469" s="240">
        <v>3</v>
      </c>
      <c r="T469" s="240">
        <v>4</v>
      </c>
      <c r="U469" s="240">
        <v>5</v>
      </c>
      <c r="V469" s="240">
        <v>6</v>
      </c>
      <c r="W469" s="240"/>
      <c r="X469" s="233"/>
      <c r="Y469" s="240">
        <v>1</v>
      </c>
      <c r="Z469" s="240">
        <v>2</v>
      </c>
      <c r="AA469" s="240">
        <v>3</v>
      </c>
      <c r="AB469" s="240">
        <v>4</v>
      </c>
      <c r="AC469" s="240">
        <v>5</v>
      </c>
      <c r="AD469" s="240">
        <v>6</v>
      </c>
      <c r="AE469" s="240"/>
      <c r="AF469" s="233"/>
      <c r="AG469" s="240">
        <v>1</v>
      </c>
      <c r="AH469" s="240">
        <v>2</v>
      </c>
      <c r="AI469" s="240">
        <v>3</v>
      </c>
      <c r="AJ469" s="240">
        <v>4</v>
      </c>
      <c r="AK469" s="240">
        <v>5</v>
      </c>
      <c r="AL469" s="240">
        <v>6</v>
      </c>
      <c r="AM469" s="240"/>
      <c r="AN469" s="233"/>
      <c r="AO469" s="240">
        <v>1</v>
      </c>
      <c r="AP469" s="240">
        <v>2</v>
      </c>
      <c r="AQ469" s="240">
        <v>3</v>
      </c>
      <c r="AR469" s="240">
        <v>4</v>
      </c>
      <c r="AS469" s="240">
        <v>5</v>
      </c>
      <c r="AT469" s="240">
        <v>6</v>
      </c>
      <c r="AU469" s="240"/>
      <c r="AV469" s="240"/>
      <c r="AW469" s="355"/>
      <c r="AX469" s="66"/>
      <c r="AY469" s="289">
        <f t="shared" si="46"/>
        <v>12</v>
      </c>
      <c r="AZ469" s="244">
        <f t="shared" si="47"/>
        <v>4</v>
      </c>
      <c r="BA469" s="244">
        <f t="shared" si="48"/>
        <v>8</v>
      </c>
      <c r="BB469" s="290">
        <f>Table6[[#This Row],[Occupé]]/Table6[[#This Row],[Total port]]</f>
        <v>0.33333333333333331</v>
      </c>
      <c r="BC469" s="250"/>
      <c r="BD469" s="250"/>
      <c r="BE469" s="143"/>
      <c r="BF469" s="143"/>
      <c r="BG469" s="143"/>
      <c r="BH469" s="143"/>
      <c r="BI469" s="143"/>
      <c r="BJ469" s="143"/>
      <c r="BK469" s="143"/>
      <c r="BL469" s="143"/>
      <c r="BM469" s="143"/>
    </row>
    <row r="470" spans="1:65" ht="12" customHeight="1" thickBot="1">
      <c r="A470" s="145"/>
      <c r="B470" s="297" t="str">
        <f t="shared" si="45"/>
        <v>INTRA</v>
      </c>
      <c r="C470" s="295" t="s">
        <v>227</v>
      </c>
      <c r="D470" s="275" t="s">
        <v>69</v>
      </c>
      <c r="E470" s="260" t="s">
        <v>276</v>
      </c>
      <c r="F470" s="351">
        <v>9</v>
      </c>
      <c r="G470" s="259">
        <v>12</v>
      </c>
      <c r="H470" s="259">
        <v>12</v>
      </c>
      <c r="I470" s="259" t="s">
        <v>289</v>
      </c>
      <c r="J470" s="255" t="s">
        <v>227</v>
      </c>
      <c r="K470" s="259" t="s">
        <v>107</v>
      </c>
      <c r="L470" s="259" t="s">
        <v>298</v>
      </c>
      <c r="M470" s="259">
        <f>COUNTIF(Q471:V472,"x")</f>
        <v>4</v>
      </c>
      <c r="N470" s="259">
        <f t="shared" si="44"/>
        <v>8</v>
      </c>
      <c r="O470" s="228"/>
      <c r="P470" s="228"/>
      <c r="Q470" s="228">
        <v>7</v>
      </c>
      <c r="R470" s="228">
        <v>8</v>
      </c>
      <c r="S470" s="228">
        <v>9</v>
      </c>
      <c r="T470" s="228">
        <v>10</v>
      </c>
      <c r="U470" s="228">
        <v>11</v>
      </c>
      <c r="V470" s="228">
        <v>12</v>
      </c>
      <c r="W470" s="228"/>
      <c r="X470" s="228"/>
      <c r="Y470" s="228">
        <v>7</v>
      </c>
      <c r="Z470" s="228">
        <v>8</v>
      </c>
      <c r="AA470" s="228">
        <v>9</v>
      </c>
      <c r="AB470" s="228">
        <v>10</v>
      </c>
      <c r="AC470" s="228">
        <v>11</v>
      </c>
      <c r="AD470" s="228">
        <v>12</v>
      </c>
      <c r="AE470" s="228"/>
      <c r="AF470" s="228"/>
      <c r="AG470" s="228">
        <v>7</v>
      </c>
      <c r="AH470" s="228">
        <v>8</v>
      </c>
      <c r="AI470" s="228">
        <v>9</v>
      </c>
      <c r="AJ470" s="228">
        <v>10</v>
      </c>
      <c r="AK470" s="228">
        <v>11</v>
      </c>
      <c r="AL470" s="228">
        <v>12</v>
      </c>
      <c r="AM470" s="228"/>
      <c r="AN470" s="228"/>
      <c r="AO470" s="228">
        <v>7</v>
      </c>
      <c r="AP470" s="228">
        <v>8</v>
      </c>
      <c r="AQ470" s="228">
        <v>9</v>
      </c>
      <c r="AR470" s="228">
        <v>10</v>
      </c>
      <c r="AS470" s="228">
        <v>11</v>
      </c>
      <c r="AT470" s="228">
        <v>12</v>
      </c>
      <c r="AU470" s="228"/>
      <c r="AV470" s="228"/>
      <c r="AW470" s="354">
        <f>F470</f>
        <v>9</v>
      </c>
      <c r="AX470" s="66"/>
      <c r="AY470" s="289">
        <f t="shared" si="46"/>
        <v>12</v>
      </c>
      <c r="AZ470" s="244">
        <f t="shared" si="47"/>
        <v>4</v>
      </c>
      <c r="BA470" s="244">
        <f t="shared" si="48"/>
        <v>8</v>
      </c>
      <c r="BB470" s="290">
        <f>Table6[[#This Row],[Occupé]]/Table6[[#This Row],[Total port]]</f>
        <v>0.33333333333333331</v>
      </c>
      <c r="BC470" s="250"/>
      <c r="BD470" s="250"/>
      <c r="BE470" s="143"/>
      <c r="BF470" s="143"/>
      <c r="BG470" s="143"/>
      <c r="BH470" s="143"/>
      <c r="BI470" s="143"/>
      <c r="BJ470" s="143"/>
      <c r="BK470" s="143"/>
      <c r="BL470" s="143"/>
      <c r="BM470" s="143"/>
    </row>
    <row r="471" spans="1:65" ht="12" customHeight="1">
      <c r="A471" s="145"/>
      <c r="B471" s="298" t="str">
        <f t="shared" si="45"/>
        <v>INTRA</v>
      </c>
      <c r="C471" s="289" t="s">
        <v>227</v>
      </c>
      <c r="D471" s="261" t="s">
        <v>69</v>
      </c>
      <c r="E471" s="245" t="s">
        <v>276</v>
      </c>
      <c r="F471" s="352"/>
      <c r="G471" s="261">
        <v>12</v>
      </c>
      <c r="H471" s="261">
        <v>12</v>
      </c>
      <c r="I471" s="261" t="s">
        <v>289</v>
      </c>
      <c r="J471" s="244" t="s">
        <v>227</v>
      </c>
      <c r="K471" s="261" t="s">
        <v>97</v>
      </c>
      <c r="L471" s="261" t="s">
        <v>300</v>
      </c>
      <c r="M471" s="261">
        <f>COUNTIF(Y471:AD472,"x")</f>
        <v>3</v>
      </c>
      <c r="N471" s="261">
        <f t="shared" si="44"/>
        <v>9</v>
      </c>
      <c r="O471" s="240"/>
      <c r="P471" s="262" t="str">
        <f>K470</f>
        <v>P60</v>
      </c>
      <c r="Q471" s="255" t="s">
        <v>277</v>
      </c>
      <c r="R471" s="255" t="s">
        <v>277</v>
      </c>
      <c r="S471" s="255"/>
      <c r="T471" s="255"/>
      <c r="U471" s="255"/>
      <c r="V471" s="263"/>
      <c r="W471" s="240"/>
      <c r="X471" s="262" t="str">
        <f>K471</f>
        <v>R60</v>
      </c>
      <c r="Y471" s="255"/>
      <c r="Z471" s="255"/>
      <c r="AA471" s="255"/>
      <c r="AB471" s="255"/>
      <c r="AC471" s="255"/>
      <c r="AD471" s="263"/>
      <c r="AE471" s="240"/>
      <c r="AF471" s="262">
        <f>K472</f>
        <v>0</v>
      </c>
      <c r="AG471" s="268"/>
      <c r="AH471" s="269"/>
      <c r="AI471" s="269"/>
      <c r="AJ471" s="269"/>
      <c r="AK471" s="269"/>
      <c r="AL471" s="270"/>
      <c r="AM471" s="240"/>
      <c r="AN471" s="262">
        <f>K473</f>
        <v>0</v>
      </c>
      <c r="AO471" s="268"/>
      <c r="AP471" s="269"/>
      <c r="AQ471" s="269"/>
      <c r="AR471" s="269"/>
      <c r="AS471" s="269"/>
      <c r="AT471" s="270"/>
      <c r="AU471" s="240"/>
      <c r="AV471" s="240"/>
      <c r="AW471" s="355"/>
      <c r="AX471" s="66"/>
      <c r="AY471" s="289">
        <f t="shared" si="46"/>
        <v>12</v>
      </c>
      <c r="AZ471" s="244">
        <f t="shared" si="47"/>
        <v>3</v>
      </c>
      <c r="BA471" s="244">
        <f t="shared" si="48"/>
        <v>9</v>
      </c>
      <c r="BB471" s="290">
        <f>Table6[[#This Row],[Occupé]]/Table6[[#This Row],[Total port]]</f>
        <v>0.25</v>
      </c>
      <c r="BC471" s="250"/>
      <c r="BD471" s="250"/>
      <c r="BE471" s="143"/>
      <c r="BF471" s="143"/>
      <c r="BG471" s="143"/>
      <c r="BH471" s="143"/>
      <c r="BI471" s="143"/>
      <c r="BJ471" s="143"/>
      <c r="BK471" s="143"/>
      <c r="BL471" s="143"/>
      <c r="BM471" s="143"/>
    </row>
    <row r="472" spans="1:65" ht="12" customHeight="1" thickBot="1">
      <c r="A472" s="145"/>
      <c r="B472" s="298" t="str">
        <f t="shared" si="45"/>
        <v>INTRA</v>
      </c>
      <c r="C472" s="289" t="s">
        <v>227</v>
      </c>
      <c r="D472" s="261" t="s">
        <v>69</v>
      </c>
      <c r="E472" s="245" t="s">
        <v>276</v>
      </c>
      <c r="F472" s="352"/>
      <c r="G472" s="261">
        <v>0</v>
      </c>
      <c r="H472" s="261">
        <v>0</v>
      </c>
      <c r="I472" s="261" t="s">
        <v>289</v>
      </c>
      <c r="J472" s="244" t="s">
        <v>227</v>
      </c>
      <c r="K472" s="261"/>
      <c r="L472" s="261" t="s">
        <v>301</v>
      </c>
      <c r="M472" s="261">
        <f>COUNTIF(AG471:AL472,"x")</f>
        <v>0</v>
      </c>
      <c r="N472" s="261">
        <f t="shared" si="44"/>
        <v>0</v>
      </c>
      <c r="O472" s="240"/>
      <c r="P472" s="264" t="str">
        <f>L470</f>
        <v>C1</v>
      </c>
      <c r="Q472" s="231" t="s">
        <v>277</v>
      </c>
      <c r="R472" s="231" t="s">
        <v>277</v>
      </c>
      <c r="S472" s="231"/>
      <c r="T472" s="231"/>
      <c r="U472" s="231"/>
      <c r="V472" s="265"/>
      <c r="W472" s="240"/>
      <c r="X472" s="264" t="str">
        <f>L471</f>
        <v>C2</v>
      </c>
      <c r="Y472" s="231" t="s">
        <v>277</v>
      </c>
      <c r="Z472" s="231" t="s">
        <v>277</v>
      </c>
      <c r="AA472" s="231" t="s">
        <v>277</v>
      </c>
      <c r="AB472" s="231"/>
      <c r="AC472" s="231"/>
      <c r="AD472" s="265"/>
      <c r="AE472" s="240"/>
      <c r="AF472" s="264" t="str">
        <f>L472</f>
        <v>C3</v>
      </c>
      <c r="AG472" s="272"/>
      <c r="AH472" s="273"/>
      <c r="AI472" s="273"/>
      <c r="AJ472" s="273"/>
      <c r="AK472" s="273"/>
      <c r="AL472" s="274"/>
      <c r="AM472" s="240"/>
      <c r="AN472" s="264" t="str">
        <f>L473</f>
        <v>C4</v>
      </c>
      <c r="AO472" s="272"/>
      <c r="AP472" s="273"/>
      <c r="AQ472" s="273"/>
      <c r="AR472" s="273"/>
      <c r="AS472" s="273"/>
      <c r="AT472" s="274"/>
      <c r="AU472" s="240"/>
      <c r="AV472" s="240"/>
      <c r="AW472" s="355"/>
      <c r="AX472" s="66"/>
      <c r="AY472" s="289">
        <f t="shared" si="46"/>
        <v>0</v>
      </c>
      <c r="AZ472" s="244">
        <f t="shared" si="47"/>
        <v>0</v>
      </c>
      <c r="BA472" s="244">
        <f t="shared" si="48"/>
        <v>0</v>
      </c>
      <c r="BB472" s="290" t="e">
        <f>Table6[[#This Row],[Occupé]]/Table6[[#This Row],[Total port]]</f>
        <v>#DIV/0!</v>
      </c>
      <c r="BC472" s="250"/>
      <c r="BD472" s="250"/>
      <c r="BE472" s="143"/>
      <c r="BF472" s="143"/>
      <c r="BG472" s="143"/>
      <c r="BH472" s="143"/>
      <c r="BI472" s="143"/>
      <c r="BJ472" s="143"/>
      <c r="BK472" s="143"/>
      <c r="BL472" s="143"/>
      <c r="BM472" s="143"/>
    </row>
    <row r="473" spans="1:65" ht="12" customHeight="1" thickBot="1">
      <c r="A473" s="145"/>
      <c r="B473" s="299" t="str">
        <f t="shared" si="45"/>
        <v>INTRA</v>
      </c>
      <c r="C473" s="296" t="s">
        <v>227</v>
      </c>
      <c r="D473" s="257" t="s">
        <v>69</v>
      </c>
      <c r="E473" s="232" t="s">
        <v>276</v>
      </c>
      <c r="F473" s="353"/>
      <c r="G473" s="252">
        <v>0</v>
      </c>
      <c r="H473" s="252">
        <v>0</v>
      </c>
      <c r="I473" s="252" t="s">
        <v>289</v>
      </c>
      <c r="J473" s="231" t="s">
        <v>227</v>
      </c>
      <c r="K473" s="252"/>
      <c r="L473" s="252" t="s">
        <v>302</v>
      </c>
      <c r="M473" s="252">
        <f>COUNTIF(AO471:AT472,"x")</f>
        <v>0</v>
      </c>
      <c r="N473" s="252">
        <f t="shared" si="44"/>
        <v>0</v>
      </c>
      <c r="O473" s="233"/>
      <c r="P473" s="233"/>
      <c r="Q473" s="233">
        <v>1</v>
      </c>
      <c r="R473" s="233">
        <v>2</v>
      </c>
      <c r="S473" s="233">
        <v>3</v>
      </c>
      <c r="T473" s="233">
        <v>4</v>
      </c>
      <c r="U473" s="233">
        <v>5</v>
      </c>
      <c r="V473" s="233">
        <v>6</v>
      </c>
      <c r="W473" s="233"/>
      <c r="X473" s="233"/>
      <c r="Y473" s="233">
        <v>1</v>
      </c>
      <c r="Z473" s="233">
        <v>2</v>
      </c>
      <c r="AA473" s="233">
        <v>3</v>
      </c>
      <c r="AB473" s="233">
        <v>4</v>
      </c>
      <c r="AC473" s="233">
        <v>5</v>
      </c>
      <c r="AD473" s="233">
        <v>6</v>
      </c>
      <c r="AE473" s="233"/>
      <c r="AF473" s="233"/>
      <c r="AG473" s="233">
        <v>1</v>
      </c>
      <c r="AH473" s="233">
        <v>2</v>
      </c>
      <c r="AI473" s="233">
        <v>3</v>
      </c>
      <c r="AJ473" s="233">
        <v>4</v>
      </c>
      <c r="AK473" s="233">
        <v>5</v>
      </c>
      <c r="AL473" s="233">
        <v>6</v>
      </c>
      <c r="AM473" s="233"/>
      <c r="AN473" s="233"/>
      <c r="AO473" s="233">
        <v>1</v>
      </c>
      <c r="AP473" s="233">
        <v>2</v>
      </c>
      <c r="AQ473" s="233">
        <v>3</v>
      </c>
      <c r="AR473" s="233">
        <v>4</v>
      </c>
      <c r="AS473" s="233">
        <v>5</v>
      </c>
      <c r="AT473" s="233">
        <v>6</v>
      </c>
      <c r="AU473" s="233"/>
      <c r="AV473" s="233"/>
      <c r="AW473" s="356"/>
      <c r="AX473" s="66"/>
      <c r="AY473" s="289">
        <f t="shared" si="46"/>
        <v>0</v>
      </c>
      <c r="AZ473" s="244">
        <f t="shared" si="47"/>
        <v>0</v>
      </c>
      <c r="BA473" s="244">
        <f t="shared" si="48"/>
        <v>0</v>
      </c>
      <c r="BB473" s="290" t="e">
        <f>Table6[[#This Row],[Occupé]]/Table6[[#This Row],[Total port]]</f>
        <v>#DIV/0!</v>
      </c>
      <c r="BC473" s="250"/>
      <c r="BD473" s="250"/>
      <c r="BE473" s="143"/>
      <c r="BF473" s="143"/>
      <c r="BG473" s="143"/>
      <c r="BH473" s="143"/>
      <c r="BI473" s="143"/>
      <c r="BJ473" s="143"/>
      <c r="BK473" s="143"/>
      <c r="BL473" s="143"/>
      <c r="BM473" s="143"/>
    </row>
    <row r="474" spans="1:65" ht="12" customHeight="1" thickBot="1">
      <c r="A474" s="145"/>
      <c r="B474" s="297" t="str">
        <f t="shared" si="45"/>
        <v>INTRA</v>
      </c>
      <c r="C474" s="295" t="s">
        <v>227</v>
      </c>
      <c r="D474" s="275" t="s">
        <v>69</v>
      </c>
      <c r="E474" s="260" t="s">
        <v>276</v>
      </c>
      <c r="F474" s="351">
        <v>8</v>
      </c>
      <c r="G474" s="259">
        <v>12</v>
      </c>
      <c r="H474" s="259">
        <v>12</v>
      </c>
      <c r="I474" s="259" t="s">
        <v>289</v>
      </c>
      <c r="J474" s="255" t="s">
        <v>227</v>
      </c>
      <c r="K474" s="259" t="s">
        <v>98</v>
      </c>
      <c r="L474" s="259" t="s">
        <v>298</v>
      </c>
      <c r="M474" s="259">
        <f>COUNTIF(Q475:V476,"x")</f>
        <v>1</v>
      </c>
      <c r="N474" s="259">
        <f t="shared" si="44"/>
        <v>11</v>
      </c>
      <c r="O474" s="240"/>
      <c r="P474" s="228"/>
      <c r="Q474" s="240">
        <v>7</v>
      </c>
      <c r="R474" s="240">
        <v>8</v>
      </c>
      <c r="S474" s="240">
        <v>9</v>
      </c>
      <c r="T474" s="240">
        <v>10</v>
      </c>
      <c r="U474" s="240">
        <v>11</v>
      </c>
      <c r="V474" s="240">
        <v>12</v>
      </c>
      <c r="W474" s="240"/>
      <c r="X474" s="228"/>
      <c r="Y474" s="240">
        <v>7</v>
      </c>
      <c r="Z474" s="240">
        <v>8</v>
      </c>
      <c r="AA474" s="240">
        <v>9</v>
      </c>
      <c r="AB474" s="240">
        <v>10</v>
      </c>
      <c r="AC474" s="240">
        <v>11</v>
      </c>
      <c r="AD474" s="240">
        <v>12</v>
      </c>
      <c r="AE474" s="240"/>
      <c r="AF474" s="228"/>
      <c r="AG474" s="240">
        <v>7</v>
      </c>
      <c r="AH474" s="240">
        <v>8</v>
      </c>
      <c r="AI474" s="240">
        <v>9</v>
      </c>
      <c r="AJ474" s="240">
        <v>10</v>
      </c>
      <c r="AK474" s="240">
        <v>11</v>
      </c>
      <c r="AL474" s="240">
        <v>12</v>
      </c>
      <c r="AM474" s="240"/>
      <c r="AN474" s="228"/>
      <c r="AO474" s="240">
        <v>7</v>
      </c>
      <c r="AP474" s="240">
        <v>8</v>
      </c>
      <c r="AQ474" s="240">
        <v>9</v>
      </c>
      <c r="AR474" s="240">
        <v>10</v>
      </c>
      <c r="AS474" s="240">
        <v>11</v>
      </c>
      <c r="AT474" s="240">
        <v>12</v>
      </c>
      <c r="AU474" s="240"/>
      <c r="AV474" s="240"/>
      <c r="AW474" s="355">
        <f>F474</f>
        <v>8</v>
      </c>
      <c r="AX474" s="66"/>
      <c r="AY474" s="289">
        <f t="shared" si="46"/>
        <v>12</v>
      </c>
      <c r="AZ474" s="244">
        <f t="shared" si="47"/>
        <v>1</v>
      </c>
      <c r="BA474" s="244">
        <f t="shared" si="48"/>
        <v>11</v>
      </c>
      <c r="BB474" s="290">
        <f>Table6[[#This Row],[Occupé]]/Table6[[#This Row],[Total port]]</f>
        <v>8.3333333333333329E-2</v>
      </c>
      <c r="BC474" s="250"/>
      <c r="BD474" s="250"/>
      <c r="BE474" s="143"/>
      <c r="BF474" s="143"/>
      <c r="BG474" s="143"/>
      <c r="BH474" s="143"/>
      <c r="BI474" s="143"/>
      <c r="BJ474" s="143"/>
      <c r="BK474" s="143"/>
      <c r="BL474" s="143"/>
      <c r="BM474" s="143"/>
    </row>
    <row r="475" spans="1:65" ht="12" customHeight="1">
      <c r="A475" s="145"/>
      <c r="B475" s="298" t="str">
        <f t="shared" si="45"/>
        <v>INTRA</v>
      </c>
      <c r="C475" s="289" t="s">
        <v>227</v>
      </c>
      <c r="D475" s="261" t="s">
        <v>69</v>
      </c>
      <c r="E475" s="245" t="s">
        <v>276</v>
      </c>
      <c r="F475" s="352"/>
      <c r="G475" s="261">
        <v>12</v>
      </c>
      <c r="H475" s="261">
        <v>12</v>
      </c>
      <c r="I475" s="261" t="s">
        <v>289</v>
      </c>
      <c r="J475" s="244" t="s">
        <v>227</v>
      </c>
      <c r="K475" s="261" t="s">
        <v>99</v>
      </c>
      <c r="L475" s="261" t="s">
        <v>300</v>
      </c>
      <c r="M475" s="261">
        <f>COUNTIF(Y475:AD476,"x")</f>
        <v>3</v>
      </c>
      <c r="N475" s="261">
        <f t="shared" si="44"/>
        <v>9</v>
      </c>
      <c r="O475" s="240"/>
      <c r="P475" s="262" t="str">
        <f>K474</f>
        <v>E57</v>
      </c>
      <c r="Q475" s="255"/>
      <c r="R475" s="255"/>
      <c r="S475" s="255"/>
      <c r="T475" s="255"/>
      <c r="U475" s="255"/>
      <c r="V475" s="263"/>
      <c r="W475" s="240"/>
      <c r="X475" s="262" t="str">
        <f>K475</f>
        <v>H57</v>
      </c>
      <c r="Y475" s="255"/>
      <c r="Z475" s="255"/>
      <c r="AA475" s="255"/>
      <c r="AB475" s="255"/>
      <c r="AC475" s="255"/>
      <c r="AD475" s="263"/>
      <c r="AE475" s="240"/>
      <c r="AF475" s="262" t="str">
        <f>K476</f>
        <v>J57</v>
      </c>
      <c r="AG475" s="255"/>
      <c r="AH475" s="255"/>
      <c r="AI475" s="255"/>
      <c r="AJ475" s="255"/>
      <c r="AK475" s="255"/>
      <c r="AL475" s="263" t="s">
        <v>277</v>
      </c>
      <c r="AM475" s="240"/>
      <c r="AN475" s="262" t="str">
        <f>K477</f>
        <v>M57</v>
      </c>
      <c r="AO475" s="255"/>
      <c r="AP475" s="255"/>
      <c r="AQ475" s="255"/>
      <c r="AR475" s="255"/>
      <c r="AS475" s="255"/>
      <c r="AT475" s="263"/>
      <c r="AU475" s="240"/>
      <c r="AV475" s="240"/>
      <c r="AW475" s="355"/>
      <c r="AX475" s="66"/>
      <c r="AY475" s="289">
        <f t="shared" si="46"/>
        <v>12</v>
      </c>
      <c r="AZ475" s="244">
        <f t="shared" si="47"/>
        <v>3</v>
      </c>
      <c r="BA475" s="244">
        <f t="shared" si="48"/>
        <v>9</v>
      </c>
      <c r="BB475" s="290">
        <f>Table6[[#This Row],[Occupé]]/Table6[[#This Row],[Total port]]</f>
        <v>0.25</v>
      </c>
      <c r="BC475" s="250"/>
      <c r="BD475" s="250"/>
      <c r="BE475" s="143"/>
      <c r="BF475" s="143"/>
      <c r="BG475" s="143"/>
      <c r="BH475" s="143"/>
      <c r="BI475" s="143"/>
      <c r="BJ475" s="143"/>
      <c r="BK475" s="143"/>
      <c r="BL475" s="143"/>
      <c r="BM475" s="143"/>
    </row>
    <row r="476" spans="1:65" ht="12" customHeight="1" thickBot="1">
      <c r="A476" s="145"/>
      <c r="B476" s="298" t="str">
        <f t="shared" si="45"/>
        <v>INTRA</v>
      </c>
      <c r="C476" s="289" t="s">
        <v>227</v>
      </c>
      <c r="D476" s="261" t="s">
        <v>69</v>
      </c>
      <c r="E476" s="245" t="s">
        <v>276</v>
      </c>
      <c r="F476" s="352"/>
      <c r="G476" s="261">
        <v>0</v>
      </c>
      <c r="H476" s="261">
        <v>12</v>
      </c>
      <c r="I476" s="261" t="s">
        <v>289</v>
      </c>
      <c r="J476" s="244" t="s">
        <v>227</v>
      </c>
      <c r="K476" s="261" t="s">
        <v>100</v>
      </c>
      <c r="L476" s="261" t="s">
        <v>301</v>
      </c>
      <c r="M476" s="261">
        <f>COUNTIF(AG475:AL476,"x")</f>
        <v>1</v>
      </c>
      <c r="N476" s="261">
        <f t="shared" si="44"/>
        <v>-1</v>
      </c>
      <c r="O476" s="240"/>
      <c r="P476" s="264" t="str">
        <f>L474</f>
        <v>C1</v>
      </c>
      <c r="Q476" s="231" t="s">
        <v>277</v>
      </c>
      <c r="R476" s="231"/>
      <c r="S476" s="231"/>
      <c r="T476" s="231"/>
      <c r="U476" s="231"/>
      <c r="V476" s="265"/>
      <c r="W476" s="240"/>
      <c r="X476" s="264" t="str">
        <f>L475</f>
        <v>C2</v>
      </c>
      <c r="Y476" s="231" t="s">
        <v>277</v>
      </c>
      <c r="Z476" s="231" t="s">
        <v>277</v>
      </c>
      <c r="AA476" s="231" t="s">
        <v>277</v>
      </c>
      <c r="AB476" s="231"/>
      <c r="AC476" s="231"/>
      <c r="AD476" s="265"/>
      <c r="AE476" s="240"/>
      <c r="AF476" s="264" t="str">
        <f>L476</f>
        <v>C3</v>
      </c>
      <c r="AG476" s="231"/>
      <c r="AH476" s="231"/>
      <c r="AI476" s="231"/>
      <c r="AJ476" s="231"/>
      <c r="AK476" s="231"/>
      <c r="AL476" s="265"/>
      <c r="AM476" s="240"/>
      <c r="AN476" s="264" t="str">
        <f>L477</f>
        <v>C4</v>
      </c>
      <c r="AO476" s="231"/>
      <c r="AP476" s="231"/>
      <c r="AQ476" s="231"/>
      <c r="AR476" s="231"/>
      <c r="AS476" s="231"/>
      <c r="AT476" s="265"/>
      <c r="AU476" s="240"/>
      <c r="AV476" s="240"/>
      <c r="AW476" s="355"/>
      <c r="AX476" s="66"/>
      <c r="AY476" s="289">
        <f t="shared" si="46"/>
        <v>0</v>
      </c>
      <c r="AZ476" s="244">
        <f t="shared" si="47"/>
        <v>1</v>
      </c>
      <c r="BA476" s="244">
        <f t="shared" si="48"/>
        <v>-1</v>
      </c>
      <c r="BB476" s="290" t="e">
        <f>Table6[[#This Row],[Occupé]]/Table6[[#This Row],[Total port]]</f>
        <v>#DIV/0!</v>
      </c>
      <c r="BC476" s="250"/>
      <c r="BD476" s="250"/>
      <c r="BE476" s="143"/>
      <c r="BF476" s="143"/>
      <c r="BG476" s="143"/>
      <c r="BH476" s="143"/>
      <c r="BI476" s="143"/>
      <c r="BJ476" s="143"/>
      <c r="BK476" s="143"/>
      <c r="BL476" s="143"/>
      <c r="BM476" s="143"/>
    </row>
    <row r="477" spans="1:65" ht="12" customHeight="1" thickBot="1">
      <c r="A477" s="145"/>
      <c r="B477" s="299" t="str">
        <f t="shared" si="45"/>
        <v>INTRA</v>
      </c>
      <c r="C477" s="296" t="s">
        <v>227</v>
      </c>
      <c r="D477" s="257" t="s">
        <v>69</v>
      </c>
      <c r="E477" s="232" t="s">
        <v>276</v>
      </c>
      <c r="F477" s="353"/>
      <c r="G477" s="252">
        <v>0</v>
      </c>
      <c r="H477" s="252">
        <v>12</v>
      </c>
      <c r="I477" s="252" t="s">
        <v>289</v>
      </c>
      <c r="J477" s="231" t="s">
        <v>227</v>
      </c>
      <c r="K477" s="252" t="s">
        <v>19</v>
      </c>
      <c r="L477" s="252" t="s">
        <v>302</v>
      </c>
      <c r="M477" s="252">
        <f>COUNTIF(AO475:AT476,"x")</f>
        <v>0</v>
      </c>
      <c r="N477" s="252">
        <f t="shared" si="44"/>
        <v>0</v>
      </c>
      <c r="O477" s="233"/>
      <c r="P477" s="233"/>
      <c r="Q477" s="233">
        <v>1</v>
      </c>
      <c r="R477" s="233">
        <v>2</v>
      </c>
      <c r="S477" s="233">
        <v>3</v>
      </c>
      <c r="T477" s="233">
        <v>4</v>
      </c>
      <c r="U477" s="233">
        <v>5</v>
      </c>
      <c r="V477" s="233">
        <v>6</v>
      </c>
      <c r="W477" s="233"/>
      <c r="X477" s="233"/>
      <c r="Y477" s="233">
        <v>1</v>
      </c>
      <c r="Z477" s="233">
        <v>2</v>
      </c>
      <c r="AA477" s="233">
        <v>3</v>
      </c>
      <c r="AB477" s="233">
        <v>4</v>
      </c>
      <c r="AC477" s="233">
        <v>5</v>
      </c>
      <c r="AD477" s="233">
        <v>6</v>
      </c>
      <c r="AE477" s="233"/>
      <c r="AF477" s="233"/>
      <c r="AG477" s="233">
        <v>1</v>
      </c>
      <c r="AH477" s="233">
        <v>2</v>
      </c>
      <c r="AI477" s="233">
        <v>3</v>
      </c>
      <c r="AJ477" s="233">
        <v>4</v>
      </c>
      <c r="AK477" s="233">
        <v>5</v>
      </c>
      <c r="AL477" s="233">
        <v>6</v>
      </c>
      <c r="AM477" s="233"/>
      <c r="AN477" s="233"/>
      <c r="AO477" s="233">
        <v>1</v>
      </c>
      <c r="AP477" s="233">
        <v>2</v>
      </c>
      <c r="AQ477" s="233">
        <v>3</v>
      </c>
      <c r="AR477" s="233">
        <v>4</v>
      </c>
      <c r="AS477" s="233">
        <v>5</v>
      </c>
      <c r="AT477" s="233">
        <v>6</v>
      </c>
      <c r="AU477" s="233"/>
      <c r="AV477" s="233"/>
      <c r="AW477" s="356"/>
      <c r="AX477" s="66"/>
      <c r="AY477" s="289">
        <f t="shared" si="46"/>
        <v>0</v>
      </c>
      <c r="AZ477" s="244">
        <f t="shared" si="47"/>
        <v>0</v>
      </c>
      <c r="BA477" s="244">
        <f t="shared" si="48"/>
        <v>0</v>
      </c>
      <c r="BB477" s="290" t="e">
        <f>Table6[[#This Row],[Occupé]]/Table6[[#This Row],[Total port]]</f>
        <v>#DIV/0!</v>
      </c>
      <c r="BC477" s="250"/>
      <c r="BD477" s="250"/>
      <c r="BE477" s="143"/>
      <c r="BF477" s="143"/>
      <c r="BG477" s="143"/>
      <c r="BH477" s="143"/>
      <c r="BI477" s="143"/>
      <c r="BJ477" s="143"/>
      <c r="BK477" s="143"/>
      <c r="BL477" s="143"/>
      <c r="BM477" s="143"/>
    </row>
    <row r="478" spans="1:65" ht="12" customHeight="1" thickBot="1">
      <c r="A478" s="145"/>
      <c r="B478" s="297" t="str">
        <f t="shared" si="45"/>
        <v>INTRA</v>
      </c>
      <c r="C478" s="295" t="s">
        <v>227</v>
      </c>
      <c r="D478" s="275" t="s">
        <v>69</v>
      </c>
      <c r="E478" s="260" t="s">
        <v>276</v>
      </c>
      <c r="F478" s="351">
        <v>7</v>
      </c>
      <c r="G478" s="259">
        <v>12</v>
      </c>
      <c r="H478" s="259">
        <v>12</v>
      </c>
      <c r="I478" s="259" t="s">
        <v>289</v>
      </c>
      <c r="J478" s="255" t="s">
        <v>227</v>
      </c>
      <c r="K478" s="259" t="s">
        <v>108</v>
      </c>
      <c r="L478" s="259" t="s">
        <v>298</v>
      </c>
      <c r="M478" s="259">
        <f>COUNTIF(Q479:V480,"x")</f>
        <v>6</v>
      </c>
      <c r="N478" s="259">
        <f t="shared" si="44"/>
        <v>6</v>
      </c>
      <c r="O478" s="228"/>
      <c r="P478" s="228"/>
      <c r="Q478" s="228">
        <v>7</v>
      </c>
      <c r="R478" s="228">
        <v>8</v>
      </c>
      <c r="S478" s="228">
        <v>9</v>
      </c>
      <c r="T478" s="228">
        <v>10</v>
      </c>
      <c r="U478" s="228">
        <v>11</v>
      </c>
      <c r="V478" s="228">
        <v>12</v>
      </c>
      <c r="W478" s="228"/>
      <c r="X478" s="228"/>
      <c r="Y478" s="228">
        <v>7</v>
      </c>
      <c r="Z478" s="228">
        <v>8</v>
      </c>
      <c r="AA478" s="228">
        <v>9</v>
      </c>
      <c r="AB478" s="228">
        <v>10</v>
      </c>
      <c r="AC478" s="228">
        <v>11</v>
      </c>
      <c r="AD478" s="228">
        <v>12</v>
      </c>
      <c r="AE478" s="228"/>
      <c r="AF478" s="228"/>
      <c r="AG478" s="228">
        <v>7</v>
      </c>
      <c r="AH478" s="228">
        <v>8</v>
      </c>
      <c r="AI478" s="228">
        <v>9</v>
      </c>
      <c r="AJ478" s="228">
        <v>10</v>
      </c>
      <c r="AK478" s="228">
        <v>11</v>
      </c>
      <c r="AL478" s="228">
        <v>12</v>
      </c>
      <c r="AM478" s="228"/>
      <c r="AN478" s="228"/>
      <c r="AO478" s="228">
        <v>7</v>
      </c>
      <c r="AP478" s="228">
        <v>8</v>
      </c>
      <c r="AQ478" s="228">
        <v>9</v>
      </c>
      <c r="AR478" s="228">
        <v>10</v>
      </c>
      <c r="AS478" s="228">
        <v>11</v>
      </c>
      <c r="AT478" s="228">
        <v>12</v>
      </c>
      <c r="AU478" s="228"/>
      <c r="AV478" s="228"/>
      <c r="AW478" s="354">
        <f>F478</f>
        <v>7</v>
      </c>
      <c r="AX478" s="66"/>
      <c r="AY478" s="289">
        <f t="shared" si="46"/>
        <v>12</v>
      </c>
      <c r="AZ478" s="244">
        <f t="shared" si="47"/>
        <v>6</v>
      </c>
      <c r="BA478" s="244">
        <f t="shared" si="48"/>
        <v>6</v>
      </c>
      <c r="BB478" s="290">
        <f>Table6[[#This Row],[Occupé]]/Table6[[#This Row],[Total port]]</f>
        <v>0.5</v>
      </c>
      <c r="BC478" s="250"/>
      <c r="BD478" s="250"/>
      <c r="BE478" s="143"/>
      <c r="BF478" s="143"/>
      <c r="BG478" s="143"/>
      <c r="BH478" s="143"/>
      <c r="BI478" s="143"/>
      <c r="BJ478" s="143"/>
      <c r="BK478" s="143"/>
      <c r="BL478" s="143"/>
      <c r="BM478" s="143"/>
    </row>
    <row r="479" spans="1:65" ht="12" customHeight="1">
      <c r="A479" s="145"/>
      <c r="B479" s="298" t="str">
        <f t="shared" si="45"/>
        <v>INTRA</v>
      </c>
      <c r="C479" s="289" t="s">
        <v>227</v>
      </c>
      <c r="D479" s="261" t="s">
        <v>69</v>
      </c>
      <c r="E479" s="245" t="s">
        <v>276</v>
      </c>
      <c r="F479" s="352"/>
      <c r="G479" s="261">
        <v>12</v>
      </c>
      <c r="H479" s="261">
        <v>12</v>
      </c>
      <c r="I479" s="261" t="s">
        <v>289</v>
      </c>
      <c r="J479" s="244" t="s">
        <v>227</v>
      </c>
      <c r="K479" s="261" t="s">
        <v>101</v>
      </c>
      <c r="L479" s="261" t="s">
        <v>300</v>
      </c>
      <c r="M479" s="261">
        <f>COUNTIF(Y479:AD480,"x")</f>
        <v>8</v>
      </c>
      <c r="N479" s="261">
        <f t="shared" si="44"/>
        <v>4</v>
      </c>
      <c r="O479" s="240"/>
      <c r="P479" s="262" t="str">
        <f>K478</f>
        <v>P57</v>
      </c>
      <c r="Q479" s="255"/>
      <c r="R479" s="255"/>
      <c r="S479" s="255"/>
      <c r="T479" s="255"/>
      <c r="U479" s="255"/>
      <c r="V479" s="263"/>
      <c r="W479" s="240"/>
      <c r="X479" s="262" t="str">
        <f>K479</f>
        <v>R57</v>
      </c>
      <c r="Y479" s="255" t="s">
        <v>277</v>
      </c>
      <c r="Z479" s="255"/>
      <c r="AA479" s="255"/>
      <c r="AB479" s="255"/>
      <c r="AC479" s="255"/>
      <c r="AD479" s="263" t="s">
        <v>277</v>
      </c>
      <c r="AE479" s="240"/>
      <c r="AF479" s="262">
        <f>K480</f>
        <v>0</v>
      </c>
      <c r="AG479" s="268"/>
      <c r="AH479" s="269"/>
      <c r="AI479" s="269"/>
      <c r="AJ479" s="269"/>
      <c r="AK479" s="269"/>
      <c r="AL479" s="270"/>
      <c r="AM479" s="240"/>
      <c r="AN479" s="262">
        <f>K481</f>
        <v>0</v>
      </c>
      <c r="AO479" s="268"/>
      <c r="AP479" s="269"/>
      <c r="AQ479" s="269"/>
      <c r="AR479" s="269"/>
      <c r="AS479" s="269"/>
      <c r="AT479" s="270"/>
      <c r="AU479" s="240"/>
      <c r="AV479" s="240"/>
      <c r="AW479" s="355"/>
      <c r="AX479" s="66"/>
      <c r="AY479" s="289">
        <f t="shared" si="46"/>
        <v>12</v>
      </c>
      <c r="AZ479" s="244">
        <f t="shared" si="47"/>
        <v>8</v>
      </c>
      <c r="BA479" s="244">
        <f t="shared" si="48"/>
        <v>4</v>
      </c>
      <c r="BB479" s="290">
        <f>Table6[[#This Row],[Occupé]]/Table6[[#This Row],[Total port]]</f>
        <v>0.66666666666666663</v>
      </c>
      <c r="BC479" s="250"/>
      <c r="BD479" s="250"/>
      <c r="BE479" s="143"/>
      <c r="BF479" s="143"/>
      <c r="BG479" s="143"/>
      <c r="BH479" s="143"/>
      <c r="BI479" s="143"/>
      <c r="BJ479" s="143"/>
      <c r="BK479" s="143"/>
      <c r="BL479" s="143"/>
      <c r="BM479" s="143"/>
    </row>
    <row r="480" spans="1:65" ht="12" customHeight="1" thickBot="1">
      <c r="A480" s="145"/>
      <c r="B480" s="298" t="str">
        <f t="shared" si="45"/>
        <v>INTRA</v>
      </c>
      <c r="C480" s="289" t="s">
        <v>227</v>
      </c>
      <c r="D480" s="261" t="s">
        <v>69</v>
      </c>
      <c r="E480" s="245" t="s">
        <v>276</v>
      </c>
      <c r="F480" s="352"/>
      <c r="G480" s="261">
        <v>0</v>
      </c>
      <c r="H480" s="261">
        <v>0</v>
      </c>
      <c r="I480" s="261" t="s">
        <v>289</v>
      </c>
      <c r="J480" s="244" t="s">
        <v>227</v>
      </c>
      <c r="K480" s="261"/>
      <c r="L480" s="261" t="s">
        <v>301</v>
      </c>
      <c r="M480" s="261">
        <f>COUNTIF(AG479:AL480,"x")</f>
        <v>0</v>
      </c>
      <c r="N480" s="261">
        <f t="shared" si="44"/>
        <v>0</v>
      </c>
      <c r="O480" s="240"/>
      <c r="P480" s="264" t="str">
        <f>L478</f>
        <v>C1</v>
      </c>
      <c r="Q480" s="231" t="s">
        <v>277</v>
      </c>
      <c r="R480" s="231" t="s">
        <v>277</v>
      </c>
      <c r="S480" s="231" t="s">
        <v>277</v>
      </c>
      <c r="T480" s="231" t="s">
        <v>277</v>
      </c>
      <c r="U480" s="231" t="s">
        <v>277</v>
      </c>
      <c r="V480" s="265" t="s">
        <v>277</v>
      </c>
      <c r="W480" s="240"/>
      <c r="X480" s="264" t="str">
        <f>L479</f>
        <v>C2</v>
      </c>
      <c r="Y480" s="231" t="s">
        <v>277</v>
      </c>
      <c r="Z480" s="231" t="s">
        <v>277</v>
      </c>
      <c r="AA480" s="231" t="s">
        <v>277</v>
      </c>
      <c r="AB480" s="231" t="s">
        <v>277</v>
      </c>
      <c r="AC480" s="231" t="s">
        <v>277</v>
      </c>
      <c r="AD480" s="265" t="s">
        <v>277</v>
      </c>
      <c r="AE480" s="240"/>
      <c r="AF480" s="264" t="str">
        <f>L480</f>
        <v>C3</v>
      </c>
      <c r="AG480" s="272"/>
      <c r="AH480" s="273"/>
      <c r="AI480" s="273"/>
      <c r="AJ480" s="273"/>
      <c r="AK480" s="273"/>
      <c r="AL480" s="274"/>
      <c r="AM480" s="240"/>
      <c r="AN480" s="264" t="str">
        <f>L481</f>
        <v>C4</v>
      </c>
      <c r="AO480" s="272"/>
      <c r="AP480" s="273"/>
      <c r="AQ480" s="273"/>
      <c r="AR480" s="273"/>
      <c r="AS480" s="273"/>
      <c r="AT480" s="274"/>
      <c r="AU480" s="240"/>
      <c r="AV480" s="240"/>
      <c r="AW480" s="355"/>
      <c r="AX480" s="66"/>
      <c r="AY480" s="289">
        <f t="shared" si="46"/>
        <v>0</v>
      </c>
      <c r="AZ480" s="244">
        <f t="shared" si="47"/>
        <v>0</v>
      </c>
      <c r="BA480" s="244">
        <f t="shared" si="48"/>
        <v>0</v>
      </c>
      <c r="BB480" s="290" t="e">
        <f>Table6[[#This Row],[Occupé]]/Table6[[#This Row],[Total port]]</f>
        <v>#DIV/0!</v>
      </c>
      <c r="BC480" s="250"/>
      <c r="BD480" s="250"/>
      <c r="BE480" s="143"/>
      <c r="BF480" s="143"/>
      <c r="BG480" s="143"/>
      <c r="BH480" s="143"/>
      <c r="BI480" s="143"/>
      <c r="BJ480" s="143"/>
      <c r="BK480" s="143"/>
      <c r="BL480" s="143"/>
      <c r="BM480" s="143"/>
    </row>
    <row r="481" spans="1:65" ht="12" customHeight="1" thickBot="1">
      <c r="A481" s="145"/>
      <c r="B481" s="299" t="str">
        <f t="shared" si="45"/>
        <v>INTRA</v>
      </c>
      <c r="C481" s="296" t="s">
        <v>227</v>
      </c>
      <c r="D481" s="257" t="s">
        <v>69</v>
      </c>
      <c r="E481" s="232" t="s">
        <v>276</v>
      </c>
      <c r="F481" s="353"/>
      <c r="G481" s="252">
        <v>0</v>
      </c>
      <c r="H481" s="252">
        <v>0</v>
      </c>
      <c r="I481" s="252" t="s">
        <v>289</v>
      </c>
      <c r="J481" s="231" t="s">
        <v>227</v>
      </c>
      <c r="K481" s="252"/>
      <c r="L481" s="252" t="s">
        <v>302</v>
      </c>
      <c r="M481" s="252">
        <f>COUNTIF(AO479:AT480,"x")</f>
        <v>0</v>
      </c>
      <c r="N481" s="252">
        <f t="shared" si="44"/>
        <v>0</v>
      </c>
      <c r="O481" s="233"/>
      <c r="P481" s="233"/>
      <c r="Q481" s="233">
        <v>1</v>
      </c>
      <c r="R481" s="233">
        <v>2</v>
      </c>
      <c r="S481" s="233">
        <v>3</v>
      </c>
      <c r="T481" s="233">
        <v>4</v>
      </c>
      <c r="U481" s="233">
        <v>5</v>
      </c>
      <c r="V481" s="233">
        <v>6</v>
      </c>
      <c r="W481" s="233"/>
      <c r="X481" s="233"/>
      <c r="Y481" s="233">
        <v>1</v>
      </c>
      <c r="Z481" s="233">
        <v>2</v>
      </c>
      <c r="AA481" s="233">
        <v>3</v>
      </c>
      <c r="AB481" s="233">
        <v>4</v>
      </c>
      <c r="AC481" s="233">
        <v>5</v>
      </c>
      <c r="AD481" s="233">
        <v>6</v>
      </c>
      <c r="AE481" s="233"/>
      <c r="AF481" s="233"/>
      <c r="AG481" s="233">
        <v>1</v>
      </c>
      <c r="AH481" s="233">
        <v>2</v>
      </c>
      <c r="AI481" s="233">
        <v>3</v>
      </c>
      <c r="AJ481" s="233">
        <v>4</v>
      </c>
      <c r="AK481" s="233">
        <v>5</v>
      </c>
      <c r="AL481" s="233">
        <v>6</v>
      </c>
      <c r="AM481" s="233"/>
      <c r="AN481" s="233"/>
      <c r="AO481" s="233">
        <v>1</v>
      </c>
      <c r="AP481" s="233">
        <v>2</v>
      </c>
      <c r="AQ481" s="233">
        <v>3</v>
      </c>
      <c r="AR481" s="233">
        <v>4</v>
      </c>
      <c r="AS481" s="233">
        <v>5</v>
      </c>
      <c r="AT481" s="233">
        <v>6</v>
      </c>
      <c r="AU481" s="233"/>
      <c r="AV481" s="233"/>
      <c r="AW481" s="356"/>
      <c r="AX481" s="66"/>
      <c r="AY481" s="289">
        <f t="shared" si="46"/>
        <v>0</v>
      </c>
      <c r="AZ481" s="244">
        <f t="shared" si="47"/>
        <v>0</v>
      </c>
      <c r="BA481" s="244">
        <f t="shared" si="48"/>
        <v>0</v>
      </c>
      <c r="BB481" s="290" t="e">
        <f>Table6[[#This Row],[Occupé]]/Table6[[#This Row],[Total port]]</f>
        <v>#DIV/0!</v>
      </c>
      <c r="BC481" s="250"/>
      <c r="BD481" s="250"/>
      <c r="BE481" s="143"/>
      <c r="BF481" s="143"/>
      <c r="BG481" s="143"/>
      <c r="BH481" s="143"/>
      <c r="BI481" s="143"/>
      <c r="BJ481" s="143"/>
      <c r="BK481" s="143"/>
      <c r="BL481" s="143"/>
      <c r="BM481" s="143"/>
    </row>
    <row r="482" spans="1:65" ht="12" customHeight="1" thickBot="1">
      <c r="A482" s="145"/>
      <c r="B482" s="297" t="str">
        <f t="shared" si="45"/>
        <v>INTRA</v>
      </c>
      <c r="C482" s="295" t="s">
        <v>227</v>
      </c>
      <c r="D482" s="275" t="s">
        <v>69</v>
      </c>
      <c r="E482" s="260" t="s">
        <v>276</v>
      </c>
      <c r="F482" s="351">
        <v>6</v>
      </c>
      <c r="G482" s="259">
        <v>12</v>
      </c>
      <c r="H482" s="259">
        <v>12</v>
      </c>
      <c r="I482" s="259" t="s">
        <v>289</v>
      </c>
      <c r="J482" s="255" t="s">
        <v>227</v>
      </c>
      <c r="K482" s="259" t="s">
        <v>34</v>
      </c>
      <c r="L482" s="259" t="s">
        <v>298</v>
      </c>
      <c r="M482" s="259">
        <f>COUNTIF(Q483:V484,"x")</f>
        <v>6</v>
      </c>
      <c r="N482" s="259">
        <f t="shared" si="44"/>
        <v>6</v>
      </c>
      <c r="O482" s="228"/>
      <c r="P482" s="228"/>
      <c r="Q482" s="228">
        <v>7</v>
      </c>
      <c r="R482" s="228">
        <v>8</v>
      </c>
      <c r="S482" s="228">
        <v>9</v>
      </c>
      <c r="T482" s="228">
        <v>10</v>
      </c>
      <c r="U482" s="228">
        <v>11</v>
      </c>
      <c r="V482" s="228">
        <v>12</v>
      </c>
      <c r="W482" s="228"/>
      <c r="X482" s="228"/>
      <c r="Y482" s="228">
        <v>7</v>
      </c>
      <c r="Z482" s="228">
        <v>8</v>
      </c>
      <c r="AA482" s="228">
        <v>9</v>
      </c>
      <c r="AB482" s="228">
        <v>10</v>
      </c>
      <c r="AC482" s="228">
        <v>11</v>
      </c>
      <c r="AD482" s="228">
        <v>12</v>
      </c>
      <c r="AE482" s="228"/>
      <c r="AF482" s="228"/>
      <c r="AG482" s="228">
        <v>7</v>
      </c>
      <c r="AH482" s="228">
        <v>8</v>
      </c>
      <c r="AI482" s="228">
        <v>9</v>
      </c>
      <c r="AJ482" s="228">
        <v>10</v>
      </c>
      <c r="AK482" s="228">
        <v>11</v>
      </c>
      <c r="AL482" s="228">
        <v>12</v>
      </c>
      <c r="AM482" s="228"/>
      <c r="AN482" s="228"/>
      <c r="AO482" s="228">
        <v>7</v>
      </c>
      <c r="AP482" s="228">
        <v>8</v>
      </c>
      <c r="AQ482" s="228">
        <v>9</v>
      </c>
      <c r="AR482" s="228">
        <v>10</v>
      </c>
      <c r="AS482" s="228">
        <v>11</v>
      </c>
      <c r="AT482" s="228">
        <v>12</v>
      </c>
      <c r="AU482" s="228"/>
      <c r="AV482" s="228"/>
      <c r="AW482" s="354">
        <f>F482</f>
        <v>6</v>
      </c>
      <c r="AX482" s="66"/>
      <c r="AY482" s="289">
        <f t="shared" si="46"/>
        <v>12</v>
      </c>
      <c r="AZ482" s="244">
        <f t="shared" si="47"/>
        <v>6</v>
      </c>
      <c r="BA482" s="244">
        <f t="shared" si="48"/>
        <v>6</v>
      </c>
      <c r="BB482" s="290">
        <f>Table6[[#This Row],[Occupé]]/Table6[[#This Row],[Total port]]</f>
        <v>0.5</v>
      </c>
      <c r="BC482" s="250"/>
      <c r="BD482" s="250"/>
      <c r="BE482" s="143"/>
      <c r="BF482" s="143"/>
      <c r="BG482" s="143"/>
      <c r="BH482" s="143"/>
      <c r="BI482" s="143"/>
      <c r="BJ482" s="143"/>
      <c r="BK482" s="143"/>
      <c r="BL482" s="143"/>
      <c r="BM482" s="143"/>
    </row>
    <row r="483" spans="1:65" ht="12" customHeight="1">
      <c r="A483" s="145"/>
      <c r="B483" s="298" t="str">
        <f t="shared" si="45"/>
        <v>INTRA</v>
      </c>
      <c r="C483" s="289" t="s">
        <v>227</v>
      </c>
      <c r="D483" s="261" t="s">
        <v>69</v>
      </c>
      <c r="E483" s="245" t="s">
        <v>276</v>
      </c>
      <c r="F483" s="352"/>
      <c r="G483" s="261">
        <v>12</v>
      </c>
      <c r="H483" s="261">
        <v>12</v>
      </c>
      <c r="I483" s="261" t="s">
        <v>289</v>
      </c>
      <c r="J483" s="244" t="s">
        <v>227</v>
      </c>
      <c r="K483" s="261" t="s">
        <v>195</v>
      </c>
      <c r="L483" s="261" t="s">
        <v>300</v>
      </c>
      <c r="M483" s="261">
        <f>COUNTIF(Y483:AD484,"x")</f>
        <v>4</v>
      </c>
      <c r="N483" s="261">
        <f t="shared" si="44"/>
        <v>8</v>
      </c>
      <c r="O483" s="240"/>
      <c r="P483" s="262" t="str">
        <f>K482</f>
        <v>H32</v>
      </c>
      <c r="Q483" s="255" t="s">
        <v>277</v>
      </c>
      <c r="R483" s="255" t="s">
        <v>277</v>
      </c>
      <c r="S483" s="255"/>
      <c r="T483" s="255"/>
      <c r="U483" s="255"/>
      <c r="V483" s="263"/>
      <c r="W483" s="240"/>
      <c r="X483" s="262" t="str">
        <f>K483</f>
        <v>J32</v>
      </c>
      <c r="Y483" s="255"/>
      <c r="Z483" s="255"/>
      <c r="AA483" s="255"/>
      <c r="AB483" s="255"/>
      <c r="AC483" s="255"/>
      <c r="AD483" s="263"/>
      <c r="AE483" s="240"/>
      <c r="AF483" s="262">
        <f>K484</f>
        <v>0</v>
      </c>
      <c r="AG483" s="268"/>
      <c r="AH483" s="269"/>
      <c r="AI483" s="269"/>
      <c r="AJ483" s="269"/>
      <c r="AK483" s="269"/>
      <c r="AL483" s="270"/>
      <c r="AM483" s="240"/>
      <c r="AN483" s="262">
        <f>K485</f>
        <v>0</v>
      </c>
      <c r="AO483" s="268"/>
      <c r="AP483" s="269"/>
      <c r="AQ483" s="269"/>
      <c r="AR483" s="269"/>
      <c r="AS483" s="269"/>
      <c r="AT483" s="270"/>
      <c r="AU483" s="240"/>
      <c r="AV483" s="240"/>
      <c r="AW483" s="355"/>
      <c r="AX483" s="66"/>
      <c r="AY483" s="289">
        <f t="shared" si="46"/>
        <v>12</v>
      </c>
      <c r="AZ483" s="244">
        <f t="shared" si="47"/>
        <v>4</v>
      </c>
      <c r="BA483" s="244">
        <f t="shared" si="48"/>
        <v>8</v>
      </c>
      <c r="BB483" s="290">
        <f>Table6[[#This Row],[Occupé]]/Table6[[#This Row],[Total port]]</f>
        <v>0.33333333333333331</v>
      </c>
      <c r="BC483" s="250"/>
      <c r="BD483" s="250"/>
      <c r="BE483" s="143"/>
      <c r="BF483" s="143"/>
      <c r="BG483" s="143"/>
      <c r="BH483" s="143"/>
      <c r="BI483" s="143"/>
      <c r="BJ483" s="143"/>
      <c r="BK483" s="143"/>
      <c r="BL483" s="143"/>
      <c r="BM483" s="143"/>
    </row>
    <row r="484" spans="1:65" ht="12" customHeight="1" thickBot="1">
      <c r="A484" s="145"/>
      <c r="B484" s="298" t="str">
        <f t="shared" si="45"/>
        <v>INTRA</v>
      </c>
      <c r="C484" s="289" t="s">
        <v>227</v>
      </c>
      <c r="D484" s="261" t="s">
        <v>69</v>
      </c>
      <c r="E484" s="245" t="s">
        <v>276</v>
      </c>
      <c r="F484" s="352"/>
      <c r="G484" s="261">
        <v>0</v>
      </c>
      <c r="H484" s="261">
        <v>0</v>
      </c>
      <c r="I484" s="261" t="s">
        <v>289</v>
      </c>
      <c r="J484" s="244" t="s">
        <v>227</v>
      </c>
      <c r="K484" s="261"/>
      <c r="L484" s="261" t="s">
        <v>301</v>
      </c>
      <c r="M484" s="261">
        <f>COUNTIF(AG483:AL484,"x")</f>
        <v>0</v>
      </c>
      <c r="N484" s="261">
        <f t="shared" si="44"/>
        <v>0</v>
      </c>
      <c r="O484" s="240"/>
      <c r="P484" s="264" t="str">
        <f>L482</f>
        <v>C1</v>
      </c>
      <c r="Q484" s="231" t="s">
        <v>277</v>
      </c>
      <c r="R484" s="231" t="s">
        <v>277</v>
      </c>
      <c r="S484" s="231" t="s">
        <v>277</v>
      </c>
      <c r="T484" s="231" t="s">
        <v>277</v>
      </c>
      <c r="U484" s="231"/>
      <c r="V484" s="265"/>
      <c r="W484" s="240"/>
      <c r="X484" s="264" t="str">
        <f>L483</f>
        <v>C2</v>
      </c>
      <c r="Y484" s="231" t="s">
        <v>277</v>
      </c>
      <c r="Z484" s="231" t="s">
        <v>277</v>
      </c>
      <c r="AA484" s="231" t="s">
        <v>277</v>
      </c>
      <c r="AB484" s="231" t="s">
        <v>277</v>
      </c>
      <c r="AC484" s="231"/>
      <c r="AD484" s="265"/>
      <c r="AE484" s="240"/>
      <c r="AF484" s="264" t="str">
        <f>L484</f>
        <v>C3</v>
      </c>
      <c r="AG484" s="272"/>
      <c r="AH484" s="273"/>
      <c r="AI484" s="273"/>
      <c r="AJ484" s="273"/>
      <c r="AK484" s="273"/>
      <c r="AL484" s="274"/>
      <c r="AM484" s="240"/>
      <c r="AN484" s="264" t="str">
        <f>L485</f>
        <v>C4</v>
      </c>
      <c r="AO484" s="272"/>
      <c r="AP484" s="273"/>
      <c r="AQ484" s="273"/>
      <c r="AR484" s="273"/>
      <c r="AS484" s="273"/>
      <c r="AT484" s="274"/>
      <c r="AU484" s="240"/>
      <c r="AV484" s="240"/>
      <c r="AW484" s="355"/>
      <c r="AX484" s="66"/>
      <c r="AY484" s="289">
        <f t="shared" si="46"/>
        <v>0</v>
      </c>
      <c r="AZ484" s="244">
        <f t="shared" si="47"/>
        <v>0</v>
      </c>
      <c r="BA484" s="244">
        <f t="shared" si="48"/>
        <v>0</v>
      </c>
      <c r="BB484" s="290" t="e">
        <f>Table6[[#This Row],[Occupé]]/Table6[[#This Row],[Total port]]</f>
        <v>#DIV/0!</v>
      </c>
      <c r="BC484" s="250"/>
      <c r="BD484" s="250"/>
      <c r="BE484" s="143"/>
      <c r="BF484" s="143"/>
      <c r="BG484" s="143"/>
      <c r="BH484" s="143"/>
      <c r="BI484" s="143"/>
      <c r="BJ484" s="143"/>
      <c r="BK484" s="143"/>
      <c r="BL484" s="143"/>
      <c r="BM484" s="143"/>
    </row>
    <row r="485" spans="1:65" ht="12" customHeight="1" thickBot="1">
      <c r="A485" s="145"/>
      <c r="B485" s="299" t="str">
        <f t="shared" si="45"/>
        <v>INTRA</v>
      </c>
      <c r="C485" s="296" t="s">
        <v>227</v>
      </c>
      <c r="D485" s="257" t="s">
        <v>69</v>
      </c>
      <c r="E485" s="232" t="s">
        <v>276</v>
      </c>
      <c r="F485" s="353"/>
      <c r="G485" s="252">
        <v>0</v>
      </c>
      <c r="H485" s="252">
        <v>0</v>
      </c>
      <c r="I485" s="252" t="s">
        <v>289</v>
      </c>
      <c r="J485" s="231" t="s">
        <v>227</v>
      </c>
      <c r="K485" s="252"/>
      <c r="L485" s="252" t="s">
        <v>302</v>
      </c>
      <c r="M485" s="252">
        <f>COUNTIF(AO483:AT484,"x")</f>
        <v>0</v>
      </c>
      <c r="N485" s="252">
        <f t="shared" si="44"/>
        <v>0</v>
      </c>
      <c r="O485" s="240"/>
      <c r="P485" s="233"/>
      <c r="Q485" s="240">
        <v>1</v>
      </c>
      <c r="R485" s="240">
        <v>2</v>
      </c>
      <c r="S485" s="240">
        <v>3</v>
      </c>
      <c r="T485" s="240">
        <v>4</v>
      </c>
      <c r="U485" s="240">
        <v>5</v>
      </c>
      <c r="V485" s="240">
        <v>6</v>
      </c>
      <c r="W485" s="240"/>
      <c r="X485" s="233"/>
      <c r="Y485" s="240">
        <v>1</v>
      </c>
      <c r="Z485" s="240">
        <v>2</v>
      </c>
      <c r="AA485" s="240">
        <v>3</v>
      </c>
      <c r="AB485" s="240">
        <v>4</v>
      </c>
      <c r="AC485" s="240">
        <v>5</v>
      </c>
      <c r="AD485" s="240">
        <v>6</v>
      </c>
      <c r="AE485" s="240"/>
      <c r="AF485" s="233"/>
      <c r="AG485" s="240">
        <v>1</v>
      </c>
      <c r="AH485" s="240">
        <v>2</v>
      </c>
      <c r="AI485" s="240">
        <v>3</v>
      </c>
      <c r="AJ485" s="240">
        <v>4</v>
      </c>
      <c r="AK485" s="240">
        <v>5</v>
      </c>
      <c r="AL485" s="240">
        <v>6</v>
      </c>
      <c r="AM485" s="240"/>
      <c r="AN485" s="233"/>
      <c r="AO485" s="240">
        <v>1</v>
      </c>
      <c r="AP485" s="240">
        <v>2</v>
      </c>
      <c r="AQ485" s="240">
        <v>3</v>
      </c>
      <c r="AR485" s="240">
        <v>4</v>
      </c>
      <c r="AS485" s="240">
        <v>5</v>
      </c>
      <c r="AT485" s="240">
        <v>6</v>
      </c>
      <c r="AU485" s="240"/>
      <c r="AV485" s="240"/>
      <c r="AW485" s="355"/>
      <c r="AX485" s="66"/>
      <c r="AY485" s="289">
        <f t="shared" si="46"/>
        <v>0</v>
      </c>
      <c r="AZ485" s="244">
        <f t="shared" si="47"/>
        <v>0</v>
      </c>
      <c r="BA485" s="244">
        <f t="shared" si="48"/>
        <v>0</v>
      </c>
      <c r="BB485" s="290" t="e">
        <f>Table6[[#This Row],[Occupé]]/Table6[[#This Row],[Total port]]</f>
        <v>#DIV/0!</v>
      </c>
      <c r="BC485" s="250"/>
      <c r="BD485" s="250"/>
      <c r="BE485" s="143"/>
      <c r="BF485" s="143"/>
      <c r="BG485" s="143"/>
      <c r="BH485" s="143"/>
      <c r="BI485" s="143"/>
      <c r="BJ485" s="143"/>
      <c r="BK485" s="143"/>
      <c r="BL485" s="143"/>
      <c r="BM485" s="143"/>
    </row>
    <row r="486" spans="1:65" ht="12" customHeight="1" thickBot="1">
      <c r="A486" s="145"/>
      <c r="B486" s="297" t="str">
        <f t="shared" si="45"/>
        <v>INTRA</v>
      </c>
      <c r="C486" s="295" t="s">
        <v>227</v>
      </c>
      <c r="D486" s="275" t="s">
        <v>69</v>
      </c>
      <c r="E486" s="260" t="s">
        <v>276</v>
      </c>
      <c r="F486" s="351">
        <v>5</v>
      </c>
      <c r="G486" s="259">
        <v>12</v>
      </c>
      <c r="H486" s="259">
        <v>12</v>
      </c>
      <c r="I486" s="259" t="s">
        <v>289</v>
      </c>
      <c r="J486" s="255" t="s">
        <v>227</v>
      </c>
      <c r="K486" s="259" t="s">
        <v>196</v>
      </c>
      <c r="L486" s="259" t="s">
        <v>298</v>
      </c>
      <c r="M486" s="259">
        <f>COUNTIF(Q487:V488,"x")</f>
        <v>7</v>
      </c>
      <c r="N486" s="259">
        <f t="shared" si="44"/>
        <v>5</v>
      </c>
      <c r="O486" s="228"/>
      <c r="P486" s="228"/>
      <c r="Q486" s="228">
        <v>7</v>
      </c>
      <c r="R486" s="228">
        <v>8</v>
      </c>
      <c r="S486" s="228">
        <v>9</v>
      </c>
      <c r="T486" s="228">
        <v>10</v>
      </c>
      <c r="U486" s="228">
        <v>11</v>
      </c>
      <c r="V486" s="228">
        <v>12</v>
      </c>
      <c r="W486" s="228"/>
      <c r="X486" s="228"/>
      <c r="Y486" s="228">
        <v>7</v>
      </c>
      <c r="Z486" s="228">
        <v>8</v>
      </c>
      <c r="AA486" s="228">
        <v>9</v>
      </c>
      <c r="AB486" s="228">
        <v>10</v>
      </c>
      <c r="AC486" s="228">
        <v>11</v>
      </c>
      <c r="AD486" s="228">
        <v>12</v>
      </c>
      <c r="AE486" s="228"/>
      <c r="AF486" s="228"/>
      <c r="AG486" s="228">
        <v>7</v>
      </c>
      <c r="AH486" s="228">
        <v>8</v>
      </c>
      <c r="AI486" s="228">
        <v>9</v>
      </c>
      <c r="AJ486" s="228">
        <v>10</v>
      </c>
      <c r="AK486" s="228">
        <v>11</v>
      </c>
      <c r="AL486" s="228">
        <v>12</v>
      </c>
      <c r="AM486" s="228"/>
      <c r="AN486" s="228"/>
      <c r="AO486" s="228">
        <v>7</v>
      </c>
      <c r="AP486" s="228">
        <v>8</v>
      </c>
      <c r="AQ486" s="228">
        <v>9</v>
      </c>
      <c r="AR486" s="228">
        <v>10</v>
      </c>
      <c r="AS486" s="228">
        <v>11</v>
      </c>
      <c r="AT486" s="228">
        <v>12</v>
      </c>
      <c r="AU486" s="228"/>
      <c r="AV486" s="228"/>
      <c r="AW486" s="354">
        <f>F486</f>
        <v>5</v>
      </c>
      <c r="AX486" s="66"/>
      <c r="AY486" s="289">
        <f t="shared" si="46"/>
        <v>12</v>
      </c>
      <c r="AZ486" s="244">
        <f t="shared" si="47"/>
        <v>7</v>
      </c>
      <c r="BA486" s="244">
        <f t="shared" si="48"/>
        <v>5</v>
      </c>
      <c r="BB486" s="290">
        <f>Table6[[#This Row],[Occupé]]/Table6[[#This Row],[Total port]]</f>
        <v>0.58333333333333337</v>
      </c>
      <c r="BC486" s="250"/>
      <c r="BD486" s="250"/>
      <c r="BE486" s="143"/>
      <c r="BF486" s="143"/>
      <c r="BG486" s="143"/>
      <c r="BH486" s="143"/>
      <c r="BI486" s="143"/>
      <c r="BJ486" s="143"/>
      <c r="BK486" s="143"/>
      <c r="BL486" s="143"/>
      <c r="BM486" s="143"/>
    </row>
    <row r="487" spans="1:65" ht="12" customHeight="1">
      <c r="A487" s="145"/>
      <c r="B487" s="298" t="str">
        <f t="shared" si="45"/>
        <v>INTRA</v>
      </c>
      <c r="C487" s="289" t="s">
        <v>227</v>
      </c>
      <c r="D487" s="261" t="s">
        <v>69</v>
      </c>
      <c r="E487" s="245" t="s">
        <v>276</v>
      </c>
      <c r="F487" s="352"/>
      <c r="G487" s="261">
        <v>12</v>
      </c>
      <c r="H487" s="261">
        <v>12</v>
      </c>
      <c r="I487" s="261" t="s">
        <v>289</v>
      </c>
      <c r="J487" s="244" t="s">
        <v>227</v>
      </c>
      <c r="K487" s="261" t="s">
        <v>196</v>
      </c>
      <c r="L487" s="261" t="s">
        <v>300</v>
      </c>
      <c r="M487" s="261">
        <f>COUNTIF(Y487:AD488,"x")</f>
        <v>11</v>
      </c>
      <c r="N487" s="261">
        <f t="shared" si="44"/>
        <v>1</v>
      </c>
      <c r="O487" s="240"/>
      <c r="P487" s="262" t="str">
        <f>K486</f>
        <v>G40</v>
      </c>
      <c r="Q487" s="255"/>
      <c r="R487" s="255"/>
      <c r="S487" s="255"/>
      <c r="T487" s="255"/>
      <c r="U487" s="255"/>
      <c r="V487" s="263" t="s">
        <v>277</v>
      </c>
      <c r="W487" s="240"/>
      <c r="X487" s="262" t="str">
        <f>K487</f>
        <v>G40</v>
      </c>
      <c r="Y487" s="255" t="s">
        <v>277</v>
      </c>
      <c r="Z487" s="255" t="s">
        <v>277</v>
      </c>
      <c r="AA487" s="255" t="s">
        <v>277</v>
      </c>
      <c r="AB487" s="255" t="s">
        <v>277</v>
      </c>
      <c r="AC487" s="255" t="s">
        <v>277</v>
      </c>
      <c r="AD487" s="263" t="s">
        <v>277</v>
      </c>
      <c r="AE487" s="240"/>
      <c r="AF487" s="262" t="str">
        <f>K488</f>
        <v>G40</v>
      </c>
      <c r="AG487" s="255"/>
      <c r="AH487" s="255"/>
      <c r="AI487" s="255"/>
      <c r="AJ487" s="255"/>
      <c r="AK487" s="255"/>
      <c r="AL487" s="263"/>
      <c r="AM487" s="240"/>
      <c r="AN487" s="262" t="str">
        <f>K489</f>
        <v>G40</v>
      </c>
      <c r="AO487" s="255"/>
      <c r="AP487" s="255"/>
      <c r="AQ487" s="255"/>
      <c r="AR487" s="255"/>
      <c r="AS487" s="255"/>
      <c r="AT487" s="263"/>
      <c r="AU487" s="240"/>
      <c r="AV487" s="240"/>
      <c r="AW487" s="355"/>
      <c r="AX487" s="66"/>
      <c r="AY487" s="289">
        <f t="shared" si="46"/>
        <v>12</v>
      </c>
      <c r="AZ487" s="244">
        <f t="shared" si="47"/>
        <v>11</v>
      </c>
      <c r="BA487" s="244">
        <f t="shared" si="48"/>
        <v>1</v>
      </c>
      <c r="BB487" s="290">
        <f>Table6[[#This Row],[Occupé]]/Table6[[#This Row],[Total port]]</f>
        <v>0.91666666666666663</v>
      </c>
      <c r="BC487" s="250"/>
      <c r="BD487" s="250"/>
      <c r="BE487" s="143"/>
      <c r="BF487" s="143"/>
      <c r="BG487" s="143"/>
      <c r="BH487" s="143"/>
      <c r="BI487" s="143"/>
      <c r="BJ487" s="143"/>
      <c r="BK487" s="143"/>
      <c r="BL487" s="143"/>
      <c r="BM487" s="143"/>
    </row>
    <row r="488" spans="1:65" ht="12" customHeight="1" thickBot="1">
      <c r="A488" s="145"/>
      <c r="B488" s="298" t="str">
        <f t="shared" si="45"/>
        <v>INTRA</v>
      </c>
      <c r="C488" s="289" t="s">
        <v>227</v>
      </c>
      <c r="D488" s="261" t="s">
        <v>69</v>
      </c>
      <c r="E488" s="245" t="s">
        <v>276</v>
      </c>
      <c r="F488" s="352"/>
      <c r="G488" s="261">
        <v>12</v>
      </c>
      <c r="H488" s="261">
        <v>12</v>
      </c>
      <c r="I488" s="261" t="s">
        <v>289</v>
      </c>
      <c r="J488" s="244" t="s">
        <v>227</v>
      </c>
      <c r="K488" s="261" t="s">
        <v>196</v>
      </c>
      <c r="L488" s="261" t="s">
        <v>301</v>
      </c>
      <c r="M488" s="261">
        <f>COUNTIF(AG487:AL488,"x")</f>
        <v>0</v>
      </c>
      <c r="N488" s="261">
        <f t="shared" si="44"/>
        <v>12</v>
      </c>
      <c r="O488" s="240"/>
      <c r="P488" s="264" t="str">
        <f>L486</f>
        <v>C1</v>
      </c>
      <c r="Q488" s="231" t="s">
        <v>277</v>
      </c>
      <c r="R488" s="231" t="s">
        <v>277</v>
      </c>
      <c r="S488" s="231" t="s">
        <v>277</v>
      </c>
      <c r="T488" s="231" t="s">
        <v>277</v>
      </c>
      <c r="U488" s="231" t="s">
        <v>277</v>
      </c>
      <c r="V488" s="265" t="s">
        <v>277</v>
      </c>
      <c r="W488" s="240"/>
      <c r="X488" s="264" t="str">
        <f>L487</f>
        <v>C2</v>
      </c>
      <c r="Y488" s="231" t="s">
        <v>277</v>
      </c>
      <c r="Z488" s="231" t="s">
        <v>277</v>
      </c>
      <c r="AA488" s="231" t="s">
        <v>277</v>
      </c>
      <c r="AB488" s="231"/>
      <c r="AC488" s="231" t="s">
        <v>277</v>
      </c>
      <c r="AD488" s="265" t="s">
        <v>277</v>
      </c>
      <c r="AE488" s="240"/>
      <c r="AF488" s="264" t="str">
        <f>L488</f>
        <v>C3</v>
      </c>
      <c r="AG488" s="231"/>
      <c r="AH488" s="231"/>
      <c r="AI488" s="231"/>
      <c r="AJ488" s="231"/>
      <c r="AK488" s="231"/>
      <c r="AL488" s="265"/>
      <c r="AM488" s="240"/>
      <c r="AN488" s="264" t="str">
        <f>L489</f>
        <v>C4</v>
      </c>
      <c r="AO488" s="231"/>
      <c r="AP488" s="231"/>
      <c r="AQ488" s="231"/>
      <c r="AR488" s="231"/>
      <c r="AS488" s="231"/>
      <c r="AT488" s="265"/>
      <c r="AU488" s="240"/>
      <c r="AV488" s="240"/>
      <c r="AW488" s="355"/>
      <c r="AX488" s="66"/>
      <c r="AY488" s="289">
        <f t="shared" si="46"/>
        <v>12</v>
      </c>
      <c r="AZ488" s="244">
        <f t="shared" si="47"/>
        <v>0</v>
      </c>
      <c r="BA488" s="244">
        <f t="shared" si="48"/>
        <v>12</v>
      </c>
      <c r="BB488" s="290">
        <f>Table6[[#This Row],[Occupé]]/Table6[[#This Row],[Total port]]</f>
        <v>0</v>
      </c>
      <c r="BC488" s="250"/>
      <c r="BD488" s="250"/>
      <c r="BE488" s="143"/>
      <c r="BF488" s="143"/>
      <c r="BG488" s="143"/>
      <c r="BH488" s="143"/>
      <c r="BI488" s="143"/>
      <c r="BJ488" s="143"/>
      <c r="BK488" s="143"/>
      <c r="BL488" s="143"/>
      <c r="BM488" s="143"/>
    </row>
    <row r="489" spans="1:65" ht="12" customHeight="1" thickBot="1">
      <c r="A489" s="145"/>
      <c r="B489" s="299" t="str">
        <f t="shared" si="45"/>
        <v>INTRA</v>
      </c>
      <c r="C489" s="296" t="s">
        <v>227</v>
      </c>
      <c r="D489" s="257" t="s">
        <v>69</v>
      </c>
      <c r="E489" s="232" t="s">
        <v>276</v>
      </c>
      <c r="F489" s="353"/>
      <c r="G489" s="252">
        <v>12</v>
      </c>
      <c r="H489" s="252">
        <v>12</v>
      </c>
      <c r="I489" s="252" t="s">
        <v>289</v>
      </c>
      <c r="J489" s="231" t="s">
        <v>227</v>
      </c>
      <c r="K489" s="252" t="s">
        <v>196</v>
      </c>
      <c r="L489" s="252" t="s">
        <v>302</v>
      </c>
      <c r="M489" s="252">
        <f>COUNTIF(AO487:AT488,"x")</f>
        <v>0</v>
      </c>
      <c r="N489" s="252">
        <f t="shared" si="44"/>
        <v>12</v>
      </c>
      <c r="O489" s="233"/>
      <c r="P489" s="233"/>
      <c r="Q489" s="233">
        <v>1</v>
      </c>
      <c r="R489" s="233">
        <v>2</v>
      </c>
      <c r="S489" s="233">
        <v>3</v>
      </c>
      <c r="T489" s="233">
        <v>4</v>
      </c>
      <c r="U489" s="233">
        <v>5</v>
      </c>
      <c r="V489" s="233">
        <v>6</v>
      </c>
      <c r="W489" s="233"/>
      <c r="X489" s="233"/>
      <c r="Y489" s="233">
        <v>1</v>
      </c>
      <c r="Z489" s="233">
        <v>2</v>
      </c>
      <c r="AA489" s="233">
        <v>3</v>
      </c>
      <c r="AB489" s="233">
        <v>4</v>
      </c>
      <c r="AC489" s="233">
        <v>5</v>
      </c>
      <c r="AD489" s="233">
        <v>6</v>
      </c>
      <c r="AE489" s="233"/>
      <c r="AF489" s="233"/>
      <c r="AG489" s="233">
        <v>1</v>
      </c>
      <c r="AH489" s="233">
        <v>2</v>
      </c>
      <c r="AI489" s="233">
        <v>3</v>
      </c>
      <c r="AJ489" s="233">
        <v>4</v>
      </c>
      <c r="AK489" s="233">
        <v>5</v>
      </c>
      <c r="AL489" s="233">
        <v>6</v>
      </c>
      <c r="AM489" s="233"/>
      <c r="AN489" s="233"/>
      <c r="AO489" s="233">
        <v>1</v>
      </c>
      <c r="AP489" s="233">
        <v>2</v>
      </c>
      <c r="AQ489" s="233">
        <v>3</v>
      </c>
      <c r="AR489" s="233">
        <v>4</v>
      </c>
      <c r="AS489" s="233">
        <v>5</v>
      </c>
      <c r="AT489" s="233">
        <v>6</v>
      </c>
      <c r="AU489" s="233"/>
      <c r="AV489" s="233"/>
      <c r="AW489" s="356"/>
      <c r="AX489" s="66"/>
      <c r="AY489" s="289">
        <f t="shared" si="46"/>
        <v>12</v>
      </c>
      <c r="AZ489" s="244">
        <f t="shared" si="47"/>
        <v>0</v>
      </c>
      <c r="BA489" s="244">
        <f t="shared" si="48"/>
        <v>12</v>
      </c>
      <c r="BB489" s="290">
        <f>Table6[[#This Row],[Occupé]]/Table6[[#This Row],[Total port]]</f>
        <v>0</v>
      </c>
      <c r="BC489" s="250"/>
      <c r="BD489" s="250"/>
      <c r="BE489" s="143"/>
      <c r="BF489" s="143"/>
      <c r="BG489" s="143"/>
      <c r="BH489" s="143"/>
      <c r="BI489" s="143"/>
      <c r="BJ489" s="143"/>
      <c r="BK489" s="143"/>
      <c r="BL489" s="143"/>
      <c r="BM489" s="143"/>
    </row>
    <row r="490" spans="1:65" ht="12" customHeight="1" thickBot="1">
      <c r="A490" s="145"/>
      <c r="B490" s="297" t="str">
        <f t="shared" si="45"/>
        <v>INTRA</v>
      </c>
      <c r="C490" s="295" t="s">
        <v>227</v>
      </c>
      <c r="D490" s="275" t="s">
        <v>69</v>
      </c>
      <c r="E490" s="260" t="s">
        <v>276</v>
      </c>
      <c r="F490" s="351">
        <v>4</v>
      </c>
      <c r="G490" s="259">
        <v>12</v>
      </c>
      <c r="H490" s="259">
        <v>12</v>
      </c>
      <c r="I490" s="259" t="s">
        <v>289</v>
      </c>
      <c r="J490" s="255" t="s">
        <v>227</v>
      </c>
      <c r="K490" s="259" t="s">
        <v>41</v>
      </c>
      <c r="L490" s="259" t="s">
        <v>298</v>
      </c>
      <c r="M490" s="259">
        <f>COUNTIF(Q491:V492,"x")</f>
        <v>7</v>
      </c>
      <c r="N490" s="259">
        <f t="shared" si="44"/>
        <v>5</v>
      </c>
      <c r="O490" s="240"/>
      <c r="P490" s="228"/>
      <c r="Q490" s="240">
        <v>7</v>
      </c>
      <c r="R490" s="240">
        <v>8</v>
      </c>
      <c r="S490" s="240">
        <v>9</v>
      </c>
      <c r="T490" s="240">
        <v>10</v>
      </c>
      <c r="U490" s="240">
        <v>11</v>
      </c>
      <c r="V490" s="240">
        <v>12</v>
      </c>
      <c r="W490" s="240"/>
      <c r="X490" s="228"/>
      <c r="Y490" s="240">
        <v>7</v>
      </c>
      <c r="Z490" s="240">
        <v>8</v>
      </c>
      <c r="AA490" s="240">
        <v>9</v>
      </c>
      <c r="AB490" s="240">
        <v>10</v>
      </c>
      <c r="AC490" s="240">
        <v>11</v>
      </c>
      <c r="AD490" s="240">
        <v>12</v>
      </c>
      <c r="AE490" s="240"/>
      <c r="AF490" s="228"/>
      <c r="AG490" s="240">
        <v>7</v>
      </c>
      <c r="AH490" s="240">
        <v>8</v>
      </c>
      <c r="AI490" s="240">
        <v>9</v>
      </c>
      <c r="AJ490" s="240">
        <v>10</v>
      </c>
      <c r="AK490" s="240">
        <v>11</v>
      </c>
      <c r="AL490" s="240">
        <v>12</v>
      </c>
      <c r="AM490" s="240"/>
      <c r="AN490" s="228"/>
      <c r="AO490" s="240">
        <v>7</v>
      </c>
      <c r="AP490" s="240">
        <v>8</v>
      </c>
      <c r="AQ490" s="240">
        <v>9</v>
      </c>
      <c r="AR490" s="240">
        <v>10</v>
      </c>
      <c r="AS490" s="240">
        <v>11</v>
      </c>
      <c r="AT490" s="240">
        <v>12</v>
      </c>
      <c r="AU490" s="240"/>
      <c r="AV490" s="240"/>
      <c r="AW490" s="355">
        <f>F490</f>
        <v>4</v>
      </c>
      <c r="AX490" s="66"/>
      <c r="AY490" s="289">
        <f t="shared" si="46"/>
        <v>12</v>
      </c>
      <c r="AZ490" s="244">
        <f t="shared" si="47"/>
        <v>7</v>
      </c>
      <c r="BA490" s="244">
        <f t="shared" si="48"/>
        <v>5</v>
      </c>
      <c r="BB490" s="290">
        <f>Table6[[#This Row],[Occupé]]/Table6[[#This Row],[Total port]]</f>
        <v>0.58333333333333337</v>
      </c>
      <c r="BC490" s="250"/>
      <c r="BD490" s="250"/>
      <c r="BE490" s="143"/>
      <c r="BF490" s="143"/>
      <c r="BG490" s="143"/>
      <c r="BH490" s="143"/>
      <c r="BI490" s="143"/>
      <c r="BJ490" s="143"/>
      <c r="BK490" s="143"/>
      <c r="BL490" s="143"/>
      <c r="BM490" s="143"/>
    </row>
    <row r="491" spans="1:65" ht="12" customHeight="1">
      <c r="A491" s="145"/>
      <c r="B491" s="298" t="str">
        <f t="shared" si="45"/>
        <v>INTRA</v>
      </c>
      <c r="C491" s="289" t="s">
        <v>227</v>
      </c>
      <c r="D491" s="261" t="s">
        <v>69</v>
      </c>
      <c r="E491" s="245" t="s">
        <v>276</v>
      </c>
      <c r="F491" s="352"/>
      <c r="G491" s="261">
        <v>12</v>
      </c>
      <c r="H491" s="261">
        <v>12</v>
      </c>
      <c r="I491" s="261" t="s">
        <v>289</v>
      </c>
      <c r="J491" s="244" t="s">
        <v>227</v>
      </c>
      <c r="K491" s="261" t="s">
        <v>41</v>
      </c>
      <c r="L491" s="261" t="s">
        <v>300</v>
      </c>
      <c r="M491" s="261">
        <f>COUNTIF(Y491:AD492,"x")</f>
        <v>11</v>
      </c>
      <c r="N491" s="261">
        <f t="shared" si="44"/>
        <v>1</v>
      </c>
      <c r="O491" s="240"/>
      <c r="P491" s="262" t="str">
        <f>K490</f>
        <v>G43</v>
      </c>
      <c r="Q491" s="255" t="s">
        <v>277</v>
      </c>
      <c r="R491" s="255"/>
      <c r="S491" s="255"/>
      <c r="T491" s="254"/>
      <c r="U491" s="254"/>
      <c r="V491" s="276"/>
      <c r="W491" s="240"/>
      <c r="X491" s="262" t="str">
        <f>K491</f>
        <v>G43</v>
      </c>
      <c r="Y491" s="255" t="s">
        <v>277</v>
      </c>
      <c r="Z491" s="255" t="s">
        <v>277</v>
      </c>
      <c r="AA491" s="255" t="s">
        <v>277</v>
      </c>
      <c r="AB491" s="255" t="s">
        <v>277</v>
      </c>
      <c r="AC491" s="255" t="s">
        <v>277</v>
      </c>
      <c r="AD491" s="263" t="s">
        <v>277</v>
      </c>
      <c r="AE491" s="240"/>
      <c r="AF491" s="262" t="str">
        <f>K492</f>
        <v>G43</v>
      </c>
      <c r="AG491" s="255" t="s">
        <v>277</v>
      </c>
      <c r="AH491" s="255" t="s">
        <v>277</v>
      </c>
      <c r="AI491" s="255"/>
      <c r="AJ491" s="255"/>
      <c r="AK491" s="255"/>
      <c r="AL491" s="263"/>
      <c r="AM491" s="240"/>
      <c r="AN491" s="262">
        <f>K493</f>
        <v>0</v>
      </c>
      <c r="AO491" s="268"/>
      <c r="AP491" s="269"/>
      <c r="AQ491" s="269"/>
      <c r="AR491" s="269"/>
      <c r="AS491" s="269"/>
      <c r="AT491" s="270"/>
      <c r="AU491" s="240"/>
      <c r="AV491" s="240"/>
      <c r="AW491" s="355"/>
      <c r="AX491" s="66"/>
      <c r="AY491" s="289">
        <f t="shared" si="46"/>
        <v>12</v>
      </c>
      <c r="AZ491" s="244">
        <f t="shared" si="47"/>
        <v>11</v>
      </c>
      <c r="BA491" s="244">
        <f t="shared" si="48"/>
        <v>1</v>
      </c>
      <c r="BB491" s="290">
        <f>Table6[[#This Row],[Occupé]]/Table6[[#This Row],[Total port]]</f>
        <v>0.91666666666666663</v>
      </c>
      <c r="BC491" s="250"/>
      <c r="BD491" s="250"/>
      <c r="BE491" s="143"/>
      <c r="BF491" s="143"/>
      <c r="BG491" s="143"/>
      <c r="BH491" s="143"/>
      <c r="BI491" s="143"/>
      <c r="BJ491" s="143"/>
      <c r="BK491" s="143"/>
      <c r="BL491" s="143"/>
      <c r="BM491" s="143"/>
    </row>
    <row r="492" spans="1:65" ht="12" customHeight="1" thickBot="1">
      <c r="A492" s="145"/>
      <c r="B492" s="298" t="str">
        <f t="shared" si="45"/>
        <v>INTRA</v>
      </c>
      <c r="C492" s="289" t="s">
        <v>227</v>
      </c>
      <c r="D492" s="261" t="s">
        <v>69</v>
      </c>
      <c r="E492" s="245" t="s">
        <v>276</v>
      </c>
      <c r="F492" s="352"/>
      <c r="G492" s="261">
        <v>12</v>
      </c>
      <c r="H492" s="261">
        <v>12</v>
      </c>
      <c r="I492" s="261" t="s">
        <v>289</v>
      </c>
      <c r="J492" s="244" t="s">
        <v>227</v>
      </c>
      <c r="K492" s="261" t="s">
        <v>41</v>
      </c>
      <c r="L492" s="261" t="s">
        <v>301</v>
      </c>
      <c r="M492" s="261">
        <f>COUNTIF(AG491:AL492,"x")</f>
        <v>8</v>
      </c>
      <c r="N492" s="261">
        <f t="shared" si="44"/>
        <v>4</v>
      </c>
      <c r="O492" s="240"/>
      <c r="P492" s="264" t="str">
        <f>L490</f>
        <v>C1</v>
      </c>
      <c r="Q492" s="231" t="s">
        <v>277</v>
      </c>
      <c r="R492" s="231" t="s">
        <v>277</v>
      </c>
      <c r="S492" s="231" t="s">
        <v>277</v>
      </c>
      <c r="T492" s="231" t="s">
        <v>277</v>
      </c>
      <c r="U492" s="231" t="s">
        <v>277</v>
      </c>
      <c r="V492" s="265" t="s">
        <v>277</v>
      </c>
      <c r="W492" s="240"/>
      <c r="X492" s="264" t="str">
        <f>L491</f>
        <v>C2</v>
      </c>
      <c r="Y492" s="231" t="s">
        <v>277</v>
      </c>
      <c r="Z492" s="231" t="s">
        <v>277</v>
      </c>
      <c r="AA492" s="231" t="s">
        <v>277</v>
      </c>
      <c r="AB492" s="231" t="s">
        <v>277</v>
      </c>
      <c r="AC492" s="231" t="s">
        <v>277</v>
      </c>
      <c r="AD492" s="265"/>
      <c r="AE492" s="240"/>
      <c r="AF492" s="264" t="str">
        <f>L492</f>
        <v>C3</v>
      </c>
      <c r="AG492" s="231" t="s">
        <v>277</v>
      </c>
      <c r="AH492" s="231" t="s">
        <v>277</v>
      </c>
      <c r="AI492" s="231" t="s">
        <v>277</v>
      </c>
      <c r="AJ492" s="231" t="s">
        <v>277</v>
      </c>
      <c r="AK492" s="231" t="s">
        <v>277</v>
      </c>
      <c r="AL492" s="265" t="s">
        <v>277</v>
      </c>
      <c r="AM492" s="240"/>
      <c r="AN492" s="264" t="str">
        <f>L493</f>
        <v>C4</v>
      </c>
      <c r="AO492" s="272"/>
      <c r="AP492" s="273"/>
      <c r="AQ492" s="273"/>
      <c r="AR492" s="273"/>
      <c r="AS492" s="273"/>
      <c r="AT492" s="274"/>
      <c r="AU492" s="240"/>
      <c r="AV492" s="240"/>
      <c r="AW492" s="355"/>
      <c r="AX492" s="66"/>
      <c r="AY492" s="289">
        <f t="shared" si="46"/>
        <v>12</v>
      </c>
      <c r="AZ492" s="244">
        <f t="shared" si="47"/>
        <v>8</v>
      </c>
      <c r="BA492" s="244">
        <f t="shared" si="48"/>
        <v>4</v>
      </c>
      <c r="BB492" s="290">
        <f>Table6[[#This Row],[Occupé]]/Table6[[#This Row],[Total port]]</f>
        <v>0.66666666666666663</v>
      </c>
      <c r="BC492" s="250"/>
      <c r="BD492" s="250"/>
      <c r="BE492" s="143"/>
      <c r="BF492" s="143"/>
      <c r="BG492" s="143"/>
      <c r="BH492" s="143"/>
      <c r="BI492" s="143"/>
      <c r="BJ492" s="143"/>
      <c r="BK492" s="143"/>
      <c r="BL492" s="143"/>
      <c r="BM492" s="143"/>
    </row>
    <row r="493" spans="1:65" ht="12" customHeight="1" thickBot="1">
      <c r="A493" s="145"/>
      <c r="B493" s="299" t="str">
        <f t="shared" si="45"/>
        <v>INTRA</v>
      </c>
      <c r="C493" s="296" t="s">
        <v>227</v>
      </c>
      <c r="D493" s="257" t="s">
        <v>69</v>
      </c>
      <c r="E493" s="232" t="s">
        <v>276</v>
      </c>
      <c r="F493" s="353"/>
      <c r="G493" s="252">
        <v>0</v>
      </c>
      <c r="H493" s="252">
        <v>12</v>
      </c>
      <c r="I493" s="252" t="s">
        <v>289</v>
      </c>
      <c r="J493" s="231" t="s">
        <v>227</v>
      </c>
      <c r="K493" s="252"/>
      <c r="L493" s="252" t="s">
        <v>302</v>
      </c>
      <c r="M493" s="252">
        <f>COUNTIF(AO491:AT492,"x")</f>
        <v>0</v>
      </c>
      <c r="N493" s="252">
        <f t="shared" si="44"/>
        <v>0</v>
      </c>
      <c r="O493" s="240"/>
      <c r="P493" s="233"/>
      <c r="Q493" s="240">
        <v>1</v>
      </c>
      <c r="R493" s="240">
        <v>2</v>
      </c>
      <c r="S493" s="240">
        <v>3</v>
      </c>
      <c r="T493" s="240">
        <v>4</v>
      </c>
      <c r="U493" s="240">
        <v>5</v>
      </c>
      <c r="V493" s="240">
        <v>6</v>
      </c>
      <c r="W493" s="240"/>
      <c r="X493" s="233"/>
      <c r="Y493" s="240">
        <v>1</v>
      </c>
      <c r="Z493" s="240">
        <v>2</v>
      </c>
      <c r="AA493" s="240">
        <v>3</v>
      </c>
      <c r="AB493" s="240">
        <v>4</v>
      </c>
      <c r="AC493" s="240">
        <v>5</v>
      </c>
      <c r="AD493" s="240">
        <v>6</v>
      </c>
      <c r="AE493" s="240"/>
      <c r="AF493" s="233"/>
      <c r="AG493" s="240">
        <v>1</v>
      </c>
      <c r="AH493" s="240">
        <v>2</v>
      </c>
      <c r="AI493" s="240">
        <v>3</v>
      </c>
      <c r="AJ493" s="240">
        <v>4</v>
      </c>
      <c r="AK493" s="240">
        <v>5</v>
      </c>
      <c r="AL493" s="240">
        <v>6</v>
      </c>
      <c r="AM493" s="240"/>
      <c r="AN493" s="233"/>
      <c r="AO493" s="240">
        <v>1</v>
      </c>
      <c r="AP493" s="240">
        <v>2</v>
      </c>
      <c r="AQ493" s="240">
        <v>3</v>
      </c>
      <c r="AR493" s="240">
        <v>4</v>
      </c>
      <c r="AS493" s="240">
        <v>5</v>
      </c>
      <c r="AT493" s="240">
        <v>6</v>
      </c>
      <c r="AU493" s="240"/>
      <c r="AV493" s="240"/>
      <c r="AW493" s="355"/>
      <c r="AX493" s="66"/>
      <c r="AY493" s="289">
        <f t="shared" si="46"/>
        <v>0</v>
      </c>
      <c r="AZ493" s="244">
        <f t="shared" si="47"/>
        <v>0</v>
      </c>
      <c r="BA493" s="244">
        <f t="shared" si="48"/>
        <v>0</v>
      </c>
      <c r="BB493" s="290" t="e">
        <f>Table6[[#This Row],[Occupé]]/Table6[[#This Row],[Total port]]</f>
        <v>#DIV/0!</v>
      </c>
      <c r="BC493" s="250"/>
      <c r="BD493" s="250"/>
      <c r="BE493" s="143"/>
      <c r="BF493" s="143"/>
      <c r="BG493" s="143"/>
      <c r="BH493" s="143"/>
      <c r="BI493" s="143"/>
      <c r="BJ493" s="143"/>
      <c r="BK493" s="143"/>
      <c r="BL493" s="143"/>
      <c r="BM493" s="143"/>
    </row>
    <row r="494" spans="1:65" ht="12" customHeight="1" thickBot="1">
      <c r="A494" s="145"/>
      <c r="B494" s="297" t="str">
        <f t="shared" si="45"/>
        <v>INTRA</v>
      </c>
      <c r="C494" s="295" t="s">
        <v>227</v>
      </c>
      <c r="D494" s="275" t="s">
        <v>69</v>
      </c>
      <c r="E494" s="260" t="s">
        <v>276</v>
      </c>
      <c r="F494" s="351">
        <v>3</v>
      </c>
      <c r="G494" s="259">
        <v>12</v>
      </c>
      <c r="H494" s="259">
        <v>12</v>
      </c>
      <c r="I494" s="259" t="s">
        <v>289</v>
      </c>
      <c r="J494" s="255" t="s">
        <v>227</v>
      </c>
      <c r="K494" s="259" t="s">
        <v>197</v>
      </c>
      <c r="L494" s="259" t="s">
        <v>298</v>
      </c>
      <c r="M494" s="259">
        <f>COUNTIF(Q495:V496,"x")</f>
        <v>4</v>
      </c>
      <c r="N494" s="259">
        <f t="shared" si="44"/>
        <v>8</v>
      </c>
      <c r="O494" s="228"/>
      <c r="P494" s="228"/>
      <c r="Q494" s="228">
        <v>7</v>
      </c>
      <c r="R494" s="228">
        <v>8</v>
      </c>
      <c r="S494" s="228">
        <v>9</v>
      </c>
      <c r="T494" s="228">
        <v>10</v>
      </c>
      <c r="U494" s="228">
        <v>11</v>
      </c>
      <c r="V494" s="228">
        <v>12</v>
      </c>
      <c r="W494" s="228"/>
      <c r="X494" s="228"/>
      <c r="Y494" s="228">
        <v>7</v>
      </c>
      <c r="Z494" s="228">
        <v>8</v>
      </c>
      <c r="AA494" s="228">
        <v>9</v>
      </c>
      <c r="AB494" s="228">
        <v>10</v>
      </c>
      <c r="AC494" s="228">
        <v>11</v>
      </c>
      <c r="AD494" s="228">
        <v>12</v>
      </c>
      <c r="AE494" s="228"/>
      <c r="AF494" s="228"/>
      <c r="AG494" s="228">
        <v>7</v>
      </c>
      <c r="AH494" s="228">
        <v>8</v>
      </c>
      <c r="AI494" s="228">
        <v>9</v>
      </c>
      <c r="AJ494" s="228">
        <v>10</v>
      </c>
      <c r="AK494" s="228">
        <v>11</v>
      </c>
      <c r="AL494" s="228">
        <v>12</v>
      </c>
      <c r="AM494" s="228"/>
      <c r="AN494" s="228"/>
      <c r="AO494" s="228">
        <v>7</v>
      </c>
      <c r="AP494" s="228">
        <v>8</v>
      </c>
      <c r="AQ494" s="228">
        <v>9</v>
      </c>
      <c r="AR494" s="228">
        <v>10</v>
      </c>
      <c r="AS494" s="228">
        <v>11</v>
      </c>
      <c r="AT494" s="228">
        <v>12</v>
      </c>
      <c r="AU494" s="228"/>
      <c r="AV494" s="228"/>
      <c r="AW494" s="354">
        <f>F494</f>
        <v>3</v>
      </c>
      <c r="AX494" s="66"/>
      <c r="AY494" s="289">
        <f t="shared" si="46"/>
        <v>12</v>
      </c>
      <c r="AZ494" s="244">
        <f t="shared" si="47"/>
        <v>4</v>
      </c>
      <c r="BA494" s="244">
        <f t="shared" si="48"/>
        <v>8</v>
      </c>
      <c r="BB494" s="290">
        <f>Table6[[#This Row],[Occupé]]/Table6[[#This Row],[Total port]]</f>
        <v>0.33333333333333331</v>
      </c>
      <c r="BC494" s="250"/>
      <c r="BD494" s="250"/>
      <c r="BE494" s="143"/>
      <c r="BF494" s="143"/>
      <c r="BG494" s="143"/>
      <c r="BH494" s="143"/>
      <c r="BI494" s="143"/>
      <c r="BJ494" s="143"/>
      <c r="BK494" s="143"/>
      <c r="BL494" s="143"/>
      <c r="BM494" s="143"/>
    </row>
    <row r="495" spans="1:65" ht="12" customHeight="1">
      <c r="A495" s="145"/>
      <c r="B495" s="298" t="str">
        <f t="shared" si="45"/>
        <v>INTRA</v>
      </c>
      <c r="C495" s="289" t="s">
        <v>227</v>
      </c>
      <c r="D495" s="261" t="s">
        <v>69</v>
      </c>
      <c r="E495" s="245" t="s">
        <v>276</v>
      </c>
      <c r="F495" s="352"/>
      <c r="G495" s="261">
        <v>12</v>
      </c>
      <c r="H495" s="261">
        <v>12</v>
      </c>
      <c r="I495" s="261" t="s">
        <v>289</v>
      </c>
      <c r="J495" s="244" t="s">
        <v>227</v>
      </c>
      <c r="K495" s="261" t="s">
        <v>197</v>
      </c>
      <c r="L495" s="261" t="s">
        <v>300</v>
      </c>
      <c r="M495" s="261">
        <f>COUNTIF(Y495:AD496,"x")</f>
        <v>0</v>
      </c>
      <c r="N495" s="261">
        <f t="shared" si="44"/>
        <v>12</v>
      </c>
      <c r="O495" s="240"/>
      <c r="P495" s="262" t="str">
        <f>K494</f>
        <v>E52</v>
      </c>
      <c r="Q495" s="255"/>
      <c r="R495" s="255"/>
      <c r="S495" s="255"/>
      <c r="T495" s="255"/>
      <c r="U495" s="255"/>
      <c r="V495" s="263"/>
      <c r="W495" s="240"/>
      <c r="X495" s="262" t="str">
        <f>K495</f>
        <v>E52</v>
      </c>
      <c r="Y495" s="255"/>
      <c r="Z495" s="255"/>
      <c r="AA495" s="255"/>
      <c r="AB495" s="255"/>
      <c r="AC495" s="255"/>
      <c r="AD495" s="263"/>
      <c r="AE495" s="240"/>
      <c r="AF495" s="262" t="str">
        <f>K496</f>
        <v>H52</v>
      </c>
      <c r="AG495" s="255" t="s">
        <v>277</v>
      </c>
      <c r="AH495" s="255"/>
      <c r="AI495" s="255"/>
      <c r="AJ495" s="255"/>
      <c r="AK495" s="255"/>
      <c r="AL495" s="263"/>
      <c r="AM495" s="240"/>
      <c r="AN495" s="262" t="str">
        <f>K497</f>
        <v>H52</v>
      </c>
      <c r="AO495" s="255"/>
      <c r="AP495" s="255"/>
      <c r="AQ495" s="255"/>
      <c r="AR495" s="255"/>
      <c r="AS495" s="255"/>
      <c r="AT495" s="263"/>
      <c r="AU495" s="240"/>
      <c r="AV495" s="240"/>
      <c r="AW495" s="355"/>
      <c r="AX495" s="66"/>
      <c r="AY495" s="289">
        <f t="shared" si="46"/>
        <v>12</v>
      </c>
      <c r="AZ495" s="244">
        <f t="shared" si="47"/>
        <v>0</v>
      </c>
      <c r="BA495" s="244">
        <f t="shared" si="48"/>
        <v>12</v>
      </c>
      <c r="BB495" s="290">
        <f>Table6[[#This Row],[Occupé]]/Table6[[#This Row],[Total port]]</f>
        <v>0</v>
      </c>
      <c r="BC495" s="250"/>
      <c r="BD495" s="250"/>
      <c r="BE495" s="143"/>
      <c r="BF495" s="143"/>
      <c r="BG495" s="143"/>
      <c r="BH495" s="143"/>
      <c r="BI495" s="143"/>
      <c r="BJ495" s="143"/>
      <c r="BK495" s="143"/>
      <c r="BL495" s="143"/>
      <c r="BM495" s="143"/>
    </row>
    <row r="496" spans="1:65" ht="12" customHeight="1" thickBot="1">
      <c r="A496" s="145"/>
      <c r="B496" s="298" t="str">
        <f t="shared" si="45"/>
        <v>INTRA</v>
      </c>
      <c r="C496" s="289" t="s">
        <v>227</v>
      </c>
      <c r="D496" s="261" t="s">
        <v>69</v>
      </c>
      <c r="E496" s="245" t="s">
        <v>276</v>
      </c>
      <c r="F496" s="352"/>
      <c r="G496" s="261">
        <v>12</v>
      </c>
      <c r="H496" s="261">
        <v>12</v>
      </c>
      <c r="I496" s="261" t="s">
        <v>289</v>
      </c>
      <c r="J496" s="244" t="s">
        <v>227</v>
      </c>
      <c r="K496" s="261" t="s">
        <v>109</v>
      </c>
      <c r="L496" s="261" t="s">
        <v>301</v>
      </c>
      <c r="M496" s="261">
        <f>COUNTIF(AG495:AL496,"x")</f>
        <v>4</v>
      </c>
      <c r="N496" s="261">
        <f t="shared" si="44"/>
        <v>8</v>
      </c>
      <c r="O496" s="240"/>
      <c r="P496" s="264" t="str">
        <f>L494</f>
        <v>C1</v>
      </c>
      <c r="Q496" s="231" t="s">
        <v>277</v>
      </c>
      <c r="R496" s="231" t="s">
        <v>277</v>
      </c>
      <c r="S496" s="231" t="s">
        <v>277</v>
      </c>
      <c r="T496" s="231" t="s">
        <v>277</v>
      </c>
      <c r="U496" s="231"/>
      <c r="V496" s="265"/>
      <c r="W496" s="240"/>
      <c r="X496" s="264" t="str">
        <f>L495</f>
        <v>C2</v>
      </c>
      <c r="Y496" s="231"/>
      <c r="Z496" s="231"/>
      <c r="AA496" s="231"/>
      <c r="AB496" s="231"/>
      <c r="AC496" s="231"/>
      <c r="AD496" s="265"/>
      <c r="AE496" s="240"/>
      <c r="AF496" s="264" t="str">
        <f>L496</f>
        <v>C3</v>
      </c>
      <c r="AG496" s="231" t="s">
        <v>277</v>
      </c>
      <c r="AH496" s="231" t="s">
        <v>277</v>
      </c>
      <c r="AI496" s="231" t="s">
        <v>277</v>
      </c>
      <c r="AJ496" s="231"/>
      <c r="AK496" s="231"/>
      <c r="AL496" s="265"/>
      <c r="AM496" s="240"/>
      <c r="AN496" s="264" t="str">
        <f>L497</f>
        <v>C4</v>
      </c>
      <c r="AO496" s="231"/>
      <c r="AP496" s="231"/>
      <c r="AQ496" s="231"/>
      <c r="AR496" s="231"/>
      <c r="AS496" s="231"/>
      <c r="AT496" s="265"/>
      <c r="AU496" s="240"/>
      <c r="AV496" s="240"/>
      <c r="AW496" s="355"/>
      <c r="AX496" s="66"/>
      <c r="AY496" s="289">
        <f t="shared" si="46"/>
        <v>12</v>
      </c>
      <c r="AZ496" s="244">
        <f t="shared" si="47"/>
        <v>4</v>
      </c>
      <c r="BA496" s="244">
        <f t="shared" si="48"/>
        <v>8</v>
      </c>
      <c r="BB496" s="290">
        <f>Table6[[#This Row],[Occupé]]/Table6[[#This Row],[Total port]]</f>
        <v>0.33333333333333331</v>
      </c>
      <c r="BC496" s="250"/>
      <c r="BD496" s="250"/>
      <c r="BE496" s="143"/>
      <c r="BF496" s="143"/>
      <c r="BG496" s="143"/>
      <c r="BH496" s="143"/>
      <c r="BI496" s="143"/>
      <c r="BJ496" s="143"/>
      <c r="BK496" s="143"/>
      <c r="BL496" s="143"/>
      <c r="BM496" s="143"/>
    </row>
    <row r="497" spans="1:67" ht="12" customHeight="1" thickBot="1">
      <c r="A497" s="145"/>
      <c r="B497" s="299" t="str">
        <f t="shared" si="45"/>
        <v>INTRA</v>
      </c>
      <c r="C497" s="296" t="s">
        <v>227</v>
      </c>
      <c r="D497" s="257" t="s">
        <v>69</v>
      </c>
      <c r="E497" s="232" t="s">
        <v>276</v>
      </c>
      <c r="F497" s="353"/>
      <c r="G497" s="252">
        <v>12</v>
      </c>
      <c r="H497" s="252">
        <v>12</v>
      </c>
      <c r="I497" s="252" t="s">
        <v>289</v>
      </c>
      <c r="J497" s="231" t="s">
        <v>227</v>
      </c>
      <c r="K497" s="252" t="s">
        <v>109</v>
      </c>
      <c r="L497" s="252" t="s">
        <v>302</v>
      </c>
      <c r="M497" s="252">
        <f>COUNTIF(AO495:AT496,"x")</f>
        <v>0</v>
      </c>
      <c r="N497" s="252">
        <f t="shared" si="44"/>
        <v>12</v>
      </c>
      <c r="O497" s="233"/>
      <c r="P497" s="233"/>
      <c r="Q497" s="233">
        <v>1</v>
      </c>
      <c r="R497" s="233">
        <v>2</v>
      </c>
      <c r="S497" s="233">
        <v>3</v>
      </c>
      <c r="T497" s="233">
        <v>4</v>
      </c>
      <c r="U497" s="233">
        <v>5</v>
      </c>
      <c r="V497" s="233">
        <v>6</v>
      </c>
      <c r="W497" s="233"/>
      <c r="X497" s="233"/>
      <c r="Y497" s="233">
        <v>1</v>
      </c>
      <c r="Z497" s="233">
        <v>2</v>
      </c>
      <c r="AA497" s="233">
        <v>3</v>
      </c>
      <c r="AB497" s="233">
        <v>4</v>
      </c>
      <c r="AC497" s="233">
        <v>5</v>
      </c>
      <c r="AD497" s="233">
        <v>6</v>
      </c>
      <c r="AE497" s="233"/>
      <c r="AF497" s="233"/>
      <c r="AG497" s="233">
        <v>1</v>
      </c>
      <c r="AH497" s="233">
        <v>2</v>
      </c>
      <c r="AI497" s="233">
        <v>3</v>
      </c>
      <c r="AJ497" s="233">
        <v>4</v>
      </c>
      <c r="AK497" s="233">
        <v>5</v>
      </c>
      <c r="AL497" s="233">
        <v>6</v>
      </c>
      <c r="AM497" s="233"/>
      <c r="AN497" s="233"/>
      <c r="AO497" s="233">
        <v>1</v>
      </c>
      <c r="AP497" s="233">
        <v>2</v>
      </c>
      <c r="AQ497" s="233">
        <v>3</v>
      </c>
      <c r="AR497" s="233">
        <v>4</v>
      </c>
      <c r="AS497" s="233">
        <v>5</v>
      </c>
      <c r="AT497" s="233">
        <v>6</v>
      </c>
      <c r="AU497" s="233"/>
      <c r="AV497" s="233"/>
      <c r="AW497" s="356"/>
      <c r="AX497" s="66"/>
      <c r="AY497" s="289">
        <f t="shared" si="46"/>
        <v>12</v>
      </c>
      <c r="AZ497" s="244">
        <f t="shared" si="47"/>
        <v>0</v>
      </c>
      <c r="BA497" s="244">
        <f t="shared" si="48"/>
        <v>12</v>
      </c>
      <c r="BB497" s="290">
        <f>Table6[[#This Row],[Occupé]]/Table6[[#This Row],[Total port]]</f>
        <v>0</v>
      </c>
      <c r="BC497" s="250"/>
      <c r="BD497" s="250"/>
      <c r="BE497" s="143"/>
      <c r="BF497" s="143"/>
      <c r="BG497" s="143"/>
      <c r="BH497" s="143"/>
      <c r="BI497" s="143"/>
      <c r="BJ497" s="143"/>
      <c r="BK497" s="143"/>
      <c r="BL497" s="143"/>
      <c r="BM497" s="143"/>
    </row>
    <row r="498" spans="1:67" ht="12" customHeight="1" thickBot="1">
      <c r="A498" s="145"/>
      <c r="B498" s="297" t="str">
        <f t="shared" si="45"/>
        <v>INTRA</v>
      </c>
      <c r="C498" s="295" t="s">
        <v>227</v>
      </c>
      <c r="D498" s="275" t="s">
        <v>69</v>
      </c>
      <c r="E498" s="260" t="s">
        <v>276</v>
      </c>
      <c r="F498" s="351">
        <v>2</v>
      </c>
      <c r="G498" s="259">
        <v>12</v>
      </c>
      <c r="H498" s="259">
        <v>12</v>
      </c>
      <c r="I498" s="259" t="s">
        <v>289</v>
      </c>
      <c r="J498" s="255" t="s">
        <v>227</v>
      </c>
      <c r="K498" s="259" t="s">
        <v>198</v>
      </c>
      <c r="L498" s="259" t="s">
        <v>298</v>
      </c>
      <c r="M498" s="259">
        <f>COUNTIF(Q499:V500,"x")</f>
        <v>4</v>
      </c>
      <c r="N498" s="259">
        <f t="shared" si="44"/>
        <v>8</v>
      </c>
      <c r="O498" s="228"/>
      <c r="P498" s="228"/>
      <c r="Q498" s="228">
        <v>7</v>
      </c>
      <c r="R498" s="228">
        <v>8</v>
      </c>
      <c r="S498" s="228">
        <v>9</v>
      </c>
      <c r="T498" s="228">
        <v>10</v>
      </c>
      <c r="U498" s="228">
        <v>11</v>
      </c>
      <c r="V498" s="228">
        <v>12</v>
      </c>
      <c r="W498" s="228"/>
      <c r="X498" s="228"/>
      <c r="Y498" s="228">
        <v>7</v>
      </c>
      <c r="Z498" s="228">
        <v>8</v>
      </c>
      <c r="AA498" s="228">
        <v>9</v>
      </c>
      <c r="AB498" s="228">
        <v>10</v>
      </c>
      <c r="AC498" s="228">
        <v>11</v>
      </c>
      <c r="AD498" s="228">
        <v>12</v>
      </c>
      <c r="AE498" s="228"/>
      <c r="AF498" s="228"/>
      <c r="AG498" s="228">
        <v>7</v>
      </c>
      <c r="AH498" s="228">
        <v>8</v>
      </c>
      <c r="AI498" s="228">
        <v>9</v>
      </c>
      <c r="AJ498" s="228">
        <v>10</v>
      </c>
      <c r="AK498" s="228">
        <v>11</v>
      </c>
      <c r="AL498" s="228">
        <v>12</v>
      </c>
      <c r="AM498" s="228"/>
      <c r="AN498" s="228"/>
      <c r="AO498" s="228">
        <v>7</v>
      </c>
      <c r="AP498" s="228">
        <v>8</v>
      </c>
      <c r="AQ498" s="228">
        <v>9</v>
      </c>
      <c r="AR498" s="228">
        <v>10</v>
      </c>
      <c r="AS498" s="228">
        <v>11</v>
      </c>
      <c r="AT498" s="228">
        <v>12</v>
      </c>
      <c r="AU498" s="228"/>
      <c r="AV498" s="228"/>
      <c r="AW498" s="354">
        <f>F498</f>
        <v>2</v>
      </c>
      <c r="AX498" s="66"/>
      <c r="AY498" s="289">
        <f t="shared" si="46"/>
        <v>12</v>
      </c>
      <c r="AZ498" s="244">
        <f t="shared" si="47"/>
        <v>4</v>
      </c>
      <c r="BA498" s="244">
        <f t="shared" si="48"/>
        <v>8</v>
      </c>
      <c r="BB498" s="290">
        <f>Table6[[#This Row],[Occupé]]/Table6[[#This Row],[Total port]]</f>
        <v>0.33333333333333331</v>
      </c>
      <c r="BC498" s="250"/>
      <c r="BD498" s="250"/>
      <c r="BE498" s="143"/>
      <c r="BF498" s="143"/>
      <c r="BG498" s="143"/>
      <c r="BH498" s="143"/>
      <c r="BI498" s="143"/>
      <c r="BJ498" s="143"/>
      <c r="BK498" s="143"/>
      <c r="BL498" s="143"/>
      <c r="BM498" s="143"/>
    </row>
    <row r="499" spans="1:67" ht="12" customHeight="1">
      <c r="A499" s="145"/>
      <c r="B499" s="298" t="str">
        <f t="shared" si="45"/>
        <v>INTRA</v>
      </c>
      <c r="C499" s="289" t="s">
        <v>227</v>
      </c>
      <c r="D499" s="261" t="s">
        <v>69</v>
      </c>
      <c r="E499" s="245" t="s">
        <v>276</v>
      </c>
      <c r="F499" s="352"/>
      <c r="G499" s="261">
        <v>12</v>
      </c>
      <c r="H499" s="261">
        <v>12</v>
      </c>
      <c r="I499" s="261" t="s">
        <v>289</v>
      </c>
      <c r="J499" s="244" t="s">
        <v>227</v>
      </c>
      <c r="K499" s="261" t="s">
        <v>198</v>
      </c>
      <c r="L499" s="261" t="s">
        <v>300</v>
      </c>
      <c r="M499" s="261">
        <f>COUNTIF(Y499:AD500,"x")</f>
        <v>0</v>
      </c>
      <c r="N499" s="261">
        <f t="shared" si="44"/>
        <v>12</v>
      </c>
      <c r="O499" s="240"/>
      <c r="P499" s="262" t="str">
        <f>K498</f>
        <v>J52</v>
      </c>
      <c r="Q499" s="255" t="s">
        <v>277</v>
      </c>
      <c r="R499" s="255" t="s">
        <v>277</v>
      </c>
      <c r="S499" s="255"/>
      <c r="T499" s="255"/>
      <c r="U499" s="255"/>
      <c r="V499" s="263"/>
      <c r="W499" s="240"/>
      <c r="X499" s="262" t="str">
        <f>K499</f>
        <v>J52</v>
      </c>
      <c r="Y499" s="255"/>
      <c r="Z499" s="255"/>
      <c r="AA499" s="255"/>
      <c r="AB499" s="255"/>
      <c r="AC499" s="255"/>
      <c r="AD499" s="263"/>
      <c r="AE499" s="240"/>
      <c r="AF499" s="262" t="str">
        <f>K500</f>
        <v>M52</v>
      </c>
      <c r="AG499" s="255" t="s">
        <v>277</v>
      </c>
      <c r="AH499" s="255" t="s">
        <v>277</v>
      </c>
      <c r="AI499" s="255" t="s">
        <v>277</v>
      </c>
      <c r="AJ499" s="255" t="s">
        <v>277</v>
      </c>
      <c r="AK499" s="255"/>
      <c r="AL499" s="263" t="s">
        <v>277</v>
      </c>
      <c r="AM499" s="240"/>
      <c r="AN499" s="262" t="str">
        <f>K501</f>
        <v>M52</v>
      </c>
      <c r="AO499" s="255" t="s">
        <v>277</v>
      </c>
      <c r="AP499" s="255"/>
      <c r="AQ499" s="255"/>
      <c r="AR499" s="255"/>
      <c r="AS499" s="255"/>
      <c r="AT499" s="263"/>
      <c r="AU499" s="240"/>
      <c r="AV499" s="240"/>
      <c r="AW499" s="355"/>
      <c r="AX499" s="66"/>
      <c r="AY499" s="289">
        <f t="shared" si="46"/>
        <v>12</v>
      </c>
      <c r="AZ499" s="244">
        <f t="shared" si="47"/>
        <v>0</v>
      </c>
      <c r="BA499" s="244">
        <f t="shared" si="48"/>
        <v>12</v>
      </c>
      <c r="BB499" s="290">
        <f>Table6[[#This Row],[Occupé]]/Table6[[#This Row],[Total port]]</f>
        <v>0</v>
      </c>
      <c r="BC499" s="250"/>
      <c r="BD499" s="250"/>
      <c r="BE499" s="143"/>
      <c r="BF499" s="143"/>
      <c r="BG499" s="143"/>
      <c r="BH499" s="143"/>
      <c r="BI499" s="143"/>
      <c r="BJ499" s="143"/>
      <c r="BK499" s="143"/>
      <c r="BL499" s="143"/>
      <c r="BM499" s="143"/>
    </row>
    <row r="500" spans="1:67" ht="12" customHeight="1" thickBot="1">
      <c r="A500" s="145"/>
      <c r="B500" s="298" t="str">
        <f t="shared" si="45"/>
        <v>INTRA</v>
      </c>
      <c r="C500" s="289" t="s">
        <v>227</v>
      </c>
      <c r="D500" s="261" t="s">
        <v>69</v>
      </c>
      <c r="E500" s="245" t="s">
        <v>276</v>
      </c>
      <c r="F500" s="352"/>
      <c r="G500" s="261">
        <v>12</v>
      </c>
      <c r="H500" s="261">
        <v>12</v>
      </c>
      <c r="I500" s="261" t="s">
        <v>289</v>
      </c>
      <c r="J500" s="244" t="s">
        <v>227</v>
      </c>
      <c r="K500" s="261" t="s">
        <v>110</v>
      </c>
      <c r="L500" s="261" t="s">
        <v>301</v>
      </c>
      <c r="M500" s="261">
        <f>COUNTIF(AG499:AL500,"x")</f>
        <v>11</v>
      </c>
      <c r="N500" s="261">
        <f t="shared" si="44"/>
        <v>1</v>
      </c>
      <c r="O500" s="240"/>
      <c r="P500" s="264" t="str">
        <f>L498</f>
        <v>C1</v>
      </c>
      <c r="Q500" s="231" t="s">
        <v>277</v>
      </c>
      <c r="R500" s="231" t="s">
        <v>277</v>
      </c>
      <c r="S500" s="231"/>
      <c r="T500" s="231"/>
      <c r="U500" s="231"/>
      <c r="V500" s="265"/>
      <c r="W500" s="240"/>
      <c r="X500" s="264" t="str">
        <f>L499</f>
        <v>C2</v>
      </c>
      <c r="Y500" s="231"/>
      <c r="Z500" s="231"/>
      <c r="AA500" s="231"/>
      <c r="AB500" s="231"/>
      <c r="AC500" s="231"/>
      <c r="AD500" s="265"/>
      <c r="AE500" s="240"/>
      <c r="AF500" s="264" t="str">
        <f>L500</f>
        <v>C3</v>
      </c>
      <c r="AG500" s="231" t="s">
        <v>277</v>
      </c>
      <c r="AH500" s="231" t="s">
        <v>277</v>
      </c>
      <c r="AI500" s="231" t="s">
        <v>277</v>
      </c>
      <c r="AJ500" s="231" t="s">
        <v>277</v>
      </c>
      <c r="AK500" s="231" t="s">
        <v>277</v>
      </c>
      <c r="AL500" s="265" t="s">
        <v>277</v>
      </c>
      <c r="AM500" s="240"/>
      <c r="AN500" s="264" t="str">
        <f>L501</f>
        <v>C4</v>
      </c>
      <c r="AO500" s="231" t="s">
        <v>277</v>
      </c>
      <c r="AP500" s="231" t="s">
        <v>277</v>
      </c>
      <c r="AQ500" s="231" t="s">
        <v>277</v>
      </c>
      <c r="AR500" s="231" t="s">
        <v>277</v>
      </c>
      <c r="AS500" s="231" t="s">
        <v>277</v>
      </c>
      <c r="AT500" s="265" t="s">
        <v>277</v>
      </c>
      <c r="AU500" s="240"/>
      <c r="AV500" s="240"/>
      <c r="AW500" s="355"/>
      <c r="AX500" s="66"/>
      <c r="AY500" s="289">
        <f t="shared" si="46"/>
        <v>12</v>
      </c>
      <c r="AZ500" s="244">
        <f t="shared" si="47"/>
        <v>11</v>
      </c>
      <c r="BA500" s="244">
        <f t="shared" si="48"/>
        <v>1</v>
      </c>
      <c r="BB500" s="290">
        <f>Table6[[#This Row],[Occupé]]/Table6[[#This Row],[Total port]]</f>
        <v>0.91666666666666663</v>
      </c>
      <c r="BC500" s="250"/>
      <c r="BD500" s="250"/>
      <c r="BE500" s="143"/>
      <c r="BF500" s="143"/>
      <c r="BG500" s="143"/>
      <c r="BH500" s="143"/>
      <c r="BI500" s="143"/>
      <c r="BJ500" s="143"/>
      <c r="BK500" s="143"/>
      <c r="BL500" s="143"/>
      <c r="BM500" s="143"/>
    </row>
    <row r="501" spans="1:67" ht="12" customHeight="1" thickBot="1">
      <c r="A501" s="145"/>
      <c r="B501" s="299" t="str">
        <f t="shared" si="45"/>
        <v>INTRA</v>
      </c>
      <c r="C501" s="296" t="s">
        <v>227</v>
      </c>
      <c r="D501" s="257" t="s">
        <v>69</v>
      </c>
      <c r="E501" s="232" t="s">
        <v>276</v>
      </c>
      <c r="F501" s="353"/>
      <c r="G501" s="252">
        <v>12</v>
      </c>
      <c r="H501" s="252">
        <v>12</v>
      </c>
      <c r="I501" s="252" t="s">
        <v>289</v>
      </c>
      <c r="J501" s="231" t="s">
        <v>227</v>
      </c>
      <c r="K501" s="252" t="s">
        <v>110</v>
      </c>
      <c r="L501" s="252" t="s">
        <v>302</v>
      </c>
      <c r="M501" s="252">
        <f>COUNTIF(AO499:AT500,"x")</f>
        <v>7</v>
      </c>
      <c r="N501" s="252">
        <f t="shared" si="44"/>
        <v>5</v>
      </c>
      <c r="O501" s="233"/>
      <c r="P501" s="233"/>
      <c r="Q501" s="233">
        <v>1</v>
      </c>
      <c r="R501" s="233">
        <v>2</v>
      </c>
      <c r="S501" s="233">
        <v>3</v>
      </c>
      <c r="T501" s="233">
        <v>4</v>
      </c>
      <c r="U501" s="233">
        <v>5</v>
      </c>
      <c r="V501" s="233">
        <v>6</v>
      </c>
      <c r="W501" s="233"/>
      <c r="X501" s="233"/>
      <c r="Y501" s="233">
        <v>1</v>
      </c>
      <c r="Z501" s="233">
        <v>2</v>
      </c>
      <c r="AA501" s="233">
        <v>3</v>
      </c>
      <c r="AB501" s="233">
        <v>4</v>
      </c>
      <c r="AC501" s="233">
        <v>5</v>
      </c>
      <c r="AD501" s="233">
        <v>6</v>
      </c>
      <c r="AE501" s="233"/>
      <c r="AF501" s="233"/>
      <c r="AG501" s="233">
        <v>1</v>
      </c>
      <c r="AH501" s="233">
        <v>2</v>
      </c>
      <c r="AI501" s="233">
        <v>3</v>
      </c>
      <c r="AJ501" s="233">
        <v>4</v>
      </c>
      <c r="AK501" s="233">
        <v>5</v>
      </c>
      <c r="AL501" s="233">
        <v>6</v>
      </c>
      <c r="AM501" s="233"/>
      <c r="AN501" s="233"/>
      <c r="AO501" s="233">
        <v>1</v>
      </c>
      <c r="AP501" s="233">
        <v>2</v>
      </c>
      <c r="AQ501" s="233">
        <v>3</v>
      </c>
      <c r="AR501" s="233">
        <v>4</v>
      </c>
      <c r="AS501" s="233">
        <v>5</v>
      </c>
      <c r="AT501" s="233">
        <v>6</v>
      </c>
      <c r="AU501" s="233"/>
      <c r="AV501" s="233"/>
      <c r="AW501" s="356"/>
      <c r="AX501" s="66"/>
      <c r="AY501" s="289">
        <f t="shared" si="46"/>
        <v>12</v>
      </c>
      <c r="AZ501" s="244">
        <f t="shared" si="47"/>
        <v>7</v>
      </c>
      <c r="BA501" s="244">
        <f t="shared" si="48"/>
        <v>5</v>
      </c>
      <c r="BB501" s="290">
        <f>Table6[[#This Row],[Occupé]]/Table6[[#This Row],[Total port]]</f>
        <v>0.58333333333333337</v>
      </c>
      <c r="BC501" s="250"/>
      <c r="BD501" s="250"/>
      <c r="BE501" s="143"/>
      <c r="BF501" s="143"/>
      <c r="BG501" s="143"/>
      <c r="BH501" s="143"/>
      <c r="BI501" s="143"/>
      <c r="BJ501" s="143"/>
      <c r="BK501" s="143"/>
      <c r="BL501" s="143"/>
      <c r="BM501" s="143"/>
    </row>
    <row r="502" spans="1:67" ht="12" customHeight="1" thickBot="1">
      <c r="A502" s="207"/>
      <c r="B502" s="297" t="str">
        <f t="shared" si="45"/>
        <v>INTRA</v>
      </c>
      <c r="C502" s="295" t="s">
        <v>227</v>
      </c>
      <c r="D502" s="275" t="s">
        <v>69</v>
      </c>
      <c r="E502" s="260" t="s">
        <v>276</v>
      </c>
      <c r="F502" s="351">
        <v>1</v>
      </c>
      <c r="G502" s="259">
        <v>12</v>
      </c>
      <c r="H502" s="259">
        <v>12</v>
      </c>
      <c r="I502" s="259" t="s">
        <v>289</v>
      </c>
      <c r="J502" s="255" t="s">
        <v>227</v>
      </c>
      <c r="K502" s="259" t="s">
        <v>111</v>
      </c>
      <c r="L502" s="259" t="s">
        <v>298</v>
      </c>
      <c r="M502" s="259">
        <f>COUNTIF(Q503:V504,"x")</f>
        <v>1</v>
      </c>
      <c r="N502" s="259">
        <f t="shared" si="44"/>
        <v>11</v>
      </c>
      <c r="O502" s="228"/>
      <c r="P502" s="228"/>
      <c r="Q502" s="228">
        <v>7</v>
      </c>
      <c r="R502" s="228">
        <v>8</v>
      </c>
      <c r="S502" s="228">
        <v>9</v>
      </c>
      <c r="T502" s="228">
        <v>10</v>
      </c>
      <c r="U502" s="228">
        <v>11</v>
      </c>
      <c r="V502" s="228">
        <v>12</v>
      </c>
      <c r="W502" s="228"/>
      <c r="X502" s="228"/>
      <c r="Y502" s="228">
        <v>7</v>
      </c>
      <c r="Z502" s="228">
        <v>8</v>
      </c>
      <c r="AA502" s="228">
        <v>9</v>
      </c>
      <c r="AB502" s="228">
        <v>10</v>
      </c>
      <c r="AC502" s="228">
        <v>11</v>
      </c>
      <c r="AD502" s="228">
        <v>12</v>
      </c>
      <c r="AE502" s="228"/>
      <c r="AF502" s="228"/>
      <c r="AG502" s="228">
        <v>7</v>
      </c>
      <c r="AH502" s="228">
        <v>8</v>
      </c>
      <c r="AI502" s="228">
        <v>9</v>
      </c>
      <c r="AJ502" s="228">
        <v>10</v>
      </c>
      <c r="AK502" s="228">
        <v>11</v>
      </c>
      <c r="AL502" s="228">
        <v>12</v>
      </c>
      <c r="AM502" s="228"/>
      <c r="AN502" s="228"/>
      <c r="AO502" s="228">
        <v>7</v>
      </c>
      <c r="AP502" s="228">
        <v>8</v>
      </c>
      <c r="AQ502" s="228">
        <v>9</v>
      </c>
      <c r="AR502" s="228">
        <v>10</v>
      </c>
      <c r="AS502" s="228">
        <v>11</v>
      </c>
      <c r="AT502" s="228">
        <v>12</v>
      </c>
      <c r="AU502" s="228"/>
      <c r="AV502" s="228"/>
      <c r="AW502" s="354">
        <f>F502</f>
        <v>1</v>
      </c>
      <c r="AX502" s="66"/>
      <c r="AY502" s="289">
        <f t="shared" si="46"/>
        <v>12</v>
      </c>
      <c r="AZ502" s="244">
        <f t="shared" si="47"/>
        <v>1</v>
      </c>
      <c r="BA502" s="244">
        <f t="shared" si="48"/>
        <v>11</v>
      </c>
      <c r="BB502" s="290">
        <f>Table6[[#This Row],[Occupé]]/Table6[[#This Row],[Total port]]</f>
        <v>8.3333333333333329E-2</v>
      </c>
      <c r="BC502" s="250"/>
      <c r="BD502" s="250"/>
      <c r="BN502" s="68"/>
      <c r="BO502" s="68"/>
    </row>
    <row r="503" spans="1:67" ht="12" customHeight="1" thickBot="1">
      <c r="A503" s="207"/>
      <c r="B503" s="298" t="str">
        <f t="shared" si="45"/>
        <v>INTRA</v>
      </c>
      <c r="C503" s="289" t="s">
        <v>227</v>
      </c>
      <c r="D503" s="261" t="s">
        <v>69</v>
      </c>
      <c r="E503" s="245" t="s">
        <v>276</v>
      </c>
      <c r="F503" s="352"/>
      <c r="G503" s="261">
        <v>12</v>
      </c>
      <c r="H503" s="261">
        <v>12</v>
      </c>
      <c r="I503" s="261" t="s">
        <v>289</v>
      </c>
      <c r="J503" s="244" t="s">
        <v>227</v>
      </c>
      <c r="K503" s="261" t="s">
        <v>111</v>
      </c>
      <c r="L503" s="261" t="s">
        <v>300</v>
      </c>
      <c r="M503" s="261">
        <f>COUNTIF(Y503:AD504,"x")</f>
        <v>6</v>
      </c>
      <c r="N503" s="261">
        <f t="shared" si="44"/>
        <v>6</v>
      </c>
      <c r="O503" s="240"/>
      <c r="P503" s="262" t="str">
        <f>K502</f>
        <v>P52</v>
      </c>
      <c r="Q503" s="255"/>
      <c r="R503" s="255"/>
      <c r="S503" s="255"/>
      <c r="T503" s="254"/>
      <c r="U503" s="254"/>
      <c r="V503" s="276" t="s">
        <v>277</v>
      </c>
      <c r="W503" s="240"/>
      <c r="X503" s="262" t="str">
        <f>K503</f>
        <v>P52</v>
      </c>
      <c r="Y503" s="255"/>
      <c r="Z503" s="255"/>
      <c r="AA503" s="255"/>
      <c r="AB503" s="255" t="s">
        <v>277</v>
      </c>
      <c r="AC503" s="255"/>
      <c r="AD503" s="263"/>
      <c r="AE503" s="240"/>
      <c r="AF503" s="262" t="str">
        <f>K504</f>
        <v>?</v>
      </c>
      <c r="AG503" s="255"/>
      <c r="AH503" s="255"/>
      <c r="AI503" s="255"/>
      <c r="AJ503" s="255"/>
      <c r="AK503" s="255"/>
      <c r="AL503" s="263"/>
      <c r="AM503" s="240"/>
      <c r="AN503" s="262" t="str">
        <f>K505</f>
        <v>R52</v>
      </c>
      <c r="AO503" s="255"/>
      <c r="AP503" s="255"/>
      <c r="AQ503" s="255"/>
      <c r="AR503" s="255"/>
      <c r="AS503" s="255"/>
      <c r="AT503" s="263"/>
      <c r="AU503" s="240"/>
      <c r="AV503" s="240"/>
      <c r="AW503" s="355"/>
      <c r="AX503" s="66"/>
      <c r="AY503" s="289">
        <f t="shared" si="46"/>
        <v>12</v>
      </c>
      <c r="AZ503" s="244">
        <f t="shared" si="47"/>
        <v>6</v>
      </c>
      <c r="BA503" s="244">
        <f t="shared" si="48"/>
        <v>6</v>
      </c>
      <c r="BB503" s="290">
        <f>Table6[[#This Row],[Occupé]]/Table6[[#This Row],[Total port]]</f>
        <v>0.5</v>
      </c>
      <c r="BC503" s="250"/>
      <c r="BD503" s="250"/>
      <c r="BN503" s="68"/>
      <c r="BO503" s="68"/>
    </row>
    <row r="504" spans="1:67" ht="12" customHeight="1" thickBot="1">
      <c r="A504" s="207"/>
      <c r="B504" s="298" t="str">
        <f t="shared" si="45"/>
        <v>INTRA</v>
      </c>
      <c r="C504" s="289" t="s">
        <v>227</v>
      </c>
      <c r="D504" s="261" t="s">
        <v>69</v>
      </c>
      <c r="E504" s="245" t="s">
        <v>276</v>
      </c>
      <c r="F504" s="352"/>
      <c r="G504" s="261">
        <v>12</v>
      </c>
      <c r="H504" s="261">
        <v>12</v>
      </c>
      <c r="I504" s="261" t="s">
        <v>289</v>
      </c>
      <c r="J504" s="244" t="s">
        <v>227</v>
      </c>
      <c r="K504" s="261" t="s">
        <v>217</v>
      </c>
      <c r="L504" s="261" t="s">
        <v>301</v>
      </c>
      <c r="M504" s="261">
        <f>COUNTIF(AG503:AL504,"x")</f>
        <v>5</v>
      </c>
      <c r="N504" s="261">
        <f t="shared" si="44"/>
        <v>7</v>
      </c>
      <c r="O504" s="240"/>
      <c r="P504" s="264" t="str">
        <f>L502</f>
        <v>C1</v>
      </c>
      <c r="Q504" s="255"/>
      <c r="R504" s="255"/>
      <c r="S504" s="255"/>
      <c r="T504" s="254"/>
      <c r="U504" s="254"/>
      <c r="V504" s="276"/>
      <c r="W504" s="240"/>
      <c r="X504" s="264" t="str">
        <f>L503</f>
        <v>C2</v>
      </c>
      <c r="Y504" s="231" t="s">
        <v>277</v>
      </c>
      <c r="Z504" s="231" t="s">
        <v>277</v>
      </c>
      <c r="AA504" s="231" t="s">
        <v>277</v>
      </c>
      <c r="AB504" s="231"/>
      <c r="AC504" s="231" t="s">
        <v>277</v>
      </c>
      <c r="AD504" s="265" t="s">
        <v>277</v>
      </c>
      <c r="AE504" s="240"/>
      <c r="AF504" s="264" t="str">
        <f>L504</f>
        <v>C3</v>
      </c>
      <c r="AG504" s="231" t="s">
        <v>277</v>
      </c>
      <c r="AH504" s="231" t="s">
        <v>277</v>
      </c>
      <c r="AI504" s="231" t="s">
        <v>277</v>
      </c>
      <c r="AJ504" s="231" t="s">
        <v>277</v>
      </c>
      <c r="AK504" s="231" t="s">
        <v>277</v>
      </c>
      <c r="AL504" s="265"/>
      <c r="AM504" s="240"/>
      <c r="AN504" s="264" t="str">
        <f>L505</f>
        <v>C4</v>
      </c>
      <c r="AO504" s="231"/>
      <c r="AP504" s="231"/>
      <c r="AQ504" s="231"/>
      <c r="AR504" s="231"/>
      <c r="AS504" s="231"/>
      <c r="AT504" s="265"/>
      <c r="AU504" s="240"/>
      <c r="AV504" s="240"/>
      <c r="AW504" s="355"/>
      <c r="AX504" s="66"/>
      <c r="AY504" s="289">
        <f t="shared" si="46"/>
        <v>12</v>
      </c>
      <c r="AZ504" s="244">
        <f t="shared" si="47"/>
        <v>5</v>
      </c>
      <c r="BA504" s="244">
        <f t="shared" si="48"/>
        <v>7</v>
      </c>
      <c r="BB504" s="290">
        <f>Table6[[#This Row],[Occupé]]/Table6[[#This Row],[Total port]]</f>
        <v>0.41666666666666669</v>
      </c>
      <c r="BC504" s="250"/>
      <c r="BD504" s="250"/>
    </row>
    <row r="505" spans="1:67" ht="12" customHeight="1" thickBot="1">
      <c r="A505" s="207"/>
      <c r="B505" s="299" t="str">
        <f t="shared" si="45"/>
        <v>INTRA</v>
      </c>
      <c r="C505" s="296" t="s">
        <v>227</v>
      </c>
      <c r="D505" s="257" t="s">
        <v>69</v>
      </c>
      <c r="E505" s="232" t="s">
        <v>276</v>
      </c>
      <c r="F505" s="353"/>
      <c r="G505" s="252">
        <v>12</v>
      </c>
      <c r="H505" s="252">
        <v>12</v>
      </c>
      <c r="I505" s="252" t="s">
        <v>289</v>
      </c>
      <c r="J505" s="231" t="s">
        <v>227</v>
      </c>
      <c r="K505" s="252" t="s">
        <v>199</v>
      </c>
      <c r="L505" s="252" t="s">
        <v>302</v>
      </c>
      <c r="M505" s="252">
        <f>COUNTIF(AO503:AT504,"x")</f>
        <v>0</v>
      </c>
      <c r="N505" s="252">
        <f t="shared" si="44"/>
        <v>12</v>
      </c>
      <c r="O505" s="233"/>
      <c r="P505" s="233"/>
      <c r="Q505" s="233">
        <v>1</v>
      </c>
      <c r="R505" s="233">
        <v>2</v>
      </c>
      <c r="S505" s="233">
        <v>3</v>
      </c>
      <c r="T505" s="233">
        <v>4</v>
      </c>
      <c r="U505" s="233">
        <v>5</v>
      </c>
      <c r="V505" s="233">
        <v>6</v>
      </c>
      <c r="W505" s="233"/>
      <c r="X505" s="233"/>
      <c r="Y505" s="233">
        <v>1</v>
      </c>
      <c r="Z505" s="233">
        <v>2</v>
      </c>
      <c r="AA505" s="233">
        <v>3</v>
      </c>
      <c r="AB505" s="233">
        <v>4</v>
      </c>
      <c r="AC505" s="233">
        <v>5</v>
      </c>
      <c r="AD505" s="233">
        <v>6</v>
      </c>
      <c r="AE505" s="233"/>
      <c r="AF505" s="233"/>
      <c r="AG505" s="233">
        <v>1</v>
      </c>
      <c r="AH505" s="233">
        <v>2</v>
      </c>
      <c r="AI505" s="233">
        <v>3</v>
      </c>
      <c r="AJ505" s="233">
        <v>4</v>
      </c>
      <c r="AK505" s="233">
        <v>5</v>
      </c>
      <c r="AL505" s="233">
        <v>6</v>
      </c>
      <c r="AM505" s="233"/>
      <c r="AN505" s="233"/>
      <c r="AO505" s="233">
        <v>1</v>
      </c>
      <c r="AP505" s="233">
        <v>2</v>
      </c>
      <c r="AQ505" s="233">
        <v>3</v>
      </c>
      <c r="AR505" s="233">
        <v>4</v>
      </c>
      <c r="AS505" s="233">
        <v>5</v>
      </c>
      <c r="AT505" s="233">
        <v>6</v>
      </c>
      <c r="AU505" s="233"/>
      <c r="AV505" s="233"/>
      <c r="AW505" s="356"/>
      <c r="AX505" s="66"/>
      <c r="AY505" s="289">
        <f t="shared" si="46"/>
        <v>12</v>
      </c>
      <c r="AZ505" s="244">
        <f t="shared" si="47"/>
        <v>0</v>
      </c>
      <c r="BA505" s="244">
        <f t="shared" si="48"/>
        <v>12</v>
      </c>
      <c r="BB505" s="290">
        <f>Table6[[#This Row],[Occupé]]/Table6[[#This Row],[Total port]]</f>
        <v>0</v>
      </c>
      <c r="BC505" s="250"/>
      <c r="BD505" s="250"/>
    </row>
    <row r="506" spans="1:67" ht="12" customHeight="1" thickBot="1">
      <c r="A506" s="207"/>
      <c r="B506" s="297" t="s">
        <v>251</v>
      </c>
      <c r="C506" s="295" t="s">
        <v>227</v>
      </c>
      <c r="D506" s="275" t="s">
        <v>112</v>
      </c>
      <c r="E506" s="260" t="s">
        <v>276</v>
      </c>
      <c r="F506" s="351">
        <v>2</v>
      </c>
      <c r="G506" s="259">
        <v>12</v>
      </c>
      <c r="H506" s="259">
        <v>12</v>
      </c>
      <c r="I506" s="259" t="s">
        <v>289</v>
      </c>
      <c r="J506" s="255" t="s">
        <v>227</v>
      </c>
      <c r="K506" s="259" t="s">
        <v>113</v>
      </c>
      <c r="L506" s="259" t="s">
        <v>298</v>
      </c>
      <c r="M506" s="259">
        <f>COUNTIF(Q507:V508,"x")</f>
        <v>12</v>
      </c>
      <c r="N506" s="259">
        <f t="shared" ref="N506:N513" si="49">G506-M506</f>
        <v>0</v>
      </c>
      <c r="O506" s="228"/>
      <c r="P506" s="228"/>
      <c r="Q506" s="228">
        <v>7</v>
      </c>
      <c r="R506" s="228">
        <v>8</v>
      </c>
      <c r="S506" s="228">
        <v>9</v>
      </c>
      <c r="T506" s="228">
        <v>10</v>
      </c>
      <c r="U506" s="228">
        <v>11</v>
      </c>
      <c r="V506" s="228">
        <v>12</v>
      </c>
      <c r="W506" s="228"/>
      <c r="X506" s="228"/>
      <c r="Y506" s="228">
        <v>7</v>
      </c>
      <c r="Z506" s="228">
        <v>8</v>
      </c>
      <c r="AA506" s="228">
        <v>9</v>
      </c>
      <c r="AB506" s="228">
        <v>10</v>
      </c>
      <c r="AC506" s="228">
        <v>11</v>
      </c>
      <c r="AD506" s="228">
        <v>12</v>
      </c>
      <c r="AE506" s="228"/>
      <c r="AF506" s="228"/>
      <c r="AG506" s="228">
        <v>7</v>
      </c>
      <c r="AH506" s="228">
        <v>8</v>
      </c>
      <c r="AI506" s="228">
        <v>9</v>
      </c>
      <c r="AJ506" s="228">
        <v>10</v>
      </c>
      <c r="AK506" s="228">
        <v>11</v>
      </c>
      <c r="AL506" s="228">
        <v>12</v>
      </c>
      <c r="AM506" s="228"/>
      <c r="AN506" s="228"/>
      <c r="AO506" s="228">
        <v>7</v>
      </c>
      <c r="AP506" s="228">
        <v>8</v>
      </c>
      <c r="AQ506" s="228">
        <v>9</v>
      </c>
      <c r="AR506" s="228">
        <v>10</v>
      </c>
      <c r="AS506" s="228">
        <v>11</v>
      </c>
      <c r="AT506" s="228">
        <v>12</v>
      </c>
      <c r="AU506" s="228"/>
      <c r="AV506" s="228"/>
      <c r="AW506" s="354">
        <f>F506</f>
        <v>2</v>
      </c>
      <c r="AX506" s="66"/>
      <c r="AY506" s="289">
        <f t="shared" si="46"/>
        <v>12</v>
      </c>
      <c r="AZ506" s="244">
        <f t="shared" si="47"/>
        <v>12</v>
      </c>
      <c r="BA506" s="244">
        <f t="shared" si="48"/>
        <v>0</v>
      </c>
      <c r="BB506" s="290">
        <f>Table6[[#This Row],[Occupé]]/Table6[[#This Row],[Total port]]</f>
        <v>1</v>
      </c>
      <c r="BC506" s="250"/>
      <c r="BD506" s="250"/>
    </row>
    <row r="507" spans="1:67" ht="12" customHeight="1">
      <c r="A507" s="207"/>
      <c r="B507" s="298" t="s">
        <v>251</v>
      </c>
      <c r="C507" s="289" t="s">
        <v>227</v>
      </c>
      <c r="D507" s="261" t="s">
        <v>112</v>
      </c>
      <c r="E507" s="245" t="s">
        <v>276</v>
      </c>
      <c r="F507" s="352"/>
      <c r="G507" s="261">
        <v>12</v>
      </c>
      <c r="H507" s="261">
        <v>12</v>
      </c>
      <c r="I507" s="261" t="s">
        <v>289</v>
      </c>
      <c r="J507" s="244" t="s">
        <v>227</v>
      </c>
      <c r="K507" s="261" t="s">
        <v>113</v>
      </c>
      <c r="L507" s="261" t="s">
        <v>300</v>
      </c>
      <c r="M507" s="261">
        <f>COUNTIF(Y507:AD508,"x")</f>
        <v>11</v>
      </c>
      <c r="N507" s="261">
        <f t="shared" si="49"/>
        <v>1</v>
      </c>
      <c r="O507" s="240"/>
      <c r="P507" s="262" t="str">
        <f>K506</f>
        <v>I84</v>
      </c>
      <c r="Q507" s="255" t="s">
        <v>277</v>
      </c>
      <c r="R507" s="255" t="s">
        <v>277</v>
      </c>
      <c r="S507" s="255" t="s">
        <v>277</v>
      </c>
      <c r="T507" s="255" t="s">
        <v>277</v>
      </c>
      <c r="U507" s="255" t="s">
        <v>277</v>
      </c>
      <c r="V507" s="263" t="s">
        <v>277</v>
      </c>
      <c r="W507" s="240"/>
      <c r="X507" s="262" t="str">
        <f>K507</f>
        <v>I84</v>
      </c>
      <c r="Y507" s="255" t="s">
        <v>277</v>
      </c>
      <c r="Z507" s="255" t="s">
        <v>277</v>
      </c>
      <c r="AA507" s="255"/>
      <c r="AB507" s="255" t="s">
        <v>277</v>
      </c>
      <c r="AC507" s="255" t="s">
        <v>277</v>
      </c>
      <c r="AD507" s="263" t="s">
        <v>277</v>
      </c>
      <c r="AE507" s="240"/>
      <c r="AF507" s="262">
        <f>K508</f>
        <v>0</v>
      </c>
      <c r="AG507" s="255" t="s">
        <v>277</v>
      </c>
      <c r="AH507" s="255" t="s">
        <v>277</v>
      </c>
      <c r="AI507" s="255" t="s">
        <v>277</v>
      </c>
      <c r="AJ507" s="255" t="s">
        <v>277</v>
      </c>
      <c r="AK507" s="255" t="s">
        <v>277</v>
      </c>
      <c r="AL507" s="263" t="s">
        <v>277</v>
      </c>
      <c r="AM507" s="240"/>
      <c r="AN507" s="262">
        <f>K509</f>
        <v>0</v>
      </c>
      <c r="AO507" s="255" t="s">
        <v>277</v>
      </c>
      <c r="AP507" s="255" t="s">
        <v>277</v>
      </c>
      <c r="AQ507" s="255" t="s">
        <v>277</v>
      </c>
      <c r="AR507" s="255" t="s">
        <v>277</v>
      </c>
      <c r="AS507" s="255" t="s">
        <v>277</v>
      </c>
      <c r="AT507" s="263" t="s">
        <v>277</v>
      </c>
      <c r="AU507" s="240"/>
      <c r="AV507" s="240"/>
      <c r="AW507" s="355"/>
      <c r="AX507" s="66"/>
      <c r="AY507" s="289">
        <f t="shared" si="46"/>
        <v>12</v>
      </c>
      <c r="AZ507" s="244">
        <f t="shared" si="47"/>
        <v>11</v>
      </c>
      <c r="BA507" s="244">
        <f t="shared" si="48"/>
        <v>1</v>
      </c>
      <c r="BB507" s="290">
        <f>Table6[[#This Row],[Occupé]]/Table6[[#This Row],[Total port]]</f>
        <v>0.91666666666666663</v>
      </c>
      <c r="BC507" s="250"/>
      <c r="BD507" s="250"/>
    </row>
    <row r="508" spans="1:67" ht="12" customHeight="1" thickBot="1">
      <c r="A508" s="207"/>
      <c r="B508" s="298" t="str">
        <f t="shared" si="45"/>
        <v>INTRA</v>
      </c>
      <c r="C508" s="289" t="s">
        <v>227</v>
      </c>
      <c r="D508" s="261" t="s">
        <v>112</v>
      </c>
      <c r="E508" s="245" t="s">
        <v>276</v>
      </c>
      <c r="F508" s="352"/>
      <c r="G508" s="261">
        <v>12</v>
      </c>
      <c r="H508" s="261">
        <v>12</v>
      </c>
      <c r="I508" s="261" t="s">
        <v>289</v>
      </c>
      <c r="J508" s="244" t="s">
        <v>227</v>
      </c>
      <c r="K508" s="261"/>
      <c r="L508" s="261" t="s">
        <v>301</v>
      </c>
      <c r="M508" s="261">
        <f>COUNTIF(AG507:AL508,"x")</f>
        <v>12</v>
      </c>
      <c r="N508" s="261">
        <f t="shared" si="49"/>
        <v>0</v>
      </c>
      <c r="O508" s="240"/>
      <c r="P508" s="264" t="str">
        <f>L506</f>
        <v>C1</v>
      </c>
      <c r="Q508" s="231" t="s">
        <v>277</v>
      </c>
      <c r="R508" s="231" t="s">
        <v>277</v>
      </c>
      <c r="S508" s="231" t="s">
        <v>277</v>
      </c>
      <c r="T508" s="231" t="s">
        <v>277</v>
      </c>
      <c r="U508" s="231" t="s">
        <v>277</v>
      </c>
      <c r="V508" s="265" t="s">
        <v>277</v>
      </c>
      <c r="W508" s="240"/>
      <c r="X508" s="264" t="str">
        <f>L507</f>
        <v>C2</v>
      </c>
      <c r="Y508" s="231" t="s">
        <v>277</v>
      </c>
      <c r="Z508" s="231" t="s">
        <v>277</v>
      </c>
      <c r="AA508" s="231" t="s">
        <v>277</v>
      </c>
      <c r="AB508" s="231" t="s">
        <v>277</v>
      </c>
      <c r="AC508" s="231" t="s">
        <v>277</v>
      </c>
      <c r="AD508" s="265" t="s">
        <v>277</v>
      </c>
      <c r="AE508" s="240"/>
      <c r="AF508" s="264" t="str">
        <f>L508</f>
        <v>C3</v>
      </c>
      <c r="AG508" s="231" t="s">
        <v>277</v>
      </c>
      <c r="AH508" s="231" t="s">
        <v>277</v>
      </c>
      <c r="AI508" s="231" t="s">
        <v>277</v>
      </c>
      <c r="AJ508" s="231" t="s">
        <v>277</v>
      </c>
      <c r="AK508" s="231" t="s">
        <v>277</v>
      </c>
      <c r="AL508" s="265" t="s">
        <v>277</v>
      </c>
      <c r="AM508" s="240"/>
      <c r="AN508" s="264" t="str">
        <f>L509</f>
        <v>C4</v>
      </c>
      <c r="AO508" s="231" t="s">
        <v>277</v>
      </c>
      <c r="AP508" s="231" t="s">
        <v>277</v>
      </c>
      <c r="AQ508" s="231" t="s">
        <v>277</v>
      </c>
      <c r="AR508" s="231" t="s">
        <v>277</v>
      </c>
      <c r="AS508" s="231" t="s">
        <v>277</v>
      </c>
      <c r="AT508" s="265" t="s">
        <v>277</v>
      </c>
      <c r="AU508" s="240"/>
      <c r="AV508" s="240"/>
      <c r="AW508" s="355"/>
      <c r="AX508" s="66"/>
      <c r="AY508" s="289">
        <f t="shared" si="46"/>
        <v>12</v>
      </c>
      <c r="AZ508" s="244">
        <f t="shared" si="47"/>
        <v>12</v>
      </c>
      <c r="BA508" s="244">
        <f t="shared" si="48"/>
        <v>0</v>
      </c>
      <c r="BB508" s="290">
        <f>Table6[[#This Row],[Occupé]]/Table6[[#This Row],[Total port]]</f>
        <v>1</v>
      </c>
      <c r="BC508" s="250"/>
      <c r="BD508" s="250"/>
    </row>
    <row r="509" spans="1:67" ht="12" customHeight="1" thickBot="1">
      <c r="A509" s="207"/>
      <c r="B509" s="299" t="str">
        <f t="shared" si="45"/>
        <v>INTRA</v>
      </c>
      <c r="C509" s="296" t="s">
        <v>227</v>
      </c>
      <c r="D509" s="257" t="s">
        <v>112</v>
      </c>
      <c r="E509" s="232" t="s">
        <v>276</v>
      </c>
      <c r="F509" s="353"/>
      <c r="G509" s="252">
        <v>12</v>
      </c>
      <c r="H509" s="252">
        <v>12</v>
      </c>
      <c r="I509" s="252" t="s">
        <v>289</v>
      </c>
      <c r="J509" s="231" t="s">
        <v>227</v>
      </c>
      <c r="K509" s="252"/>
      <c r="L509" s="252" t="s">
        <v>302</v>
      </c>
      <c r="M509" s="252">
        <f>COUNTIF(AO507:AT508,"x")</f>
        <v>12</v>
      </c>
      <c r="N509" s="252">
        <f t="shared" si="49"/>
        <v>0</v>
      </c>
      <c r="O509" s="233"/>
      <c r="P509" s="233"/>
      <c r="Q509" s="233">
        <v>1</v>
      </c>
      <c r="R509" s="233">
        <v>2</v>
      </c>
      <c r="S509" s="233">
        <v>3</v>
      </c>
      <c r="T509" s="233">
        <v>4</v>
      </c>
      <c r="U509" s="233">
        <v>5</v>
      </c>
      <c r="V509" s="233">
        <v>6</v>
      </c>
      <c r="W509" s="233"/>
      <c r="X509" s="233"/>
      <c r="Y509" s="233">
        <v>1</v>
      </c>
      <c r="Z509" s="233">
        <v>2</v>
      </c>
      <c r="AA509" s="233">
        <v>3</v>
      </c>
      <c r="AB509" s="233">
        <v>4</v>
      </c>
      <c r="AC509" s="233">
        <v>5</v>
      </c>
      <c r="AD509" s="233">
        <v>6</v>
      </c>
      <c r="AE509" s="233"/>
      <c r="AF509" s="233"/>
      <c r="AG509" s="233">
        <v>1</v>
      </c>
      <c r="AH509" s="233">
        <v>2</v>
      </c>
      <c r="AI509" s="233">
        <v>3</v>
      </c>
      <c r="AJ509" s="233">
        <v>4</v>
      </c>
      <c r="AK509" s="233">
        <v>5</v>
      </c>
      <c r="AL509" s="233">
        <v>6</v>
      </c>
      <c r="AM509" s="233"/>
      <c r="AN509" s="233"/>
      <c r="AO509" s="233">
        <v>1</v>
      </c>
      <c r="AP509" s="233">
        <v>2</v>
      </c>
      <c r="AQ509" s="233">
        <v>3</v>
      </c>
      <c r="AR509" s="233">
        <v>4</v>
      </c>
      <c r="AS509" s="233">
        <v>5</v>
      </c>
      <c r="AT509" s="233">
        <v>6</v>
      </c>
      <c r="AU509" s="233"/>
      <c r="AV509" s="233"/>
      <c r="AW509" s="356"/>
      <c r="AX509" s="66"/>
      <c r="AY509" s="289">
        <f t="shared" si="46"/>
        <v>12</v>
      </c>
      <c r="AZ509" s="244">
        <f t="shared" si="47"/>
        <v>12</v>
      </c>
      <c r="BA509" s="244">
        <f t="shared" si="48"/>
        <v>0</v>
      </c>
      <c r="BB509" s="290">
        <f>Table6[[#This Row],[Occupé]]/Table6[[#This Row],[Total port]]</f>
        <v>1</v>
      </c>
      <c r="BC509" s="250"/>
      <c r="BD509" s="250"/>
    </row>
    <row r="510" spans="1:67" ht="12" customHeight="1" thickBot="1">
      <c r="A510" s="207"/>
      <c r="B510" s="297" t="s">
        <v>251</v>
      </c>
      <c r="C510" s="295" t="s">
        <v>227</v>
      </c>
      <c r="D510" s="275" t="s">
        <v>112</v>
      </c>
      <c r="E510" s="260" t="s">
        <v>276</v>
      </c>
      <c r="F510" s="351">
        <v>1</v>
      </c>
      <c r="G510" s="259">
        <v>12</v>
      </c>
      <c r="H510" s="259">
        <v>12</v>
      </c>
      <c r="I510" s="259" t="s">
        <v>289</v>
      </c>
      <c r="J510" s="255" t="s">
        <v>227</v>
      </c>
      <c r="K510" s="259" t="s">
        <v>113</v>
      </c>
      <c r="L510" s="259" t="s">
        <v>298</v>
      </c>
      <c r="M510" s="259">
        <f>COUNTIF(Q511:V512,"x")</f>
        <v>3</v>
      </c>
      <c r="N510" s="259">
        <f t="shared" si="49"/>
        <v>9</v>
      </c>
      <c r="O510" s="228"/>
      <c r="P510" s="228"/>
      <c r="Q510" s="228">
        <v>7</v>
      </c>
      <c r="R510" s="228">
        <v>8</v>
      </c>
      <c r="S510" s="228">
        <v>9</v>
      </c>
      <c r="T510" s="228">
        <v>10</v>
      </c>
      <c r="U510" s="228">
        <v>11</v>
      </c>
      <c r="V510" s="228">
        <v>12</v>
      </c>
      <c r="W510" s="228"/>
      <c r="X510" s="228"/>
      <c r="Y510" s="228">
        <v>7</v>
      </c>
      <c r="Z510" s="228">
        <v>8</v>
      </c>
      <c r="AA510" s="228">
        <v>9</v>
      </c>
      <c r="AB510" s="228">
        <v>10</v>
      </c>
      <c r="AC510" s="228">
        <v>11</v>
      </c>
      <c r="AD510" s="228">
        <v>12</v>
      </c>
      <c r="AE510" s="228"/>
      <c r="AF510" s="228"/>
      <c r="AG510" s="228">
        <v>7</v>
      </c>
      <c r="AH510" s="228">
        <v>8</v>
      </c>
      <c r="AI510" s="228">
        <v>9</v>
      </c>
      <c r="AJ510" s="228">
        <v>10</v>
      </c>
      <c r="AK510" s="228">
        <v>11</v>
      </c>
      <c r="AL510" s="228">
        <v>12</v>
      </c>
      <c r="AM510" s="228"/>
      <c r="AN510" s="228"/>
      <c r="AO510" s="228">
        <v>7</v>
      </c>
      <c r="AP510" s="228">
        <v>8</v>
      </c>
      <c r="AQ510" s="228">
        <v>9</v>
      </c>
      <c r="AR510" s="228">
        <v>10</v>
      </c>
      <c r="AS510" s="228">
        <v>11</v>
      </c>
      <c r="AT510" s="228">
        <v>12</v>
      </c>
      <c r="AU510" s="228"/>
      <c r="AV510" s="228"/>
      <c r="AW510" s="354">
        <f>F510</f>
        <v>1</v>
      </c>
      <c r="AX510" s="66"/>
      <c r="AY510" s="289">
        <f t="shared" si="46"/>
        <v>12</v>
      </c>
      <c r="AZ510" s="244">
        <f t="shared" si="47"/>
        <v>3</v>
      </c>
      <c r="BA510" s="244">
        <f t="shared" si="48"/>
        <v>9</v>
      </c>
      <c r="BB510" s="290">
        <f>Table6[[#This Row],[Occupé]]/Table6[[#This Row],[Total port]]</f>
        <v>0.25</v>
      </c>
      <c r="BC510" s="250"/>
      <c r="BD510" s="250"/>
    </row>
    <row r="511" spans="1:67" ht="12" customHeight="1">
      <c r="A511" s="207"/>
      <c r="B511" s="298" t="str">
        <f t="shared" si="45"/>
        <v>INTRA</v>
      </c>
      <c r="C511" s="289" t="s">
        <v>227</v>
      </c>
      <c r="D511" s="261" t="s">
        <v>112</v>
      </c>
      <c r="E511" s="245" t="s">
        <v>276</v>
      </c>
      <c r="F511" s="352"/>
      <c r="G511" s="261">
        <v>12</v>
      </c>
      <c r="H511" s="261">
        <v>12</v>
      </c>
      <c r="I511" s="261" t="s">
        <v>289</v>
      </c>
      <c r="J511" s="244" t="s">
        <v>227</v>
      </c>
      <c r="K511" s="261"/>
      <c r="L511" s="261" t="s">
        <v>300</v>
      </c>
      <c r="M511" s="261">
        <f>COUNTIF(Y511:AD512,"x")</f>
        <v>0</v>
      </c>
      <c r="N511" s="261">
        <f t="shared" si="49"/>
        <v>12</v>
      </c>
      <c r="O511" s="240"/>
      <c r="P511" s="262" t="str">
        <f>K510</f>
        <v>I84</v>
      </c>
      <c r="Q511" s="255" t="s">
        <v>277</v>
      </c>
      <c r="R511" s="255" t="s">
        <v>277</v>
      </c>
      <c r="S511" s="255" t="s">
        <v>277</v>
      </c>
      <c r="T511" s="254"/>
      <c r="U511" s="254"/>
      <c r="V511" s="276"/>
      <c r="W511" s="240"/>
      <c r="X511" s="262">
        <f>K511</f>
        <v>0</v>
      </c>
      <c r="Y511" s="255"/>
      <c r="Z511" s="255"/>
      <c r="AA511" s="255"/>
      <c r="AB511" s="255"/>
      <c r="AC511" s="255"/>
      <c r="AD511" s="263"/>
      <c r="AE511" s="240"/>
      <c r="AF511" s="262">
        <f>K512</f>
        <v>0</v>
      </c>
      <c r="AG511" s="255"/>
      <c r="AH511" s="255"/>
      <c r="AI511" s="255"/>
      <c r="AJ511" s="255"/>
      <c r="AK511" s="255"/>
      <c r="AL511" s="263"/>
      <c r="AM511" s="240"/>
      <c r="AN511" s="262">
        <f>K513</f>
        <v>0</v>
      </c>
      <c r="AO511" s="255"/>
      <c r="AP511" s="255"/>
      <c r="AQ511" s="255"/>
      <c r="AR511" s="255"/>
      <c r="AS511" s="255"/>
      <c r="AT511" s="263"/>
      <c r="AU511" s="240"/>
      <c r="AV511" s="240"/>
      <c r="AW511" s="355"/>
      <c r="AX511" s="66"/>
      <c r="AY511" s="289">
        <f t="shared" si="46"/>
        <v>12</v>
      </c>
      <c r="AZ511" s="244">
        <f t="shared" si="47"/>
        <v>0</v>
      </c>
      <c r="BA511" s="244">
        <f t="shared" si="48"/>
        <v>12</v>
      </c>
      <c r="BB511" s="290">
        <f>Table6[[#This Row],[Occupé]]/Table6[[#This Row],[Total port]]</f>
        <v>0</v>
      </c>
      <c r="BC511" s="250"/>
      <c r="BD511" s="250"/>
    </row>
    <row r="512" spans="1:67" ht="12" customHeight="1" thickBot="1">
      <c r="A512" s="207"/>
      <c r="B512" s="298" t="str">
        <f t="shared" si="45"/>
        <v>INTRA</v>
      </c>
      <c r="C512" s="289" t="s">
        <v>227</v>
      </c>
      <c r="D512" s="261" t="s">
        <v>112</v>
      </c>
      <c r="E512" s="245" t="s">
        <v>276</v>
      </c>
      <c r="F512" s="352"/>
      <c r="G512" s="261">
        <v>12</v>
      </c>
      <c r="H512" s="261">
        <v>12</v>
      </c>
      <c r="I512" s="261" t="s">
        <v>289</v>
      </c>
      <c r="J512" s="244" t="s">
        <v>227</v>
      </c>
      <c r="K512" s="261"/>
      <c r="L512" s="261" t="s">
        <v>301</v>
      </c>
      <c r="M512" s="261">
        <f>COUNTIF(AG511:AL512,"x")</f>
        <v>0</v>
      </c>
      <c r="N512" s="261">
        <f t="shared" si="49"/>
        <v>12</v>
      </c>
      <c r="O512" s="240"/>
      <c r="P512" s="264" t="str">
        <f>L510</f>
        <v>C1</v>
      </c>
      <c r="Q512" s="231"/>
      <c r="R512" s="231"/>
      <c r="S512" s="231"/>
      <c r="T512" s="231"/>
      <c r="U512" s="231"/>
      <c r="V512" s="265"/>
      <c r="W512" s="240"/>
      <c r="X512" s="264" t="str">
        <f>L511</f>
        <v>C2</v>
      </c>
      <c r="Y512" s="231"/>
      <c r="Z512" s="231"/>
      <c r="AA512" s="231"/>
      <c r="AB512" s="231"/>
      <c r="AC512" s="231"/>
      <c r="AD512" s="265"/>
      <c r="AE512" s="240"/>
      <c r="AF512" s="264" t="str">
        <f>L512</f>
        <v>C3</v>
      </c>
      <c r="AG512" s="231"/>
      <c r="AH512" s="231"/>
      <c r="AI512" s="231"/>
      <c r="AJ512" s="231"/>
      <c r="AK512" s="231"/>
      <c r="AL512" s="265"/>
      <c r="AM512" s="240"/>
      <c r="AN512" s="264" t="str">
        <f>L513</f>
        <v>C4</v>
      </c>
      <c r="AO512" s="231"/>
      <c r="AP512" s="231"/>
      <c r="AQ512" s="231"/>
      <c r="AR512" s="231"/>
      <c r="AS512" s="231"/>
      <c r="AT512" s="265" t="s">
        <v>277</v>
      </c>
      <c r="AU512" s="240"/>
      <c r="AV512" s="240"/>
      <c r="AW512" s="355"/>
      <c r="AX512" s="66"/>
      <c r="AY512" s="289">
        <f t="shared" si="46"/>
        <v>12</v>
      </c>
      <c r="AZ512" s="244">
        <f t="shared" si="47"/>
        <v>0</v>
      </c>
      <c r="BA512" s="244">
        <f t="shared" si="48"/>
        <v>12</v>
      </c>
      <c r="BB512" s="290">
        <f>Table6[[#This Row],[Occupé]]/Table6[[#This Row],[Total port]]</f>
        <v>0</v>
      </c>
      <c r="BC512" s="250"/>
      <c r="BD512" s="250"/>
    </row>
    <row r="513" spans="1:67" ht="12" customHeight="1" thickBot="1">
      <c r="A513" s="207"/>
      <c r="B513" s="299" t="str">
        <f t="shared" si="45"/>
        <v>INTRA</v>
      </c>
      <c r="C513" s="296" t="s">
        <v>227</v>
      </c>
      <c r="D513" s="257" t="s">
        <v>112</v>
      </c>
      <c r="E513" s="232" t="s">
        <v>276</v>
      </c>
      <c r="F513" s="353"/>
      <c r="G513" s="252">
        <v>12</v>
      </c>
      <c r="H513" s="252">
        <v>12</v>
      </c>
      <c r="I513" s="252" t="s">
        <v>355</v>
      </c>
      <c r="J513" s="231" t="s">
        <v>227</v>
      </c>
      <c r="K513" s="252"/>
      <c r="L513" s="252" t="s">
        <v>302</v>
      </c>
      <c r="M513" s="252">
        <f>COUNTIF(AO511:AT512,"x")</f>
        <v>1</v>
      </c>
      <c r="N513" s="252">
        <f t="shared" si="49"/>
        <v>11</v>
      </c>
      <c r="O513" s="233"/>
      <c r="P513" s="233"/>
      <c r="Q513" s="233">
        <v>1</v>
      </c>
      <c r="R513" s="233">
        <v>2</v>
      </c>
      <c r="S513" s="233">
        <v>3</v>
      </c>
      <c r="T513" s="233">
        <v>4</v>
      </c>
      <c r="U513" s="233">
        <v>5</v>
      </c>
      <c r="V513" s="233">
        <v>6</v>
      </c>
      <c r="W513" s="233"/>
      <c r="X513" s="233"/>
      <c r="Y513" s="233">
        <v>1</v>
      </c>
      <c r="Z513" s="233">
        <v>2</v>
      </c>
      <c r="AA513" s="233">
        <v>3</v>
      </c>
      <c r="AB513" s="233">
        <v>4</v>
      </c>
      <c r="AC513" s="233">
        <v>5</v>
      </c>
      <c r="AD513" s="233">
        <v>6</v>
      </c>
      <c r="AE513" s="233"/>
      <c r="AF513" s="233"/>
      <c r="AG513" s="233">
        <v>1</v>
      </c>
      <c r="AH513" s="233">
        <v>2</v>
      </c>
      <c r="AI513" s="233">
        <v>3</v>
      </c>
      <c r="AJ513" s="233">
        <v>4</v>
      </c>
      <c r="AK513" s="233">
        <v>5</v>
      </c>
      <c r="AL513" s="233">
        <v>6</v>
      </c>
      <c r="AM513" s="233"/>
      <c r="AN513" s="233"/>
      <c r="AO513" s="233">
        <v>1</v>
      </c>
      <c r="AP513" s="233">
        <v>2</v>
      </c>
      <c r="AQ513" s="233">
        <v>3</v>
      </c>
      <c r="AR513" s="233">
        <v>4</v>
      </c>
      <c r="AS513" s="233">
        <v>5</v>
      </c>
      <c r="AT513" s="233">
        <v>6</v>
      </c>
      <c r="AU513" s="233"/>
      <c r="AV513" s="233"/>
      <c r="AW513" s="356"/>
      <c r="AX513" s="66"/>
      <c r="AY513" s="289">
        <f t="shared" si="46"/>
        <v>12</v>
      </c>
      <c r="AZ513" s="244">
        <f t="shared" si="47"/>
        <v>1</v>
      </c>
      <c r="BA513" s="244">
        <f t="shared" si="48"/>
        <v>11</v>
      </c>
      <c r="BB513" s="290">
        <f>Table6[[#This Row],[Occupé]]/Table6[[#This Row],[Total port]]</f>
        <v>8.3333333333333329E-2</v>
      </c>
      <c r="BC513" s="250"/>
      <c r="BD513" s="250"/>
    </row>
    <row r="514" spans="1:67" ht="12" customHeight="1" thickBot="1">
      <c r="A514" s="207"/>
      <c r="B514" s="297" t="s">
        <v>251</v>
      </c>
      <c r="C514" s="295" t="s">
        <v>227</v>
      </c>
      <c r="D514" s="275" t="s">
        <v>112</v>
      </c>
      <c r="E514" s="260" t="s">
        <v>276</v>
      </c>
      <c r="F514" s="351">
        <v>1</v>
      </c>
      <c r="G514" s="259">
        <v>12</v>
      </c>
      <c r="H514" s="259">
        <v>12</v>
      </c>
      <c r="I514" s="259" t="s">
        <v>289</v>
      </c>
      <c r="J514" s="255" t="s">
        <v>227</v>
      </c>
      <c r="K514" s="259" t="s">
        <v>69</v>
      </c>
      <c r="L514" s="259" t="s">
        <v>298</v>
      </c>
      <c r="M514" s="259">
        <f>COUNTIF(Q515:V516,"x")</f>
        <v>12</v>
      </c>
      <c r="N514" s="259">
        <f t="shared" ref="N514:N521" si="50">G514-M514</f>
        <v>0</v>
      </c>
      <c r="O514" s="228"/>
      <c r="P514" s="228"/>
      <c r="Q514" s="228">
        <v>7</v>
      </c>
      <c r="R514" s="228">
        <v>8</v>
      </c>
      <c r="S514" s="228">
        <v>9</v>
      </c>
      <c r="T514" s="228">
        <v>10</v>
      </c>
      <c r="U514" s="228">
        <v>11</v>
      </c>
      <c r="V514" s="228">
        <v>12</v>
      </c>
      <c r="W514" s="228"/>
      <c r="X514" s="228"/>
      <c r="Y514" s="228">
        <v>7</v>
      </c>
      <c r="Z514" s="228">
        <v>8</v>
      </c>
      <c r="AA514" s="228">
        <v>9</v>
      </c>
      <c r="AB514" s="228">
        <v>10</v>
      </c>
      <c r="AC514" s="228">
        <v>11</v>
      </c>
      <c r="AD514" s="228">
        <v>12</v>
      </c>
      <c r="AE514" s="228"/>
      <c r="AF514" s="228"/>
      <c r="AG514" s="228">
        <v>7</v>
      </c>
      <c r="AH514" s="228">
        <v>8</v>
      </c>
      <c r="AI514" s="228">
        <v>9</v>
      </c>
      <c r="AJ514" s="228">
        <v>10</v>
      </c>
      <c r="AK514" s="228">
        <v>11</v>
      </c>
      <c r="AL514" s="228">
        <v>12</v>
      </c>
      <c r="AM514" s="228"/>
      <c r="AN514" s="228"/>
      <c r="AO514" s="228">
        <v>7</v>
      </c>
      <c r="AP514" s="228">
        <v>8</v>
      </c>
      <c r="AQ514" s="228">
        <v>9</v>
      </c>
      <c r="AR514" s="228">
        <v>10</v>
      </c>
      <c r="AS514" s="228">
        <v>11</v>
      </c>
      <c r="AT514" s="228">
        <v>12</v>
      </c>
      <c r="AU514" s="228"/>
      <c r="AV514" s="228"/>
      <c r="AW514" s="354">
        <f>F514</f>
        <v>1</v>
      </c>
      <c r="AY514" s="289">
        <f t="shared" si="46"/>
        <v>12</v>
      </c>
      <c r="AZ514" s="244">
        <f t="shared" si="47"/>
        <v>12</v>
      </c>
      <c r="BA514" s="244">
        <f t="shared" si="48"/>
        <v>0</v>
      </c>
      <c r="BB514" s="290">
        <f>Table6[[#This Row],[Occupé]]/Table6[[#This Row],[Total port]]</f>
        <v>1</v>
      </c>
    </row>
    <row r="515" spans="1:67" ht="12" customHeight="1">
      <c r="A515" s="207"/>
      <c r="B515" s="298" t="s">
        <v>251</v>
      </c>
      <c r="C515" s="289" t="s">
        <v>227</v>
      </c>
      <c r="D515" s="261" t="s">
        <v>112</v>
      </c>
      <c r="E515" s="245" t="s">
        <v>276</v>
      </c>
      <c r="F515" s="352"/>
      <c r="G515" s="261">
        <v>12</v>
      </c>
      <c r="H515" s="261">
        <v>12</v>
      </c>
      <c r="I515" s="261" t="s">
        <v>289</v>
      </c>
      <c r="J515" s="244" t="s">
        <v>227</v>
      </c>
      <c r="K515" s="261" t="s">
        <v>69</v>
      </c>
      <c r="L515" s="261" t="s">
        <v>300</v>
      </c>
      <c r="M515" s="261">
        <f>COUNTIF(Y515:AD516,"x")</f>
        <v>12</v>
      </c>
      <c r="N515" s="261">
        <f t="shared" si="50"/>
        <v>0</v>
      </c>
      <c r="O515" s="240"/>
      <c r="P515" s="262" t="str">
        <f>K514</f>
        <v>M11</v>
      </c>
      <c r="Q515" s="255" t="s">
        <v>277</v>
      </c>
      <c r="R515" s="255" t="s">
        <v>277</v>
      </c>
      <c r="S515" s="255" t="s">
        <v>277</v>
      </c>
      <c r="T515" s="255" t="s">
        <v>277</v>
      </c>
      <c r="U515" s="255" t="s">
        <v>277</v>
      </c>
      <c r="V515" s="263" t="s">
        <v>277</v>
      </c>
      <c r="W515" s="240"/>
      <c r="X515" s="262" t="str">
        <f>K515</f>
        <v>M11</v>
      </c>
      <c r="Y515" s="255" t="s">
        <v>277</v>
      </c>
      <c r="Z515" s="255" t="s">
        <v>277</v>
      </c>
      <c r="AA515" s="255" t="s">
        <v>277</v>
      </c>
      <c r="AB515" s="255" t="s">
        <v>277</v>
      </c>
      <c r="AC515" s="255" t="s">
        <v>277</v>
      </c>
      <c r="AD515" s="263" t="s">
        <v>277</v>
      </c>
      <c r="AE515" s="240"/>
      <c r="AF515" s="262" t="str">
        <f>K516</f>
        <v>M11</v>
      </c>
      <c r="AG515" s="255" t="s">
        <v>277</v>
      </c>
      <c r="AH515" s="255" t="s">
        <v>277</v>
      </c>
      <c r="AI515" s="255" t="s">
        <v>277</v>
      </c>
      <c r="AJ515" s="255" t="s">
        <v>277</v>
      </c>
      <c r="AK515" s="255" t="s">
        <v>277</v>
      </c>
      <c r="AL515" s="263" t="s">
        <v>277</v>
      </c>
      <c r="AM515" s="240"/>
      <c r="AN515" s="262" t="str">
        <f>K517</f>
        <v>M11</v>
      </c>
      <c r="AO515" s="255" t="s">
        <v>277</v>
      </c>
      <c r="AP515" s="255" t="s">
        <v>277</v>
      </c>
      <c r="AQ515" s="255" t="s">
        <v>277</v>
      </c>
      <c r="AR515" s="255" t="s">
        <v>277</v>
      </c>
      <c r="AS515" s="255" t="s">
        <v>277</v>
      </c>
      <c r="AT515" s="263" t="s">
        <v>277</v>
      </c>
      <c r="AU515" s="240"/>
      <c r="AV515" s="240"/>
      <c r="AW515" s="355"/>
      <c r="AY515" s="289">
        <f t="shared" si="46"/>
        <v>12</v>
      </c>
      <c r="AZ515" s="244">
        <f t="shared" si="47"/>
        <v>12</v>
      </c>
      <c r="BA515" s="244">
        <f t="shared" si="48"/>
        <v>0</v>
      </c>
      <c r="BB515" s="290">
        <f>Table6[[#This Row],[Occupé]]/Table6[[#This Row],[Total port]]</f>
        <v>1</v>
      </c>
    </row>
    <row r="516" spans="1:67" ht="12" customHeight="1" thickBot="1">
      <c r="A516" s="207"/>
      <c r="B516" s="298" t="s">
        <v>251</v>
      </c>
      <c r="C516" s="289" t="s">
        <v>227</v>
      </c>
      <c r="D516" s="261" t="s">
        <v>112</v>
      </c>
      <c r="E516" s="245" t="s">
        <v>276</v>
      </c>
      <c r="F516" s="352"/>
      <c r="G516" s="261">
        <v>12</v>
      </c>
      <c r="H516" s="261">
        <v>12</v>
      </c>
      <c r="I516" s="261" t="s">
        <v>289</v>
      </c>
      <c r="J516" s="244" t="s">
        <v>227</v>
      </c>
      <c r="K516" s="261" t="s">
        <v>69</v>
      </c>
      <c r="L516" s="261" t="s">
        <v>301</v>
      </c>
      <c r="M516" s="261">
        <f>COUNTIF(AG515:AL516,"x")</f>
        <v>12</v>
      </c>
      <c r="N516" s="261">
        <f t="shared" si="50"/>
        <v>0</v>
      </c>
      <c r="O516" s="240"/>
      <c r="P516" s="264" t="str">
        <f>L514</f>
        <v>C1</v>
      </c>
      <c r="Q516" s="231" t="s">
        <v>277</v>
      </c>
      <c r="R516" s="231" t="s">
        <v>277</v>
      </c>
      <c r="S516" s="231" t="s">
        <v>277</v>
      </c>
      <c r="T516" s="231" t="s">
        <v>277</v>
      </c>
      <c r="U516" s="231" t="s">
        <v>277</v>
      </c>
      <c r="V516" s="265" t="s">
        <v>277</v>
      </c>
      <c r="W516" s="240"/>
      <c r="X516" s="264" t="str">
        <f>L515</f>
        <v>C2</v>
      </c>
      <c r="Y516" s="231" t="s">
        <v>277</v>
      </c>
      <c r="Z516" s="231" t="s">
        <v>277</v>
      </c>
      <c r="AA516" s="231" t="s">
        <v>277</v>
      </c>
      <c r="AB516" s="231" t="s">
        <v>277</v>
      </c>
      <c r="AC516" s="231" t="s">
        <v>277</v>
      </c>
      <c r="AD516" s="265" t="s">
        <v>277</v>
      </c>
      <c r="AE516" s="240"/>
      <c r="AF516" s="264" t="str">
        <f>L516</f>
        <v>C3</v>
      </c>
      <c r="AG516" s="231" t="s">
        <v>277</v>
      </c>
      <c r="AH516" s="231" t="s">
        <v>277</v>
      </c>
      <c r="AI516" s="231" t="s">
        <v>277</v>
      </c>
      <c r="AJ516" s="231" t="s">
        <v>277</v>
      </c>
      <c r="AK516" s="231" t="s">
        <v>277</v>
      </c>
      <c r="AL516" s="265" t="s">
        <v>277</v>
      </c>
      <c r="AM516" s="240"/>
      <c r="AN516" s="264" t="str">
        <f>L517</f>
        <v>C4</v>
      </c>
      <c r="AO516" s="231" t="s">
        <v>277</v>
      </c>
      <c r="AP516" s="231" t="s">
        <v>277</v>
      </c>
      <c r="AQ516" s="231" t="s">
        <v>277</v>
      </c>
      <c r="AR516" s="231" t="s">
        <v>277</v>
      </c>
      <c r="AS516" s="231" t="s">
        <v>277</v>
      </c>
      <c r="AT516" s="265" t="s">
        <v>277</v>
      </c>
      <c r="AU516" s="240"/>
      <c r="AV516" s="240"/>
      <c r="AW516" s="355"/>
      <c r="AY516" s="289">
        <f t="shared" si="46"/>
        <v>12</v>
      </c>
      <c r="AZ516" s="244">
        <f t="shared" si="47"/>
        <v>12</v>
      </c>
      <c r="BA516" s="244">
        <f t="shared" si="48"/>
        <v>0</v>
      </c>
      <c r="BB516" s="290">
        <f>Table6[[#This Row],[Occupé]]/Table6[[#This Row],[Total port]]</f>
        <v>1</v>
      </c>
    </row>
    <row r="517" spans="1:67" ht="12" customHeight="1" thickBot="1">
      <c r="A517" s="207"/>
      <c r="B517" s="299" t="s">
        <v>251</v>
      </c>
      <c r="C517" s="296" t="s">
        <v>227</v>
      </c>
      <c r="D517" s="257" t="s">
        <v>112</v>
      </c>
      <c r="E517" s="232" t="s">
        <v>276</v>
      </c>
      <c r="F517" s="353"/>
      <c r="G517" s="252">
        <v>12</v>
      </c>
      <c r="H517" s="252">
        <v>12</v>
      </c>
      <c r="I517" s="252" t="s">
        <v>289</v>
      </c>
      <c r="J517" s="231" t="s">
        <v>227</v>
      </c>
      <c r="K517" s="252" t="s">
        <v>69</v>
      </c>
      <c r="L517" s="252" t="s">
        <v>302</v>
      </c>
      <c r="M517" s="252">
        <f>COUNTIF(AO515:AT516,"x")</f>
        <v>12</v>
      </c>
      <c r="N517" s="252">
        <f t="shared" si="50"/>
        <v>0</v>
      </c>
      <c r="O517" s="233"/>
      <c r="P517" s="233"/>
      <c r="Q517" s="233">
        <v>1</v>
      </c>
      <c r="R517" s="233">
        <v>2</v>
      </c>
      <c r="S517" s="233">
        <v>3</v>
      </c>
      <c r="T517" s="233">
        <v>4</v>
      </c>
      <c r="U517" s="233">
        <v>5</v>
      </c>
      <c r="V517" s="233">
        <v>6</v>
      </c>
      <c r="W517" s="233"/>
      <c r="X517" s="233"/>
      <c r="Y517" s="233">
        <v>1</v>
      </c>
      <c r="Z517" s="233">
        <v>2</v>
      </c>
      <c r="AA517" s="233">
        <v>3</v>
      </c>
      <c r="AB517" s="233">
        <v>4</v>
      </c>
      <c r="AC517" s="233">
        <v>5</v>
      </c>
      <c r="AD517" s="233">
        <v>6</v>
      </c>
      <c r="AE517" s="233"/>
      <c r="AF517" s="233"/>
      <c r="AG517" s="233">
        <v>1</v>
      </c>
      <c r="AH517" s="233">
        <v>2</v>
      </c>
      <c r="AI517" s="233">
        <v>3</v>
      </c>
      <c r="AJ517" s="233">
        <v>4</v>
      </c>
      <c r="AK517" s="233">
        <v>5</v>
      </c>
      <c r="AL517" s="233">
        <v>6</v>
      </c>
      <c r="AM517" s="233"/>
      <c r="AN517" s="233"/>
      <c r="AO517" s="233">
        <v>1</v>
      </c>
      <c r="AP517" s="233">
        <v>2</v>
      </c>
      <c r="AQ517" s="233">
        <v>3</v>
      </c>
      <c r="AR517" s="233">
        <v>4</v>
      </c>
      <c r="AS517" s="233">
        <v>5</v>
      </c>
      <c r="AT517" s="233">
        <v>6</v>
      </c>
      <c r="AU517" s="233"/>
      <c r="AV517" s="233"/>
      <c r="AW517" s="356"/>
      <c r="AY517" s="289">
        <f t="shared" si="46"/>
        <v>12</v>
      </c>
      <c r="AZ517" s="244">
        <f t="shared" si="47"/>
        <v>12</v>
      </c>
      <c r="BA517" s="244">
        <f t="shared" si="48"/>
        <v>0</v>
      </c>
      <c r="BB517" s="290">
        <f>Table6[[#This Row],[Occupé]]/Table6[[#This Row],[Total port]]</f>
        <v>1</v>
      </c>
    </row>
    <row r="518" spans="1:67" ht="12" customHeight="1" thickBot="1">
      <c r="A518" s="207"/>
      <c r="B518" s="297" t="s">
        <v>251</v>
      </c>
      <c r="C518" s="295" t="s">
        <v>227</v>
      </c>
      <c r="D518" s="275" t="s">
        <v>112</v>
      </c>
      <c r="E518" s="260" t="s">
        <v>276</v>
      </c>
      <c r="F518" s="351">
        <v>1</v>
      </c>
      <c r="G518" s="259">
        <v>12</v>
      </c>
      <c r="H518" s="259">
        <v>12</v>
      </c>
      <c r="I518" s="259" t="s">
        <v>289</v>
      </c>
      <c r="J518" s="255" t="s">
        <v>227</v>
      </c>
      <c r="K518" s="259" t="s">
        <v>69</v>
      </c>
      <c r="L518" s="259" t="s">
        <v>298</v>
      </c>
      <c r="M518" s="259">
        <f>COUNTIF(Q519:V520,"x")</f>
        <v>12</v>
      </c>
      <c r="N518" s="259">
        <f t="shared" si="50"/>
        <v>0</v>
      </c>
      <c r="O518" s="228"/>
      <c r="P518" s="228"/>
      <c r="Q518" s="228">
        <v>7</v>
      </c>
      <c r="R518" s="228">
        <v>8</v>
      </c>
      <c r="S518" s="228">
        <v>9</v>
      </c>
      <c r="T518" s="228">
        <v>10</v>
      </c>
      <c r="U518" s="228">
        <v>11</v>
      </c>
      <c r="V518" s="228">
        <v>12</v>
      </c>
      <c r="W518" s="228"/>
      <c r="X518" s="228"/>
      <c r="Y518" s="228">
        <v>7</v>
      </c>
      <c r="Z518" s="228">
        <v>8</v>
      </c>
      <c r="AA518" s="228">
        <v>9</v>
      </c>
      <c r="AB518" s="228">
        <v>10</v>
      </c>
      <c r="AC518" s="228">
        <v>11</v>
      </c>
      <c r="AD518" s="228">
        <v>12</v>
      </c>
      <c r="AE518" s="228"/>
      <c r="AF518" s="228"/>
      <c r="AG518" s="228">
        <v>7</v>
      </c>
      <c r="AH518" s="228">
        <v>8</v>
      </c>
      <c r="AI518" s="228">
        <v>9</v>
      </c>
      <c r="AJ518" s="228">
        <v>10</v>
      </c>
      <c r="AK518" s="228">
        <v>11</v>
      </c>
      <c r="AL518" s="228">
        <v>12</v>
      </c>
      <c r="AM518" s="228"/>
      <c r="AN518" s="228"/>
      <c r="AO518" s="228">
        <v>7</v>
      </c>
      <c r="AP518" s="228">
        <v>8</v>
      </c>
      <c r="AQ518" s="228">
        <v>9</v>
      </c>
      <c r="AR518" s="228">
        <v>10</v>
      </c>
      <c r="AS518" s="228">
        <v>11</v>
      </c>
      <c r="AT518" s="228">
        <v>12</v>
      </c>
      <c r="AU518" s="228"/>
      <c r="AV518" s="228"/>
      <c r="AW518" s="354">
        <f>F518</f>
        <v>1</v>
      </c>
      <c r="AY518" s="289">
        <f t="shared" si="46"/>
        <v>12</v>
      </c>
      <c r="AZ518" s="244">
        <f t="shared" si="47"/>
        <v>12</v>
      </c>
      <c r="BA518" s="244">
        <f t="shared" si="48"/>
        <v>0</v>
      </c>
      <c r="BB518" s="290">
        <f>Table6[[#This Row],[Occupé]]/Table6[[#This Row],[Total port]]</f>
        <v>1</v>
      </c>
    </row>
    <row r="519" spans="1:67" ht="12" customHeight="1">
      <c r="A519" s="207"/>
      <c r="B519" s="298" t="s">
        <v>251</v>
      </c>
      <c r="C519" s="289" t="s">
        <v>227</v>
      </c>
      <c r="D519" s="261" t="s">
        <v>112</v>
      </c>
      <c r="E519" s="245" t="s">
        <v>276</v>
      </c>
      <c r="F519" s="352"/>
      <c r="G519" s="261">
        <v>12</v>
      </c>
      <c r="H519" s="261">
        <v>12</v>
      </c>
      <c r="I519" s="261" t="s">
        <v>289</v>
      </c>
      <c r="J519" s="244" t="s">
        <v>227</v>
      </c>
      <c r="K519" s="261" t="s">
        <v>69</v>
      </c>
      <c r="L519" s="261" t="s">
        <v>300</v>
      </c>
      <c r="M519" s="261">
        <f>COUNTIF(Y519:AD520,"x")</f>
        <v>12</v>
      </c>
      <c r="N519" s="261">
        <f t="shared" si="50"/>
        <v>0</v>
      </c>
      <c r="O519" s="240"/>
      <c r="P519" s="262" t="str">
        <f>K518</f>
        <v>M11</v>
      </c>
      <c r="Q519" s="255" t="s">
        <v>277</v>
      </c>
      <c r="R519" s="255" t="s">
        <v>277</v>
      </c>
      <c r="S519" s="255" t="s">
        <v>277</v>
      </c>
      <c r="T519" s="254" t="s">
        <v>277</v>
      </c>
      <c r="U519" s="254" t="s">
        <v>277</v>
      </c>
      <c r="V519" s="276" t="s">
        <v>277</v>
      </c>
      <c r="W519" s="240"/>
      <c r="X519" s="262" t="str">
        <f>K519</f>
        <v>M11</v>
      </c>
      <c r="Y519" s="255" t="s">
        <v>277</v>
      </c>
      <c r="Z519" s="255" t="s">
        <v>277</v>
      </c>
      <c r="AA519" s="255" t="s">
        <v>277</v>
      </c>
      <c r="AB519" s="255" t="s">
        <v>277</v>
      </c>
      <c r="AC519" s="255" t="s">
        <v>277</v>
      </c>
      <c r="AD519" s="263" t="s">
        <v>277</v>
      </c>
      <c r="AE519" s="240"/>
      <c r="AF519" s="262" t="str">
        <f>K520</f>
        <v>M11</v>
      </c>
      <c r="AG519" s="255" t="s">
        <v>277</v>
      </c>
      <c r="AH519" s="255" t="s">
        <v>277</v>
      </c>
      <c r="AI519" s="255" t="s">
        <v>277</v>
      </c>
      <c r="AJ519" s="255" t="s">
        <v>277</v>
      </c>
      <c r="AK519" s="255" t="s">
        <v>277</v>
      </c>
      <c r="AL519" s="263" t="s">
        <v>277</v>
      </c>
      <c r="AM519" s="240"/>
      <c r="AN519" s="262" t="str">
        <f>K521</f>
        <v>M11</v>
      </c>
      <c r="AO519" s="255" t="s">
        <v>277</v>
      </c>
      <c r="AP519" s="255" t="s">
        <v>277</v>
      </c>
      <c r="AQ519" s="255" t="s">
        <v>277</v>
      </c>
      <c r="AR519" s="255" t="s">
        <v>277</v>
      </c>
      <c r="AS519" s="255" t="s">
        <v>277</v>
      </c>
      <c r="AT519" s="263" t="s">
        <v>277</v>
      </c>
      <c r="AU519" s="240"/>
      <c r="AV519" s="240"/>
      <c r="AW519" s="355"/>
      <c r="AY519" s="289">
        <f t="shared" si="46"/>
        <v>12</v>
      </c>
      <c r="AZ519" s="244">
        <f t="shared" si="47"/>
        <v>12</v>
      </c>
      <c r="BA519" s="244">
        <f t="shared" si="48"/>
        <v>0</v>
      </c>
      <c r="BB519" s="290">
        <f>Table6[[#This Row],[Occupé]]/Table6[[#This Row],[Total port]]</f>
        <v>1</v>
      </c>
    </row>
    <row r="520" spans="1:67" ht="12" customHeight="1" thickBot="1">
      <c r="A520" s="207"/>
      <c r="B520" s="298" t="s">
        <v>251</v>
      </c>
      <c r="C520" s="289" t="s">
        <v>227</v>
      </c>
      <c r="D520" s="261" t="s">
        <v>112</v>
      </c>
      <c r="E520" s="245" t="s">
        <v>276</v>
      </c>
      <c r="F520" s="352"/>
      <c r="G520" s="261">
        <v>12</v>
      </c>
      <c r="H520" s="261">
        <v>12</v>
      </c>
      <c r="I520" s="261" t="s">
        <v>289</v>
      </c>
      <c r="J520" s="244" t="s">
        <v>227</v>
      </c>
      <c r="K520" s="261" t="s">
        <v>69</v>
      </c>
      <c r="L520" s="261" t="s">
        <v>301</v>
      </c>
      <c r="M520" s="261">
        <f>COUNTIF(AG519:AL520,"x")</f>
        <v>12</v>
      </c>
      <c r="N520" s="261">
        <f t="shared" si="50"/>
        <v>0</v>
      </c>
      <c r="O520" s="240"/>
      <c r="P520" s="264" t="str">
        <f>L518</f>
        <v>C1</v>
      </c>
      <c r="Q520" s="231" t="s">
        <v>277</v>
      </c>
      <c r="R520" s="231" t="s">
        <v>277</v>
      </c>
      <c r="S520" s="231" t="s">
        <v>277</v>
      </c>
      <c r="T520" s="231" t="s">
        <v>277</v>
      </c>
      <c r="U520" s="231" t="s">
        <v>277</v>
      </c>
      <c r="V520" s="265" t="s">
        <v>277</v>
      </c>
      <c r="W520" s="240"/>
      <c r="X520" s="264" t="str">
        <f>L519</f>
        <v>C2</v>
      </c>
      <c r="Y520" s="231" t="s">
        <v>277</v>
      </c>
      <c r="Z520" s="231" t="s">
        <v>277</v>
      </c>
      <c r="AA520" s="231" t="s">
        <v>277</v>
      </c>
      <c r="AB520" s="231" t="s">
        <v>277</v>
      </c>
      <c r="AC520" s="231" t="s">
        <v>277</v>
      </c>
      <c r="AD520" s="265" t="s">
        <v>277</v>
      </c>
      <c r="AE520" s="240"/>
      <c r="AF520" s="264" t="str">
        <f>L520</f>
        <v>C3</v>
      </c>
      <c r="AG520" s="231" t="s">
        <v>277</v>
      </c>
      <c r="AH520" s="231" t="s">
        <v>277</v>
      </c>
      <c r="AI520" s="231" t="s">
        <v>277</v>
      </c>
      <c r="AJ520" s="231" t="s">
        <v>277</v>
      </c>
      <c r="AK520" s="231" t="s">
        <v>277</v>
      </c>
      <c r="AL520" s="265" t="s">
        <v>277</v>
      </c>
      <c r="AM520" s="240"/>
      <c r="AN520" s="264" t="str">
        <f>L521</f>
        <v>C4</v>
      </c>
      <c r="AO520" s="231" t="s">
        <v>277</v>
      </c>
      <c r="AP520" s="231" t="s">
        <v>277</v>
      </c>
      <c r="AQ520" s="231" t="s">
        <v>277</v>
      </c>
      <c r="AR520" s="231" t="s">
        <v>277</v>
      </c>
      <c r="AS520" s="231" t="s">
        <v>277</v>
      </c>
      <c r="AT520" s="265" t="s">
        <v>277</v>
      </c>
      <c r="AU520" s="240"/>
      <c r="AV520" s="240"/>
      <c r="AW520" s="355"/>
      <c r="AY520" s="289">
        <f t="shared" si="46"/>
        <v>12</v>
      </c>
      <c r="AZ520" s="244">
        <f t="shared" si="47"/>
        <v>12</v>
      </c>
      <c r="BA520" s="244">
        <f t="shared" si="48"/>
        <v>0</v>
      </c>
      <c r="BB520" s="290">
        <f>Table6[[#This Row],[Occupé]]/Table6[[#This Row],[Total port]]</f>
        <v>1</v>
      </c>
    </row>
    <row r="521" spans="1:67" ht="12" customHeight="1" thickBot="1">
      <c r="A521" s="207"/>
      <c r="B521" s="299" t="s">
        <v>251</v>
      </c>
      <c r="C521" s="296" t="s">
        <v>227</v>
      </c>
      <c r="D521" s="257" t="s">
        <v>112</v>
      </c>
      <c r="E521" s="232" t="s">
        <v>276</v>
      </c>
      <c r="F521" s="353"/>
      <c r="G521" s="252">
        <v>12</v>
      </c>
      <c r="H521" s="252">
        <v>12</v>
      </c>
      <c r="I521" s="252" t="s">
        <v>289</v>
      </c>
      <c r="J521" s="231" t="s">
        <v>227</v>
      </c>
      <c r="K521" s="252" t="s">
        <v>69</v>
      </c>
      <c r="L521" s="252" t="s">
        <v>302</v>
      </c>
      <c r="M521" s="252">
        <f>COUNTIF(AO519:AT520,"x")</f>
        <v>12</v>
      </c>
      <c r="N521" s="252">
        <f t="shared" si="50"/>
        <v>0</v>
      </c>
      <c r="O521" s="233"/>
      <c r="P521" s="233"/>
      <c r="Q521" s="233">
        <v>1</v>
      </c>
      <c r="R521" s="233">
        <v>2</v>
      </c>
      <c r="S521" s="233">
        <v>3</v>
      </c>
      <c r="T521" s="233">
        <v>4</v>
      </c>
      <c r="U521" s="233">
        <v>5</v>
      </c>
      <c r="V521" s="233">
        <v>6</v>
      </c>
      <c r="W521" s="233"/>
      <c r="X521" s="233"/>
      <c r="Y521" s="233">
        <v>1</v>
      </c>
      <c r="Z521" s="233">
        <v>2</v>
      </c>
      <c r="AA521" s="233">
        <v>3</v>
      </c>
      <c r="AB521" s="233">
        <v>4</v>
      </c>
      <c r="AC521" s="233">
        <v>5</v>
      </c>
      <c r="AD521" s="233">
        <v>6</v>
      </c>
      <c r="AE521" s="233"/>
      <c r="AF521" s="233"/>
      <c r="AG521" s="233">
        <v>1</v>
      </c>
      <c r="AH521" s="233">
        <v>2</v>
      </c>
      <c r="AI521" s="233">
        <v>3</v>
      </c>
      <c r="AJ521" s="233">
        <v>4</v>
      </c>
      <c r="AK521" s="233">
        <v>5</v>
      </c>
      <c r="AL521" s="233">
        <v>6</v>
      </c>
      <c r="AM521" s="233"/>
      <c r="AN521" s="233"/>
      <c r="AO521" s="233">
        <v>1</v>
      </c>
      <c r="AP521" s="233">
        <v>2</v>
      </c>
      <c r="AQ521" s="233">
        <v>3</v>
      </c>
      <c r="AR521" s="233">
        <v>4</v>
      </c>
      <c r="AS521" s="233">
        <v>5</v>
      </c>
      <c r="AT521" s="233">
        <v>6</v>
      </c>
      <c r="AU521" s="233"/>
      <c r="AV521" s="233"/>
      <c r="AW521" s="356"/>
      <c r="AY521" s="289">
        <f t="shared" si="46"/>
        <v>12</v>
      </c>
      <c r="AZ521" s="244">
        <f t="shared" si="47"/>
        <v>12</v>
      </c>
      <c r="BA521" s="244">
        <f t="shared" si="48"/>
        <v>0</v>
      </c>
      <c r="BB521" s="290">
        <f>Table6[[#This Row],[Occupé]]/Table6[[#This Row],[Total port]]</f>
        <v>1</v>
      </c>
    </row>
    <row r="522" spans="1:67" ht="12" customHeight="1" thickBot="1">
      <c r="A522" s="207"/>
      <c r="B522" s="297" t="s">
        <v>251</v>
      </c>
      <c r="C522" s="295" t="s">
        <v>227</v>
      </c>
      <c r="D522" s="275" t="s">
        <v>112</v>
      </c>
      <c r="E522" s="260" t="s">
        <v>276</v>
      </c>
      <c r="F522" s="351">
        <v>1</v>
      </c>
      <c r="G522" s="259">
        <v>12</v>
      </c>
      <c r="H522" s="259">
        <v>12</v>
      </c>
      <c r="I522" s="259" t="s">
        <v>289</v>
      </c>
      <c r="J522" s="255" t="s">
        <v>227</v>
      </c>
      <c r="K522" s="259" t="s">
        <v>69</v>
      </c>
      <c r="L522" s="259" t="s">
        <v>298</v>
      </c>
      <c r="M522" s="259">
        <f>COUNTIF(Q523:V524,"x")</f>
        <v>12</v>
      </c>
      <c r="N522" s="259">
        <f t="shared" ref="N522:N529" si="51">G522-M522</f>
        <v>0</v>
      </c>
      <c r="O522" s="228"/>
      <c r="P522" s="228"/>
      <c r="Q522" s="228">
        <v>7</v>
      </c>
      <c r="R522" s="228">
        <v>8</v>
      </c>
      <c r="S522" s="228">
        <v>9</v>
      </c>
      <c r="T522" s="228">
        <v>10</v>
      </c>
      <c r="U522" s="228">
        <v>11</v>
      </c>
      <c r="V522" s="228">
        <v>12</v>
      </c>
      <c r="W522" s="228"/>
      <c r="X522" s="228"/>
      <c r="Y522" s="228">
        <v>7</v>
      </c>
      <c r="Z522" s="228">
        <v>8</v>
      </c>
      <c r="AA522" s="228">
        <v>9</v>
      </c>
      <c r="AB522" s="228">
        <v>10</v>
      </c>
      <c r="AC522" s="228">
        <v>11</v>
      </c>
      <c r="AD522" s="228">
        <v>12</v>
      </c>
      <c r="AE522" s="228"/>
      <c r="AF522" s="228"/>
      <c r="AG522" s="228">
        <v>7</v>
      </c>
      <c r="AH522" s="228">
        <v>8</v>
      </c>
      <c r="AI522" s="228">
        <v>9</v>
      </c>
      <c r="AJ522" s="228">
        <v>10</v>
      </c>
      <c r="AK522" s="228">
        <v>11</v>
      </c>
      <c r="AL522" s="228">
        <v>12</v>
      </c>
      <c r="AM522" s="228"/>
      <c r="AN522" s="228"/>
      <c r="AO522" s="228">
        <v>7</v>
      </c>
      <c r="AP522" s="228">
        <v>8</v>
      </c>
      <c r="AQ522" s="228">
        <v>9</v>
      </c>
      <c r="AR522" s="228">
        <v>10</v>
      </c>
      <c r="AS522" s="228">
        <v>11</v>
      </c>
      <c r="AT522" s="228">
        <v>12</v>
      </c>
      <c r="AU522" s="228"/>
      <c r="AV522" s="228"/>
      <c r="AW522" s="354">
        <f>F522</f>
        <v>1</v>
      </c>
      <c r="AY522" s="289">
        <f t="shared" si="46"/>
        <v>12</v>
      </c>
      <c r="AZ522" s="244">
        <f t="shared" si="47"/>
        <v>12</v>
      </c>
      <c r="BA522" s="244">
        <f t="shared" si="48"/>
        <v>0</v>
      </c>
      <c r="BB522" s="290">
        <f>Table6[[#This Row],[Occupé]]/Table6[[#This Row],[Total port]]</f>
        <v>1</v>
      </c>
    </row>
    <row r="523" spans="1:67" ht="12" customHeight="1">
      <c r="A523" s="207"/>
      <c r="B523" s="298" t="s">
        <v>251</v>
      </c>
      <c r="C523" s="289" t="s">
        <v>227</v>
      </c>
      <c r="D523" s="261" t="s">
        <v>112</v>
      </c>
      <c r="E523" s="245" t="s">
        <v>276</v>
      </c>
      <c r="F523" s="352"/>
      <c r="G523" s="261">
        <v>12</v>
      </c>
      <c r="H523" s="261">
        <v>12</v>
      </c>
      <c r="I523" s="261" t="s">
        <v>289</v>
      </c>
      <c r="J523" s="244" t="s">
        <v>227</v>
      </c>
      <c r="K523" s="261" t="s">
        <v>69</v>
      </c>
      <c r="L523" s="261" t="s">
        <v>300</v>
      </c>
      <c r="M523" s="261">
        <f>COUNTIF(Y523:AD524,"x")</f>
        <v>12</v>
      </c>
      <c r="N523" s="261">
        <f t="shared" si="51"/>
        <v>0</v>
      </c>
      <c r="O523" s="240"/>
      <c r="P523" s="262" t="str">
        <f>K522</f>
        <v>M11</v>
      </c>
      <c r="Q523" s="255" t="s">
        <v>277</v>
      </c>
      <c r="R523" s="255" t="s">
        <v>277</v>
      </c>
      <c r="S523" s="255" t="s">
        <v>277</v>
      </c>
      <c r="T523" s="254" t="s">
        <v>277</v>
      </c>
      <c r="U523" s="254" t="s">
        <v>277</v>
      </c>
      <c r="V523" s="276" t="s">
        <v>277</v>
      </c>
      <c r="W523" s="240"/>
      <c r="X523" s="262" t="str">
        <f>K523</f>
        <v>M11</v>
      </c>
      <c r="Y523" s="255" t="s">
        <v>277</v>
      </c>
      <c r="Z523" s="255" t="s">
        <v>277</v>
      </c>
      <c r="AA523" s="255" t="s">
        <v>277</v>
      </c>
      <c r="AB523" s="255" t="s">
        <v>277</v>
      </c>
      <c r="AC523" s="255" t="s">
        <v>277</v>
      </c>
      <c r="AD523" s="263" t="s">
        <v>277</v>
      </c>
      <c r="AE523" s="240"/>
      <c r="AF523" s="262" t="str">
        <f>K524</f>
        <v>M11</v>
      </c>
      <c r="AG523" s="255" t="s">
        <v>277</v>
      </c>
      <c r="AH523" s="255" t="s">
        <v>277</v>
      </c>
      <c r="AI523" s="255" t="s">
        <v>277</v>
      </c>
      <c r="AJ523" s="255" t="s">
        <v>277</v>
      </c>
      <c r="AK523" s="255" t="s">
        <v>277</v>
      </c>
      <c r="AL523" s="263" t="s">
        <v>277</v>
      </c>
      <c r="AM523" s="240"/>
      <c r="AN523" s="262" t="str">
        <f>K525</f>
        <v>M11</v>
      </c>
      <c r="AO523" s="255" t="s">
        <v>277</v>
      </c>
      <c r="AP523" s="269"/>
      <c r="AQ523" s="255" t="s">
        <v>277</v>
      </c>
      <c r="AR523" s="269"/>
      <c r="AS523" s="255"/>
      <c r="AT523" s="270"/>
      <c r="AU523" s="240"/>
      <c r="AV523" s="240"/>
      <c r="AW523" s="355"/>
      <c r="AY523" s="289">
        <f t="shared" si="46"/>
        <v>12</v>
      </c>
      <c r="AZ523" s="244">
        <f t="shared" si="47"/>
        <v>12</v>
      </c>
      <c r="BA523" s="244">
        <f t="shared" si="48"/>
        <v>0</v>
      </c>
      <c r="BB523" s="290">
        <f>Table6[[#This Row],[Occupé]]/Table6[[#This Row],[Total port]]</f>
        <v>1</v>
      </c>
    </row>
    <row r="524" spans="1:67" ht="12" customHeight="1" thickBot="1">
      <c r="A524" s="207"/>
      <c r="B524" s="298" t="s">
        <v>251</v>
      </c>
      <c r="C524" s="289" t="s">
        <v>227</v>
      </c>
      <c r="D524" s="261" t="s">
        <v>112</v>
      </c>
      <c r="E524" s="245" t="s">
        <v>276</v>
      </c>
      <c r="F524" s="352"/>
      <c r="G524" s="261">
        <v>12</v>
      </c>
      <c r="H524" s="261">
        <v>12</v>
      </c>
      <c r="I524" s="261" t="s">
        <v>289</v>
      </c>
      <c r="J524" s="244" t="s">
        <v>227</v>
      </c>
      <c r="K524" s="261" t="s">
        <v>69</v>
      </c>
      <c r="L524" s="261" t="s">
        <v>301</v>
      </c>
      <c r="M524" s="261">
        <f>COUNTIF(AG523:AL524,"x")</f>
        <v>12</v>
      </c>
      <c r="N524" s="261">
        <f t="shared" si="51"/>
        <v>0</v>
      </c>
      <c r="O524" s="240"/>
      <c r="P524" s="264" t="str">
        <f>L522</f>
        <v>C1</v>
      </c>
      <c r="Q524" s="231" t="s">
        <v>277</v>
      </c>
      <c r="R524" s="231" t="s">
        <v>277</v>
      </c>
      <c r="S524" s="231" t="s">
        <v>277</v>
      </c>
      <c r="T524" s="231" t="s">
        <v>277</v>
      </c>
      <c r="U524" s="231" t="s">
        <v>277</v>
      </c>
      <c r="V524" s="265" t="s">
        <v>277</v>
      </c>
      <c r="W524" s="240"/>
      <c r="X524" s="264" t="str">
        <f>L523</f>
        <v>C2</v>
      </c>
      <c r="Y524" s="231" t="s">
        <v>277</v>
      </c>
      <c r="Z524" s="231" t="s">
        <v>277</v>
      </c>
      <c r="AA524" s="231" t="s">
        <v>277</v>
      </c>
      <c r="AB524" s="231" t="s">
        <v>277</v>
      </c>
      <c r="AC524" s="231" t="s">
        <v>277</v>
      </c>
      <c r="AD524" s="265" t="s">
        <v>277</v>
      </c>
      <c r="AE524" s="240"/>
      <c r="AF524" s="264" t="str">
        <f>L524</f>
        <v>C3</v>
      </c>
      <c r="AG524" s="231" t="s">
        <v>277</v>
      </c>
      <c r="AH524" s="231" t="s">
        <v>277</v>
      </c>
      <c r="AI524" s="231" t="s">
        <v>277</v>
      </c>
      <c r="AJ524" s="231" t="s">
        <v>277</v>
      </c>
      <c r="AK524" s="231" t="s">
        <v>277</v>
      </c>
      <c r="AL524" s="265" t="s">
        <v>277</v>
      </c>
      <c r="AM524" s="240"/>
      <c r="AN524" s="264" t="str">
        <f>L525</f>
        <v>C4</v>
      </c>
      <c r="AO524" s="273"/>
      <c r="AP524" s="231" t="s">
        <v>277</v>
      </c>
      <c r="AQ524" s="273"/>
      <c r="AR524" s="231" t="s">
        <v>277</v>
      </c>
      <c r="AS524" s="273"/>
      <c r="AT524" s="265" t="s">
        <v>277</v>
      </c>
      <c r="AU524" s="240"/>
      <c r="AV524" s="240"/>
      <c r="AW524" s="355"/>
      <c r="AY524" s="289">
        <f t="shared" si="46"/>
        <v>12</v>
      </c>
      <c r="AZ524" s="244">
        <f t="shared" si="47"/>
        <v>12</v>
      </c>
      <c r="BA524" s="244">
        <f t="shared" si="48"/>
        <v>0</v>
      </c>
      <c r="BB524" s="290">
        <f>Table6[[#This Row],[Occupé]]/Table6[[#This Row],[Total port]]</f>
        <v>1</v>
      </c>
    </row>
    <row r="525" spans="1:67" ht="12" customHeight="1" thickBot="1">
      <c r="A525" s="207"/>
      <c r="B525" s="299" t="s">
        <v>251</v>
      </c>
      <c r="C525" s="296" t="s">
        <v>227</v>
      </c>
      <c r="D525" s="257" t="s">
        <v>112</v>
      </c>
      <c r="E525" s="232" t="s">
        <v>276</v>
      </c>
      <c r="F525" s="353"/>
      <c r="G525" s="252">
        <v>6</v>
      </c>
      <c r="H525" s="252">
        <v>6</v>
      </c>
      <c r="I525" s="252" t="s">
        <v>289</v>
      </c>
      <c r="J525" s="231" t="s">
        <v>227</v>
      </c>
      <c r="K525" s="252" t="s">
        <v>69</v>
      </c>
      <c r="L525" s="252" t="s">
        <v>302</v>
      </c>
      <c r="M525" s="252">
        <f>COUNTIF(AO523:AT524,"x")</f>
        <v>5</v>
      </c>
      <c r="N525" s="252">
        <f t="shared" si="51"/>
        <v>1</v>
      </c>
      <c r="O525" s="233"/>
      <c r="P525" s="233"/>
      <c r="Q525" s="233">
        <v>1</v>
      </c>
      <c r="R525" s="233">
        <v>2</v>
      </c>
      <c r="S525" s="233">
        <v>3</v>
      </c>
      <c r="T525" s="233">
        <v>4</v>
      </c>
      <c r="U525" s="233">
        <v>5</v>
      </c>
      <c r="V525" s="233">
        <v>6</v>
      </c>
      <c r="W525" s="233"/>
      <c r="X525" s="233"/>
      <c r="Y525" s="233">
        <v>1</v>
      </c>
      <c r="Z525" s="233">
        <v>2</v>
      </c>
      <c r="AA525" s="233">
        <v>3</v>
      </c>
      <c r="AB525" s="233">
        <v>4</v>
      </c>
      <c r="AC525" s="233">
        <v>5</v>
      </c>
      <c r="AD525" s="233">
        <v>6</v>
      </c>
      <c r="AE525" s="233"/>
      <c r="AF525" s="233"/>
      <c r="AG525" s="233">
        <v>1</v>
      </c>
      <c r="AH525" s="233">
        <v>2</v>
      </c>
      <c r="AI525" s="233">
        <v>3</v>
      </c>
      <c r="AJ525" s="233">
        <v>4</v>
      </c>
      <c r="AK525" s="233">
        <v>5</v>
      </c>
      <c r="AL525" s="233">
        <v>6</v>
      </c>
      <c r="AM525" s="233"/>
      <c r="AN525" s="233"/>
      <c r="AO525" s="233">
        <v>1</v>
      </c>
      <c r="AP525" s="233">
        <v>2</v>
      </c>
      <c r="AQ525" s="233">
        <v>3</v>
      </c>
      <c r="AR525" s="233">
        <v>4</v>
      </c>
      <c r="AS525" s="233">
        <v>5</v>
      </c>
      <c r="AT525" s="233">
        <v>6</v>
      </c>
      <c r="AU525" s="233"/>
      <c r="AV525" s="233"/>
      <c r="AW525" s="356"/>
      <c r="AY525" s="289">
        <f t="shared" si="46"/>
        <v>6</v>
      </c>
      <c r="AZ525" s="244">
        <f t="shared" si="47"/>
        <v>5</v>
      </c>
      <c r="BA525" s="244">
        <f t="shared" si="48"/>
        <v>1</v>
      </c>
      <c r="BB525" s="290">
        <f>Table6[[#This Row],[Occupé]]/Table6[[#This Row],[Total port]]</f>
        <v>0.83333333333333337</v>
      </c>
    </row>
    <row r="526" spans="1:67" ht="12" customHeight="1" thickBot="1">
      <c r="A526" s="207"/>
      <c r="B526" s="297" t="s">
        <v>251</v>
      </c>
      <c r="C526" s="295" t="s">
        <v>227</v>
      </c>
      <c r="D526" s="275" t="s">
        <v>112</v>
      </c>
      <c r="E526" s="260" t="s">
        <v>276</v>
      </c>
      <c r="F526" s="351">
        <v>1</v>
      </c>
      <c r="G526" s="259">
        <v>12</v>
      </c>
      <c r="H526" s="259">
        <v>12</v>
      </c>
      <c r="I526" s="259" t="s">
        <v>289</v>
      </c>
      <c r="J526" s="255" t="s">
        <v>227</v>
      </c>
      <c r="K526" s="259" t="s">
        <v>69</v>
      </c>
      <c r="L526" s="259" t="s">
        <v>298</v>
      </c>
      <c r="M526" s="259">
        <f>COUNTIF(Q527:V528,"x")</f>
        <v>11</v>
      </c>
      <c r="N526" s="259">
        <f t="shared" si="51"/>
        <v>1</v>
      </c>
      <c r="O526" s="228"/>
      <c r="P526" s="228"/>
      <c r="Q526" s="228">
        <v>7</v>
      </c>
      <c r="R526" s="228">
        <v>8</v>
      </c>
      <c r="S526" s="228">
        <v>9</v>
      </c>
      <c r="T526" s="228">
        <v>10</v>
      </c>
      <c r="U526" s="228">
        <v>11</v>
      </c>
      <c r="V526" s="228">
        <v>12</v>
      </c>
      <c r="W526" s="228"/>
      <c r="X526" s="228"/>
      <c r="Y526" s="228">
        <v>7</v>
      </c>
      <c r="Z526" s="228">
        <v>8</v>
      </c>
      <c r="AA526" s="228">
        <v>9</v>
      </c>
      <c r="AB526" s="228">
        <v>10</v>
      </c>
      <c r="AC526" s="228">
        <v>11</v>
      </c>
      <c r="AD526" s="228">
        <v>12</v>
      </c>
      <c r="AE526" s="228"/>
      <c r="AF526" s="228"/>
      <c r="AG526" s="228">
        <v>7</v>
      </c>
      <c r="AH526" s="228">
        <v>8</v>
      </c>
      <c r="AI526" s="228">
        <v>9</v>
      </c>
      <c r="AJ526" s="228">
        <v>10</v>
      </c>
      <c r="AK526" s="228">
        <v>11</v>
      </c>
      <c r="AL526" s="228">
        <v>12</v>
      </c>
      <c r="AM526" s="228"/>
      <c r="AN526" s="228"/>
      <c r="AO526" s="228">
        <v>7</v>
      </c>
      <c r="AP526" s="228">
        <v>8</v>
      </c>
      <c r="AQ526" s="228">
        <v>9</v>
      </c>
      <c r="AR526" s="228">
        <v>10</v>
      </c>
      <c r="AS526" s="228">
        <v>11</v>
      </c>
      <c r="AT526" s="228">
        <v>12</v>
      </c>
      <c r="AU526" s="228"/>
      <c r="AV526" s="228"/>
      <c r="AW526" s="354">
        <f>F526</f>
        <v>1</v>
      </c>
      <c r="AY526" s="289">
        <f t="shared" si="46"/>
        <v>12</v>
      </c>
      <c r="AZ526" s="244">
        <f t="shared" si="47"/>
        <v>11</v>
      </c>
      <c r="BA526" s="244">
        <f t="shared" si="48"/>
        <v>1</v>
      </c>
      <c r="BB526" s="290">
        <f>Table6[[#This Row],[Occupé]]/Table6[[#This Row],[Total port]]</f>
        <v>0.91666666666666663</v>
      </c>
      <c r="BN526" s="68"/>
      <c r="BO526" s="68"/>
    </row>
    <row r="527" spans="1:67" ht="12" customHeight="1">
      <c r="A527" s="207"/>
      <c r="B527" s="298" t="s">
        <v>251</v>
      </c>
      <c r="C527" s="289" t="s">
        <v>227</v>
      </c>
      <c r="D527" s="261" t="s">
        <v>112</v>
      </c>
      <c r="E527" s="245" t="s">
        <v>276</v>
      </c>
      <c r="F527" s="352"/>
      <c r="G527" s="261">
        <v>12</v>
      </c>
      <c r="H527" s="261">
        <v>12</v>
      </c>
      <c r="I527" s="261" t="s">
        <v>289</v>
      </c>
      <c r="J527" s="244" t="s">
        <v>227</v>
      </c>
      <c r="K527" s="261" t="s">
        <v>69</v>
      </c>
      <c r="L527" s="261" t="s">
        <v>300</v>
      </c>
      <c r="M527" s="261">
        <f>COUNTIF(Y527:AD528,"x")</f>
        <v>12</v>
      </c>
      <c r="N527" s="261">
        <f t="shared" si="51"/>
        <v>0</v>
      </c>
      <c r="O527" s="240"/>
      <c r="P527" s="262" t="str">
        <f>K526</f>
        <v>M11</v>
      </c>
      <c r="Q527" s="255" t="s">
        <v>277</v>
      </c>
      <c r="R527" s="255" t="s">
        <v>278</v>
      </c>
      <c r="S527" s="255" t="s">
        <v>278</v>
      </c>
      <c r="T527" s="255" t="s">
        <v>278</v>
      </c>
      <c r="U527" s="255" t="s">
        <v>278</v>
      </c>
      <c r="V527" s="263"/>
      <c r="W527" s="240"/>
      <c r="X527" s="262" t="str">
        <f>K527</f>
        <v>M11</v>
      </c>
      <c r="Y527" s="255" t="s">
        <v>277</v>
      </c>
      <c r="Z527" s="255" t="s">
        <v>277</v>
      </c>
      <c r="AA527" s="255" t="s">
        <v>277</v>
      </c>
      <c r="AB527" s="255" t="s">
        <v>277</v>
      </c>
      <c r="AC527" s="255" t="s">
        <v>277</v>
      </c>
      <c r="AD527" s="263" t="s">
        <v>277</v>
      </c>
      <c r="AE527" s="240"/>
      <c r="AF527" s="262">
        <f>K528</f>
        <v>0</v>
      </c>
      <c r="AG527" s="255" t="s">
        <v>277</v>
      </c>
      <c r="AH527" s="255" t="s">
        <v>277</v>
      </c>
      <c r="AI527" s="255" t="s">
        <v>277</v>
      </c>
      <c r="AJ527" s="255" t="s">
        <v>277</v>
      </c>
      <c r="AK527" s="255" t="s">
        <v>277</v>
      </c>
      <c r="AL527" s="263" t="s">
        <v>277</v>
      </c>
      <c r="AM527" s="240"/>
      <c r="AN527" s="262">
        <f>K529</f>
        <v>0</v>
      </c>
      <c r="AO527" s="268"/>
      <c r="AP527" s="269"/>
      <c r="AQ527" s="269"/>
      <c r="AR527" s="269"/>
      <c r="AS527" s="269"/>
      <c r="AT527" s="270"/>
      <c r="AU527" s="240"/>
      <c r="AV527" s="240"/>
      <c r="AW527" s="355"/>
      <c r="AY527" s="289">
        <f t="shared" ref="AY527:AY594" si="52">G527</f>
        <v>12</v>
      </c>
      <c r="AZ527" s="244">
        <f t="shared" ref="AZ527:AZ594" si="53">M527</f>
        <v>12</v>
      </c>
      <c r="BA527" s="244">
        <f t="shared" ref="BA527:BA594" si="54">N527</f>
        <v>0</v>
      </c>
      <c r="BB527" s="290">
        <f>Table6[[#This Row],[Occupé]]/Table6[[#This Row],[Total port]]</f>
        <v>1</v>
      </c>
      <c r="BN527" s="68"/>
      <c r="BO527" s="68"/>
    </row>
    <row r="528" spans="1:67" ht="12" customHeight="1" thickBot="1">
      <c r="A528" s="207"/>
      <c r="B528" s="298" t="str">
        <f t="shared" ref="B528:B549" si="55">IF(C528=J528,"INTRA","INTER")</f>
        <v>INTRA</v>
      </c>
      <c r="C528" s="289" t="s">
        <v>227</v>
      </c>
      <c r="D528" s="261" t="s">
        <v>112</v>
      </c>
      <c r="E528" s="245" t="s">
        <v>276</v>
      </c>
      <c r="F528" s="352"/>
      <c r="G528" s="261">
        <v>12</v>
      </c>
      <c r="H528" s="261">
        <v>12</v>
      </c>
      <c r="I528" s="261" t="s">
        <v>289</v>
      </c>
      <c r="J528" s="244" t="s">
        <v>227</v>
      </c>
      <c r="K528" s="261"/>
      <c r="L528" s="261" t="s">
        <v>301</v>
      </c>
      <c r="M528" s="261">
        <f>COUNTIF(AG527:AL528,"x")</f>
        <v>12</v>
      </c>
      <c r="N528" s="261">
        <f t="shared" si="51"/>
        <v>0</v>
      </c>
      <c r="O528" s="240"/>
      <c r="P528" s="264" t="str">
        <f>L526</f>
        <v>C1</v>
      </c>
      <c r="Q528" s="231" t="s">
        <v>277</v>
      </c>
      <c r="R528" s="231" t="s">
        <v>277</v>
      </c>
      <c r="S528" s="231" t="s">
        <v>277</v>
      </c>
      <c r="T528" s="231" t="s">
        <v>277</v>
      </c>
      <c r="U528" s="231" t="s">
        <v>277</v>
      </c>
      <c r="V528" s="265" t="s">
        <v>277</v>
      </c>
      <c r="W528" s="240"/>
      <c r="X528" s="264" t="str">
        <f>L527</f>
        <v>C2</v>
      </c>
      <c r="Y528" s="231" t="s">
        <v>277</v>
      </c>
      <c r="Z528" s="231" t="s">
        <v>277</v>
      </c>
      <c r="AA528" s="231" t="s">
        <v>277</v>
      </c>
      <c r="AB528" s="231" t="s">
        <v>277</v>
      </c>
      <c r="AC528" s="231" t="s">
        <v>277</v>
      </c>
      <c r="AD528" s="265" t="s">
        <v>277</v>
      </c>
      <c r="AE528" s="240"/>
      <c r="AF528" s="264" t="str">
        <f>L528</f>
        <v>C3</v>
      </c>
      <c r="AG528" s="231" t="s">
        <v>277</v>
      </c>
      <c r="AH528" s="231" t="s">
        <v>277</v>
      </c>
      <c r="AI528" s="231" t="s">
        <v>277</v>
      </c>
      <c r="AJ528" s="231" t="s">
        <v>277</v>
      </c>
      <c r="AK528" s="231" t="s">
        <v>277</v>
      </c>
      <c r="AL528" s="265" t="s">
        <v>277</v>
      </c>
      <c r="AM528" s="240"/>
      <c r="AN528" s="264" t="str">
        <f>L529</f>
        <v>C4</v>
      </c>
      <c r="AO528" s="272"/>
      <c r="AP528" s="273"/>
      <c r="AQ528" s="273"/>
      <c r="AR528" s="273"/>
      <c r="AS528" s="273"/>
      <c r="AT528" s="274"/>
      <c r="AU528" s="240"/>
      <c r="AV528" s="240"/>
      <c r="AW528" s="355"/>
      <c r="AY528" s="289">
        <f t="shared" si="52"/>
        <v>12</v>
      </c>
      <c r="AZ528" s="244">
        <f t="shared" si="53"/>
        <v>12</v>
      </c>
      <c r="BA528" s="244">
        <f t="shared" si="54"/>
        <v>0</v>
      </c>
      <c r="BB528" s="290">
        <f>Table6[[#This Row],[Occupé]]/Table6[[#This Row],[Total port]]</f>
        <v>1</v>
      </c>
    </row>
    <row r="529" spans="1:67" ht="12" customHeight="1" thickBot="1">
      <c r="A529" s="207"/>
      <c r="B529" s="299" t="str">
        <f t="shared" si="55"/>
        <v>INTRA</v>
      </c>
      <c r="C529" s="296" t="s">
        <v>227</v>
      </c>
      <c r="D529" s="257" t="s">
        <v>112</v>
      </c>
      <c r="E529" s="232" t="s">
        <v>276</v>
      </c>
      <c r="F529" s="353"/>
      <c r="G529" s="252">
        <v>0</v>
      </c>
      <c r="H529" s="252">
        <v>12</v>
      </c>
      <c r="I529" s="252" t="s">
        <v>289</v>
      </c>
      <c r="J529" s="231" t="s">
        <v>227</v>
      </c>
      <c r="K529" s="252"/>
      <c r="L529" s="252" t="s">
        <v>302</v>
      </c>
      <c r="M529" s="252">
        <f>COUNTIF(AO527:AT528,"x")</f>
        <v>0</v>
      </c>
      <c r="N529" s="252">
        <f t="shared" si="51"/>
        <v>0</v>
      </c>
      <c r="O529" s="233"/>
      <c r="P529" s="233"/>
      <c r="Q529" s="233">
        <v>1</v>
      </c>
      <c r="R529" s="233">
        <v>2</v>
      </c>
      <c r="S529" s="233">
        <v>3</v>
      </c>
      <c r="T529" s="233">
        <v>4</v>
      </c>
      <c r="U529" s="233">
        <v>5</v>
      </c>
      <c r="V529" s="233">
        <v>6</v>
      </c>
      <c r="W529" s="233"/>
      <c r="X529" s="233"/>
      <c r="Y529" s="233">
        <v>1</v>
      </c>
      <c r="Z529" s="233">
        <v>2</v>
      </c>
      <c r="AA529" s="233">
        <v>3</v>
      </c>
      <c r="AB529" s="233">
        <v>4</v>
      </c>
      <c r="AC529" s="233">
        <v>5</v>
      </c>
      <c r="AD529" s="233">
        <v>6</v>
      </c>
      <c r="AE529" s="233"/>
      <c r="AF529" s="233"/>
      <c r="AG529" s="233">
        <v>1</v>
      </c>
      <c r="AH529" s="233">
        <v>2</v>
      </c>
      <c r="AI529" s="233">
        <v>3</v>
      </c>
      <c r="AJ529" s="233">
        <v>4</v>
      </c>
      <c r="AK529" s="233">
        <v>5</v>
      </c>
      <c r="AL529" s="233">
        <v>6</v>
      </c>
      <c r="AM529" s="233"/>
      <c r="AN529" s="233"/>
      <c r="AO529" s="233">
        <v>1</v>
      </c>
      <c r="AP529" s="233">
        <v>2</v>
      </c>
      <c r="AQ529" s="233">
        <v>3</v>
      </c>
      <c r="AR529" s="233">
        <v>4</v>
      </c>
      <c r="AS529" s="233">
        <v>5</v>
      </c>
      <c r="AT529" s="233">
        <v>6</v>
      </c>
      <c r="AU529" s="233"/>
      <c r="AV529" s="233"/>
      <c r="AW529" s="356"/>
      <c r="AY529" s="289">
        <f t="shared" si="52"/>
        <v>0</v>
      </c>
      <c r="AZ529" s="244">
        <f t="shared" si="53"/>
        <v>0</v>
      </c>
      <c r="BA529" s="244">
        <f t="shared" si="54"/>
        <v>0</v>
      </c>
      <c r="BB529" s="290" t="e">
        <f>Table6[[#This Row],[Occupé]]/Table6[[#This Row],[Total port]]</f>
        <v>#DIV/0!</v>
      </c>
    </row>
    <row r="530" spans="1:67" ht="12" customHeight="1" thickBot="1">
      <c r="A530" s="207"/>
      <c r="B530" s="297" t="s">
        <v>251</v>
      </c>
      <c r="C530" s="295" t="s">
        <v>227</v>
      </c>
      <c r="D530" s="275" t="s">
        <v>189</v>
      </c>
      <c r="E530" s="260" t="s">
        <v>276</v>
      </c>
      <c r="F530" s="351">
        <v>2</v>
      </c>
      <c r="G530" s="259">
        <v>12</v>
      </c>
      <c r="H530" s="259">
        <v>12</v>
      </c>
      <c r="I530" s="259" t="s">
        <v>289</v>
      </c>
      <c r="J530" s="255" t="s">
        <v>227</v>
      </c>
      <c r="K530" s="259" t="s">
        <v>69</v>
      </c>
      <c r="L530" s="259" t="s">
        <v>298</v>
      </c>
      <c r="M530" s="259">
        <f>COUNTIF(Q531:V532,"x")</f>
        <v>12</v>
      </c>
      <c r="N530" s="259">
        <f t="shared" ref="N530:N537" si="56">G530-M530</f>
        <v>0</v>
      </c>
      <c r="O530" s="228"/>
      <c r="P530" s="228"/>
      <c r="Q530" s="228">
        <v>7</v>
      </c>
      <c r="R530" s="228">
        <v>8</v>
      </c>
      <c r="S530" s="228">
        <v>9</v>
      </c>
      <c r="T530" s="228">
        <v>10</v>
      </c>
      <c r="U530" s="228">
        <v>11</v>
      </c>
      <c r="V530" s="228">
        <v>12</v>
      </c>
      <c r="W530" s="228"/>
      <c r="X530" s="228"/>
      <c r="Y530" s="228">
        <v>7</v>
      </c>
      <c r="Z530" s="228">
        <v>8</v>
      </c>
      <c r="AA530" s="228">
        <v>9</v>
      </c>
      <c r="AB530" s="228">
        <v>10</v>
      </c>
      <c r="AC530" s="228">
        <v>11</v>
      </c>
      <c r="AD530" s="228">
        <v>12</v>
      </c>
      <c r="AE530" s="228"/>
      <c r="AF530" s="228"/>
      <c r="AG530" s="228">
        <v>7</v>
      </c>
      <c r="AH530" s="228">
        <v>8</v>
      </c>
      <c r="AI530" s="228">
        <v>9</v>
      </c>
      <c r="AJ530" s="228">
        <v>10</v>
      </c>
      <c r="AK530" s="228">
        <v>11</v>
      </c>
      <c r="AL530" s="228">
        <v>12</v>
      </c>
      <c r="AM530" s="228"/>
      <c r="AN530" s="228"/>
      <c r="AO530" s="228">
        <v>7</v>
      </c>
      <c r="AP530" s="228">
        <v>8</v>
      </c>
      <c r="AQ530" s="228">
        <v>9</v>
      </c>
      <c r="AR530" s="228">
        <v>10</v>
      </c>
      <c r="AS530" s="228">
        <v>11</v>
      </c>
      <c r="AT530" s="228">
        <v>12</v>
      </c>
      <c r="AU530" s="228"/>
      <c r="AV530" s="228"/>
      <c r="AW530" s="354">
        <f>F530</f>
        <v>2</v>
      </c>
      <c r="AX530" s="66"/>
      <c r="AY530" s="289">
        <f t="shared" si="52"/>
        <v>12</v>
      </c>
      <c r="AZ530" s="244">
        <f t="shared" si="53"/>
        <v>12</v>
      </c>
      <c r="BA530" s="244">
        <f t="shared" si="54"/>
        <v>0</v>
      </c>
      <c r="BB530" s="290">
        <f>Table6[[#This Row],[Occupé]]/Table6[[#This Row],[Total port]]</f>
        <v>1</v>
      </c>
      <c r="BC530" s="250"/>
      <c r="BD530" s="250"/>
      <c r="BN530" s="68"/>
      <c r="BO530" s="68"/>
    </row>
    <row r="531" spans="1:67" ht="12" customHeight="1">
      <c r="A531" s="207"/>
      <c r="B531" s="298" t="s">
        <v>251</v>
      </c>
      <c r="C531" s="289" t="s">
        <v>227</v>
      </c>
      <c r="D531" s="261" t="s">
        <v>189</v>
      </c>
      <c r="E531" s="245" t="s">
        <v>276</v>
      </c>
      <c r="F531" s="352"/>
      <c r="G531" s="261">
        <v>12</v>
      </c>
      <c r="H531" s="261">
        <v>12</v>
      </c>
      <c r="I531" s="261" t="s">
        <v>289</v>
      </c>
      <c r="J531" s="244" t="s">
        <v>227</v>
      </c>
      <c r="K531" s="261" t="s">
        <v>69</v>
      </c>
      <c r="L531" s="261" t="s">
        <v>300</v>
      </c>
      <c r="M531" s="261">
        <f>COUNTIF(Y531:AD532,"x")</f>
        <v>12</v>
      </c>
      <c r="N531" s="261">
        <f t="shared" si="56"/>
        <v>0</v>
      </c>
      <c r="O531" s="240"/>
      <c r="P531" s="262" t="str">
        <f>K530</f>
        <v>M11</v>
      </c>
      <c r="Q531" s="255" t="s">
        <v>277</v>
      </c>
      <c r="R531" s="255" t="s">
        <v>277</v>
      </c>
      <c r="S531" s="255" t="s">
        <v>277</v>
      </c>
      <c r="T531" s="255" t="s">
        <v>277</v>
      </c>
      <c r="U531" s="255" t="s">
        <v>277</v>
      </c>
      <c r="V531" s="263" t="s">
        <v>277</v>
      </c>
      <c r="W531" s="240"/>
      <c r="X531" s="262" t="str">
        <f>K531</f>
        <v>M11</v>
      </c>
      <c r="Y531" s="255" t="s">
        <v>277</v>
      </c>
      <c r="Z531" s="255" t="s">
        <v>277</v>
      </c>
      <c r="AA531" s="255" t="s">
        <v>277</v>
      </c>
      <c r="AB531" s="255" t="s">
        <v>277</v>
      </c>
      <c r="AC531" s="255" t="s">
        <v>277</v>
      </c>
      <c r="AD531" s="263" t="s">
        <v>277</v>
      </c>
      <c r="AE531" s="240"/>
      <c r="AF531" s="262" t="str">
        <f>K532</f>
        <v>M11</v>
      </c>
      <c r="AG531" s="255" t="s">
        <v>277</v>
      </c>
      <c r="AH531" s="255" t="s">
        <v>277</v>
      </c>
      <c r="AI531" s="255" t="s">
        <v>277</v>
      </c>
      <c r="AJ531" s="255" t="s">
        <v>277</v>
      </c>
      <c r="AK531" s="255" t="s">
        <v>277</v>
      </c>
      <c r="AL531" s="263" t="s">
        <v>277</v>
      </c>
      <c r="AM531" s="240"/>
      <c r="AN531" s="262" t="str">
        <f>K533</f>
        <v>M11</v>
      </c>
      <c r="AO531" s="255" t="s">
        <v>277</v>
      </c>
      <c r="AP531" s="255" t="s">
        <v>277</v>
      </c>
      <c r="AQ531" s="255" t="s">
        <v>277</v>
      </c>
      <c r="AR531" s="255" t="s">
        <v>277</v>
      </c>
      <c r="AS531" s="255" t="s">
        <v>277</v>
      </c>
      <c r="AT531" s="263" t="s">
        <v>277</v>
      </c>
      <c r="AU531" s="240"/>
      <c r="AV531" s="240"/>
      <c r="AW531" s="355"/>
      <c r="AX531" s="66"/>
      <c r="AY531" s="289">
        <f t="shared" si="52"/>
        <v>12</v>
      </c>
      <c r="AZ531" s="244">
        <f t="shared" si="53"/>
        <v>12</v>
      </c>
      <c r="BA531" s="244">
        <f t="shared" si="54"/>
        <v>0</v>
      </c>
      <c r="BB531" s="290">
        <f>Table6[[#This Row],[Occupé]]/Table6[[#This Row],[Total port]]</f>
        <v>1</v>
      </c>
      <c r="BC531" s="250"/>
      <c r="BD531" s="250"/>
      <c r="BN531" s="68"/>
      <c r="BO531" s="68"/>
    </row>
    <row r="532" spans="1:67" ht="12" customHeight="1" thickBot="1">
      <c r="A532" s="207"/>
      <c r="B532" s="298" t="s">
        <v>251</v>
      </c>
      <c r="C532" s="289" t="s">
        <v>227</v>
      </c>
      <c r="D532" s="261" t="s">
        <v>189</v>
      </c>
      <c r="E532" s="245" t="s">
        <v>276</v>
      </c>
      <c r="F532" s="352"/>
      <c r="G532" s="261">
        <v>12</v>
      </c>
      <c r="H532" s="261">
        <v>12</v>
      </c>
      <c r="I532" s="261" t="s">
        <v>289</v>
      </c>
      <c r="J532" s="244" t="s">
        <v>227</v>
      </c>
      <c r="K532" s="261" t="s">
        <v>69</v>
      </c>
      <c r="L532" s="261" t="s">
        <v>301</v>
      </c>
      <c r="M532" s="261">
        <f>COUNTIF(AG531:AL532,"x")</f>
        <v>12</v>
      </c>
      <c r="N532" s="261">
        <f t="shared" si="56"/>
        <v>0</v>
      </c>
      <c r="O532" s="240"/>
      <c r="P532" s="264" t="str">
        <f>L530</f>
        <v>C1</v>
      </c>
      <c r="Q532" s="231" t="s">
        <v>277</v>
      </c>
      <c r="R532" s="231" t="s">
        <v>277</v>
      </c>
      <c r="S532" s="231" t="s">
        <v>277</v>
      </c>
      <c r="T532" s="231" t="s">
        <v>277</v>
      </c>
      <c r="U532" s="231" t="s">
        <v>277</v>
      </c>
      <c r="V532" s="265" t="s">
        <v>277</v>
      </c>
      <c r="W532" s="240"/>
      <c r="X532" s="264" t="str">
        <f>L531</f>
        <v>C2</v>
      </c>
      <c r="Y532" s="231" t="s">
        <v>277</v>
      </c>
      <c r="Z532" s="231" t="s">
        <v>277</v>
      </c>
      <c r="AA532" s="231" t="s">
        <v>277</v>
      </c>
      <c r="AB532" s="231" t="s">
        <v>277</v>
      </c>
      <c r="AC532" s="231" t="s">
        <v>277</v>
      </c>
      <c r="AD532" s="265" t="s">
        <v>277</v>
      </c>
      <c r="AE532" s="240"/>
      <c r="AF532" s="264" t="str">
        <f>L532</f>
        <v>C3</v>
      </c>
      <c r="AG532" s="231" t="s">
        <v>277</v>
      </c>
      <c r="AH532" s="231" t="s">
        <v>277</v>
      </c>
      <c r="AI532" s="231" t="s">
        <v>277</v>
      </c>
      <c r="AJ532" s="231" t="s">
        <v>277</v>
      </c>
      <c r="AK532" s="231" t="s">
        <v>277</v>
      </c>
      <c r="AL532" s="265" t="s">
        <v>277</v>
      </c>
      <c r="AM532" s="240"/>
      <c r="AN532" s="264" t="str">
        <f>L533</f>
        <v>C4</v>
      </c>
      <c r="AO532" s="231" t="s">
        <v>277</v>
      </c>
      <c r="AP532" s="231" t="s">
        <v>277</v>
      </c>
      <c r="AQ532" s="231" t="s">
        <v>277</v>
      </c>
      <c r="AR532" s="231" t="s">
        <v>277</v>
      </c>
      <c r="AS532" s="231" t="s">
        <v>277</v>
      </c>
      <c r="AT532" s="265" t="s">
        <v>277</v>
      </c>
      <c r="AU532" s="240"/>
      <c r="AV532" s="240"/>
      <c r="AW532" s="355"/>
      <c r="AX532" s="66"/>
      <c r="AY532" s="289">
        <f t="shared" si="52"/>
        <v>12</v>
      </c>
      <c r="AZ532" s="244">
        <f t="shared" si="53"/>
        <v>12</v>
      </c>
      <c r="BA532" s="244">
        <f t="shared" si="54"/>
        <v>0</v>
      </c>
      <c r="BB532" s="290">
        <f>Table6[[#This Row],[Occupé]]/Table6[[#This Row],[Total port]]</f>
        <v>1</v>
      </c>
      <c r="BC532" s="250"/>
      <c r="BD532" s="250"/>
    </row>
    <row r="533" spans="1:67" ht="12" customHeight="1" thickBot="1">
      <c r="A533" s="145"/>
      <c r="B533" s="299" t="s">
        <v>251</v>
      </c>
      <c r="C533" s="296" t="s">
        <v>227</v>
      </c>
      <c r="D533" s="257" t="s">
        <v>189</v>
      </c>
      <c r="E533" s="232" t="s">
        <v>276</v>
      </c>
      <c r="F533" s="353"/>
      <c r="G533" s="252">
        <v>12</v>
      </c>
      <c r="H533" s="252">
        <v>12</v>
      </c>
      <c r="I533" s="252" t="s">
        <v>289</v>
      </c>
      <c r="J533" s="231" t="s">
        <v>227</v>
      </c>
      <c r="K533" s="252" t="s">
        <v>69</v>
      </c>
      <c r="L533" s="252" t="s">
        <v>302</v>
      </c>
      <c r="M533" s="252">
        <f>COUNTIF(AO531:AT532,"x")</f>
        <v>12</v>
      </c>
      <c r="N533" s="252">
        <f t="shared" si="56"/>
        <v>0</v>
      </c>
      <c r="O533" s="233"/>
      <c r="P533" s="233"/>
      <c r="Q533" s="233">
        <v>1</v>
      </c>
      <c r="R533" s="233">
        <v>2</v>
      </c>
      <c r="S533" s="233">
        <v>3</v>
      </c>
      <c r="T533" s="233">
        <v>4</v>
      </c>
      <c r="U533" s="233">
        <v>5</v>
      </c>
      <c r="V533" s="233">
        <v>6</v>
      </c>
      <c r="W533" s="233"/>
      <c r="X533" s="233"/>
      <c r="Y533" s="233">
        <v>1</v>
      </c>
      <c r="Z533" s="233">
        <v>2</v>
      </c>
      <c r="AA533" s="233">
        <v>3</v>
      </c>
      <c r="AB533" s="233">
        <v>4</v>
      </c>
      <c r="AC533" s="233">
        <v>5</v>
      </c>
      <c r="AD533" s="233">
        <v>6</v>
      </c>
      <c r="AE533" s="233"/>
      <c r="AF533" s="233"/>
      <c r="AG533" s="233">
        <v>1</v>
      </c>
      <c r="AH533" s="233">
        <v>2</v>
      </c>
      <c r="AI533" s="233">
        <v>3</v>
      </c>
      <c r="AJ533" s="233">
        <v>4</v>
      </c>
      <c r="AK533" s="233">
        <v>5</v>
      </c>
      <c r="AL533" s="233">
        <v>6</v>
      </c>
      <c r="AM533" s="233"/>
      <c r="AN533" s="233"/>
      <c r="AO533" s="233">
        <v>1</v>
      </c>
      <c r="AP533" s="233">
        <v>2</v>
      </c>
      <c r="AQ533" s="233">
        <v>3</v>
      </c>
      <c r="AR533" s="233">
        <v>4</v>
      </c>
      <c r="AS533" s="233">
        <v>5</v>
      </c>
      <c r="AT533" s="233">
        <v>6</v>
      </c>
      <c r="AU533" s="233"/>
      <c r="AV533" s="233"/>
      <c r="AW533" s="356"/>
      <c r="AX533" s="66"/>
      <c r="AY533" s="289">
        <f t="shared" si="52"/>
        <v>12</v>
      </c>
      <c r="AZ533" s="244">
        <f t="shared" si="53"/>
        <v>12</v>
      </c>
      <c r="BA533" s="244">
        <f t="shared" si="54"/>
        <v>0</v>
      </c>
      <c r="BB533" s="290">
        <f>Table6[[#This Row],[Occupé]]/Table6[[#This Row],[Total port]]</f>
        <v>1</v>
      </c>
      <c r="BC533" s="250"/>
      <c r="BD533" s="250"/>
    </row>
    <row r="534" spans="1:67" ht="12" customHeight="1" thickBot="1">
      <c r="A534" s="145"/>
      <c r="B534" s="297" t="s">
        <v>251</v>
      </c>
      <c r="C534" s="295" t="s">
        <v>227</v>
      </c>
      <c r="D534" s="275" t="s">
        <v>69</v>
      </c>
      <c r="E534" s="260" t="s">
        <v>280</v>
      </c>
      <c r="F534" s="351">
        <v>46</v>
      </c>
      <c r="G534" s="259">
        <v>12</v>
      </c>
      <c r="H534" s="259">
        <v>12</v>
      </c>
      <c r="I534" s="259" t="s">
        <v>289</v>
      </c>
      <c r="J534" s="255" t="s">
        <v>227</v>
      </c>
      <c r="K534" s="259" t="s">
        <v>112</v>
      </c>
      <c r="L534" s="259" t="s">
        <v>298</v>
      </c>
      <c r="M534" s="259">
        <f>COUNTIF(Q535:V536,"x")</f>
        <v>12</v>
      </c>
      <c r="N534" s="259">
        <f t="shared" si="56"/>
        <v>0</v>
      </c>
      <c r="O534" s="228"/>
      <c r="P534" s="228"/>
      <c r="Q534" s="228">
        <v>7</v>
      </c>
      <c r="R534" s="228">
        <v>8</v>
      </c>
      <c r="S534" s="228">
        <v>9</v>
      </c>
      <c r="T534" s="228">
        <v>10</v>
      </c>
      <c r="U534" s="228">
        <v>11</v>
      </c>
      <c r="V534" s="228">
        <v>12</v>
      </c>
      <c r="W534" s="228"/>
      <c r="X534" s="228"/>
      <c r="Y534" s="228">
        <v>7</v>
      </c>
      <c r="Z534" s="228">
        <v>8</v>
      </c>
      <c r="AA534" s="228">
        <v>9</v>
      </c>
      <c r="AB534" s="228">
        <v>10</v>
      </c>
      <c r="AC534" s="228">
        <v>11</v>
      </c>
      <c r="AD534" s="228">
        <v>12</v>
      </c>
      <c r="AE534" s="228"/>
      <c r="AF534" s="228"/>
      <c r="AG534" s="228">
        <v>7</v>
      </c>
      <c r="AH534" s="228">
        <v>8</v>
      </c>
      <c r="AI534" s="228">
        <v>9</v>
      </c>
      <c r="AJ534" s="228">
        <v>10</v>
      </c>
      <c r="AK534" s="228">
        <v>11</v>
      </c>
      <c r="AL534" s="228">
        <v>12</v>
      </c>
      <c r="AM534" s="228"/>
      <c r="AN534" s="228"/>
      <c r="AO534" s="228">
        <v>7</v>
      </c>
      <c r="AP534" s="228">
        <v>8</v>
      </c>
      <c r="AQ534" s="228">
        <v>9</v>
      </c>
      <c r="AR534" s="228">
        <v>10</v>
      </c>
      <c r="AS534" s="228">
        <v>11</v>
      </c>
      <c r="AT534" s="228">
        <v>12</v>
      </c>
      <c r="AU534" s="228"/>
      <c r="AV534" s="228"/>
      <c r="AW534" s="354"/>
      <c r="AX534" s="66"/>
      <c r="AY534" s="289">
        <f t="shared" si="52"/>
        <v>12</v>
      </c>
      <c r="AZ534" s="244">
        <f t="shared" si="53"/>
        <v>12</v>
      </c>
      <c r="BA534" s="244">
        <f t="shared" si="54"/>
        <v>0</v>
      </c>
      <c r="BB534" s="290">
        <f>Table6[[#This Row],[Occupé]]/Table6[[#This Row],[Total port]]</f>
        <v>1</v>
      </c>
      <c r="BC534" s="250"/>
      <c r="BD534" s="250"/>
    </row>
    <row r="535" spans="1:67" ht="12" customHeight="1">
      <c r="A535" s="145"/>
      <c r="B535" s="298" t="s">
        <v>251</v>
      </c>
      <c r="C535" s="289" t="s">
        <v>227</v>
      </c>
      <c r="D535" s="261" t="s">
        <v>69</v>
      </c>
      <c r="E535" s="245" t="s">
        <v>280</v>
      </c>
      <c r="F535" s="352"/>
      <c r="G535" s="261">
        <v>12</v>
      </c>
      <c r="H535" s="261">
        <v>12</v>
      </c>
      <c r="I535" s="261" t="s">
        <v>289</v>
      </c>
      <c r="J535" s="244" t="s">
        <v>227</v>
      </c>
      <c r="K535" s="261" t="s">
        <v>112</v>
      </c>
      <c r="L535" s="261" t="s">
        <v>300</v>
      </c>
      <c r="M535" s="261">
        <f>COUNTIF(Y535:AD536,"x")</f>
        <v>12</v>
      </c>
      <c r="N535" s="261">
        <f t="shared" si="56"/>
        <v>0</v>
      </c>
      <c r="O535" s="240"/>
      <c r="P535" s="262" t="str">
        <f>K534</f>
        <v>N6</v>
      </c>
      <c r="Q535" s="255" t="s">
        <v>277</v>
      </c>
      <c r="R535" s="255" t="s">
        <v>277</v>
      </c>
      <c r="S535" s="255" t="s">
        <v>277</v>
      </c>
      <c r="T535" s="255" t="s">
        <v>277</v>
      </c>
      <c r="U535" s="255" t="s">
        <v>277</v>
      </c>
      <c r="V535" s="263" t="s">
        <v>277</v>
      </c>
      <c r="W535" s="240"/>
      <c r="X535" s="262" t="str">
        <f>K535</f>
        <v>N6</v>
      </c>
      <c r="Y535" s="255" t="s">
        <v>277</v>
      </c>
      <c r="Z535" s="255" t="s">
        <v>277</v>
      </c>
      <c r="AA535" s="255" t="s">
        <v>277</v>
      </c>
      <c r="AB535" s="255" t="s">
        <v>277</v>
      </c>
      <c r="AC535" s="255" t="s">
        <v>277</v>
      </c>
      <c r="AD535" s="263" t="s">
        <v>277</v>
      </c>
      <c r="AE535" s="240"/>
      <c r="AF535" s="262" t="str">
        <f>K536</f>
        <v>N6</v>
      </c>
      <c r="AG535" s="255" t="s">
        <v>277</v>
      </c>
      <c r="AH535" s="255" t="s">
        <v>277</v>
      </c>
      <c r="AI535" s="255" t="s">
        <v>277</v>
      </c>
      <c r="AJ535" s="255" t="s">
        <v>277</v>
      </c>
      <c r="AK535" s="255" t="s">
        <v>277</v>
      </c>
      <c r="AL535" s="263" t="s">
        <v>277</v>
      </c>
      <c r="AM535" s="240"/>
      <c r="AN535" s="262" t="str">
        <f>K537</f>
        <v>N6</v>
      </c>
      <c r="AO535" s="255" t="s">
        <v>277</v>
      </c>
      <c r="AP535" s="255" t="s">
        <v>277</v>
      </c>
      <c r="AQ535" s="255" t="s">
        <v>277</v>
      </c>
      <c r="AR535" s="255" t="s">
        <v>277</v>
      </c>
      <c r="AS535" s="255" t="s">
        <v>277</v>
      </c>
      <c r="AT535" s="263" t="s">
        <v>277</v>
      </c>
      <c r="AU535" s="240"/>
      <c r="AV535" s="240"/>
      <c r="AW535" s="355"/>
      <c r="AX535" s="66"/>
      <c r="AY535" s="289">
        <f t="shared" si="52"/>
        <v>12</v>
      </c>
      <c r="AZ535" s="244">
        <f t="shared" si="53"/>
        <v>12</v>
      </c>
      <c r="BA535" s="244">
        <f t="shared" si="54"/>
        <v>0</v>
      </c>
      <c r="BB535" s="290">
        <f>Table6[[#This Row],[Occupé]]/Table6[[#This Row],[Total port]]</f>
        <v>1</v>
      </c>
      <c r="BC535" s="250"/>
      <c r="BD535" s="250"/>
    </row>
    <row r="536" spans="1:67" ht="12" customHeight="1" thickBot="1">
      <c r="A536" s="145"/>
      <c r="B536" s="298" t="s">
        <v>251</v>
      </c>
      <c r="C536" s="289" t="s">
        <v>227</v>
      </c>
      <c r="D536" s="261" t="s">
        <v>69</v>
      </c>
      <c r="E536" s="245" t="s">
        <v>280</v>
      </c>
      <c r="F536" s="352"/>
      <c r="G536" s="261">
        <v>12</v>
      </c>
      <c r="H536" s="261">
        <v>12</v>
      </c>
      <c r="I536" s="261" t="s">
        <v>289</v>
      </c>
      <c r="J536" s="244" t="s">
        <v>227</v>
      </c>
      <c r="K536" s="261" t="s">
        <v>112</v>
      </c>
      <c r="L536" s="261" t="s">
        <v>301</v>
      </c>
      <c r="M536" s="261">
        <f>COUNTIF(AG535:AL536,"x")</f>
        <v>12</v>
      </c>
      <c r="N536" s="261">
        <f t="shared" si="56"/>
        <v>0</v>
      </c>
      <c r="O536" s="240"/>
      <c r="P536" s="264" t="str">
        <f>L534</f>
        <v>C1</v>
      </c>
      <c r="Q536" s="231" t="s">
        <v>277</v>
      </c>
      <c r="R536" s="231" t="s">
        <v>277</v>
      </c>
      <c r="S536" s="231" t="s">
        <v>277</v>
      </c>
      <c r="T536" s="231" t="s">
        <v>277</v>
      </c>
      <c r="U536" s="231" t="s">
        <v>277</v>
      </c>
      <c r="V536" s="265" t="s">
        <v>277</v>
      </c>
      <c r="W536" s="240"/>
      <c r="X536" s="264" t="str">
        <f>L535</f>
        <v>C2</v>
      </c>
      <c r="Y536" s="231" t="s">
        <v>277</v>
      </c>
      <c r="Z536" s="231" t="s">
        <v>277</v>
      </c>
      <c r="AA536" s="231" t="s">
        <v>277</v>
      </c>
      <c r="AB536" s="231" t="s">
        <v>277</v>
      </c>
      <c r="AC536" s="231" t="s">
        <v>277</v>
      </c>
      <c r="AD536" s="265" t="s">
        <v>277</v>
      </c>
      <c r="AE536" s="240"/>
      <c r="AF536" s="264" t="str">
        <f>L536</f>
        <v>C3</v>
      </c>
      <c r="AG536" s="231" t="s">
        <v>277</v>
      </c>
      <c r="AH536" s="231" t="s">
        <v>277</v>
      </c>
      <c r="AI536" s="231" t="s">
        <v>277</v>
      </c>
      <c r="AJ536" s="231" t="s">
        <v>277</v>
      </c>
      <c r="AK536" s="231" t="s">
        <v>277</v>
      </c>
      <c r="AL536" s="265" t="s">
        <v>277</v>
      </c>
      <c r="AM536" s="240"/>
      <c r="AN536" s="264" t="str">
        <f>L537</f>
        <v>C4</v>
      </c>
      <c r="AO536" s="231" t="s">
        <v>277</v>
      </c>
      <c r="AP536" s="231" t="s">
        <v>277</v>
      </c>
      <c r="AQ536" s="231" t="s">
        <v>277</v>
      </c>
      <c r="AR536" s="231" t="s">
        <v>277</v>
      </c>
      <c r="AS536" s="231" t="s">
        <v>277</v>
      </c>
      <c r="AT536" s="265" t="s">
        <v>277</v>
      </c>
      <c r="AU536" s="240"/>
      <c r="AV536" s="240"/>
      <c r="AW536" s="355"/>
      <c r="AX536" s="66"/>
      <c r="AY536" s="289">
        <f t="shared" si="52"/>
        <v>12</v>
      </c>
      <c r="AZ536" s="244">
        <f t="shared" si="53"/>
        <v>12</v>
      </c>
      <c r="BA536" s="244">
        <f t="shared" si="54"/>
        <v>0</v>
      </c>
      <c r="BB536" s="290">
        <f>Table6[[#This Row],[Occupé]]/Table6[[#This Row],[Total port]]</f>
        <v>1</v>
      </c>
      <c r="BC536" s="250"/>
      <c r="BD536" s="250"/>
    </row>
    <row r="537" spans="1:67" ht="12" customHeight="1" thickBot="1">
      <c r="A537" s="145"/>
      <c r="B537" s="299" t="s">
        <v>251</v>
      </c>
      <c r="C537" s="296" t="s">
        <v>227</v>
      </c>
      <c r="D537" s="257" t="s">
        <v>69</v>
      </c>
      <c r="E537" s="232" t="s">
        <v>280</v>
      </c>
      <c r="F537" s="353"/>
      <c r="G537" s="252">
        <v>12</v>
      </c>
      <c r="H537" s="252">
        <v>12</v>
      </c>
      <c r="I537" s="252" t="s">
        <v>289</v>
      </c>
      <c r="J537" s="231" t="s">
        <v>227</v>
      </c>
      <c r="K537" s="252" t="s">
        <v>112</v>
      </c>
      <c r="L537" s="252" t="s">
        <v>302</v>
      </c>
      <c r="M537" s="252">
        <f>COUNTIF(AO535:AT536,"x")</f>
        <v>12</v>
      </c>
      <c r="N537" s="252">
        <f t="shared" si="56"/>
        <v>0</v>
      </c>
      <c r="O537" s="233"/>
      <c r="P537" s="233"/>
      <c r="Q537" s="233">
        <v>1</v>
      </c>
      <c r="R537" s="233">
        <v>2</v>
      </c>
      <c r="S537" s="233">
        <v>3</v>
      </c>
      <c r="T537" s="233">
        <v>4</v>
      </c>
      <c r="U537" s="233">
        <v>5</v>
      </c>
      <c r="V537" s="233">
        <v>6</v>
      </c>
      <c r="W537" s="233"/>
      <c r="X537" s="233"/>
      <c r="Y537" s="233">
        <v>1</v>
      </c>
      <c r="Z537" s="233">
        <v>2</v>
      </c>
      <c r="AA537" s="233">
        <v>3</v>
      </c>
      <c r="AB537" s="233">
        <v>4</v>
      </c>
      <c r="AC537" s="233">
        <v>5</v>
      </c>
      <c r="AD537" s="233">
        <v>6</v>
      </c>
      <c r="AE537" s="233"/>
      <c r="AF537" s="233"/>
      <c r="AG537" s="233">
        <v>1</v>
      </c>
      <c r="AH537" s="233">
        <v>2</v>
      </c>
      <c r="AI537" s="233">
        <v>3</v>
      </c>
      <c r="AJ537" s="233">
        <v>4</v>
      </c>
      <c r="AK537" s="233">
        <v>5</v>
      </c>
      <c r="AL537" s="233">
        <v>6</v>
      </c>
      <c r="AM537" s="233"/>
      <c r="AN537" s="233"/>
      <c r="AO537" s="233">
        <v>1</v>
      </c>
      <c r="AP537" s="233">
        <v>2</v>
      </c>
      <c r="AQ537" s="233">
        <v>3</v>
      </c>
      <c r="AR537" s="233">
        <v>4</v>
      </c>
      <c r="AS537" s="233">
        <v>5</v>
      </c>
      <c r="AT537" s="233">
        <v>6</v>
      </c>
      <c r="AU537" s="233"/>
      <c r="AV537" s="233"/>
      <c r="AW537" s="356"/>
      <c r="AX537" s="66"/>
      <c r="AY537" s="289">
        <f t="shared" si="52"/>
        <v>12</v>
      </c>
      <c r="AZ537" s="244">
        <f t="shared" si="53"/>
        <v>12</v>
      </c>
      <c r="BA537" s="244">
        <f t="shared" si="54"/>
        <v>0</v>
      </c>
      <c r="BB537" s="290">
        <f>Table6[[#This Row],[Occupé]]/Table6[[#This Row],[Total port]]</f>
        <v>1</v>
      </c>
      <c r="BC537" s="250"/>
      <c r="BD537" s="250"/>
    </row>
    <row r="538" spans="1:67" ht="12" customHeight="1" thickBot="1">
      <c r="A538" s="145"/>
      <c r="B538" s="297" t="s">
        <v>251</v>
      </c>
      <c r="C538" s="295" t="s">
        <v>227</v>
      </c>
      <c r="D538" s="275" t="s">
        <v>69</v>
      </c>
      <c r="E538" s="260" t="s">
        <v>280</v>
      </c>
      <c r="F538" s="351">
        <v>45</v>
      </c>
      <c r="G538" s="259">
        <v>12</v>
      </c>
      <c r="H538" s="259">
        <v>12</v>
      </c>
      <c r="I538" s="259" t="s">
        <v>289</v>
      </c>
      <c r="J538" s="255" t="s">
        <v>227</v>
      </c>
      <c r="K538" s="259" t="s">
        <v>112</v>
      </c>
      <c r="L538" s="259" t="s">
        <v>298</v>
      </c>
      <c r="M538" s="259">
        <f>COUNTIF(Q539:V540,"x")</f>
        <v>12</v>
      </c>
      <c r="N538" s="259">
        <f t="shared" ref="N538:N601" si="57">G538-M538</f>
        <v>0</v>
      </c>
      <c r="O538" s="228"/>
      <c r="P538" s="228"/>
      <c r="Q538" s="228">
        <v>7</v>
      </c>
      <c r="R538" s="228">
        <v>8</v>
      </c>
      <c r="S538" s="228">
        <v>9</v>
      </c>
      <c r="T538" s="228">
        <v>10</v>
      </c>
      <c r="U538" s="228">
        <v>11</v>
      </c>
      <c r="V538" s="228">
        <v>12</v>
      </c>
      <c r="W538" s="228"/>
      <c r="X538" s="228"/>
      <c r="Y538" s="228">
        <v>7</v>
      </c>
      <c r="Z538" s="228">
        <v>8</v>
      </c>
      <c r="AA538" s="228">
        <v>9</v>
      </c>
      <c r="AB538" s="228">
        <v>10</v>
      </c>
      <c r="AC538" s="228">
        <v>11</v>
      </c>
      <c r="AD538" s="228">
        <v>12</v>
      </c>
      <c r="AE538" s="228"/>
      <c r="AF538" s="228"/>
      <c r="AG538" s="228">
        <v>7</v>
      </c>
      <c r="AH538" s="228">
        <v>8</v>
      </c>
      <c r="AI538" s="228">
        <v>9</v>
      </c>
      <c r="AJ538" s="228">
        <v>10</v>
      </c>
      <c r="AK538" s="228">
        <v>11</v>
      </c>
      <c r="AL538" s="228">
        <v>12</v>
      </c>
      <c r="AM538" s="228"/>
      <c r="AN538" s="228"/>
      <c r="AO538" s="228">
        <v>7</v>
      </c>
      <c r="AP538" s="228">
        <v>8</v>
      </c>
      <c r="AQ538" s="228">
        <v>9</v>
      </c>
      <c r="AR538" s="228">
        <v>10</v>
      </c>
      <c r="AS538" s="228">
        <v>11</v>
      </c>
      <c r="AT538" s="228">
        <v>12</v>
      </c>
      <c r="AU538" s="228"/>
      <c r="AV538" s="228"/>
      <c r="AW538" s="354"/>
      <c r="AX538" s="66"/>
      <c r="AY538" s="289">
        <f t="shared" si="52"/>
        <v>12</v>
      </c>
      <c r="AZ538" s="244">
        <f t="shared" si="53"/>
        <v>12</v>
      </c>
      <c r="BA538" s="244">
        <f t="shared" si="54"/>
        <v>0</v>
      </c>
      <c r="BB538" s="290">
        <f>Table6[[#This Row],[Occupé]]/Table6[[#This Row],[Total port]]</f>
        <v>1</v>
      </c>
      <c r="BC538" s="250"/>
      <c r="BD538" s="250"/>
    </row>
    <row r="539" spans="1:67" ht="12" customHeight="1">
      <c r="A539" s="145"/>
      <c r="B539" s="298" t="s">
        <v>251</v>
      </c>
      <c r="C539" s="289" t="s">
        <v>227</v>
      </c>
      <c r="D539" s="261" t="s">
        <v>69</v>
      </c>
      <c r="E539" s="245" t="s">
        <v>280</v>
      </c>
      <c r="F539" s="352"/>
      <c r="G539" s="261">
        <v>12</v>
      </c>
      <c r="H539" s="261">
        <v>12</v>
      </c>
      <c r="I539" s="261" t="s">
        <v>289</v>
      </c>
      <c r="J539" s="244" t="s">
        <v>227</v>
      </c>
      <c r="K539" s="261" t="s">
        <v>112</v>
      </c>
      <c r="L539" s="261" t="s">
        <v>300</v>
      </c>
      <c r="M539" s="261">
        <f>COUNTIF(Y539:AD540,"x")</f>
        <v>12</v>
      </c>
      <c r="N539" s="261">
        <f t="shared" si="57"/>
        <v>0</v>
      </c>
      <c r="O539" s="240"/>
      <c r="P539" s="262" t="str">
        <f>K538</f>
        <v>N6</v>
      </c>
      <c r="Q539" s="255" t="s">
        <v>277</v>
      </c>
      <c r="R539" s="255" t="s">
        <v>277</v>
      </c>
      <c r="S539" s="255" t="s">
        <v>277</v>
      </c>
      <c r="T539" s="255" t="s">
        <v>277</v>
      </c>
      <c r="U539" s="255" t="s">
        <v>277</v>
      </c>
      <c r="V539" s="263" t="s">
        <v>277</v>
      </c>
      <c r="W539" s="240"/>
      <c r="X539" s="262" t="str">
        <f>K539</f>
        <v>N6</v>
      </c>
      <c r="Y539" s="255" t="s">
        <v>277</v>
      </c>
      <c r="Z539" s="255" t="s">
        <v>277</v>
      </c>
      <c r="AA539" s="255" t="s">
        <v>277</v>
      </c>
      <c r="AB539" s="255" t="s">
        <v>277</v>
      </c>
      <c r="AC539" s="255" t="s">
        <v>277</v>
      </c>
      <c r="AD539" s="263" t="s">
        <v>277</v>
      </c>
      <c r="AE539" s="240"/>
      <c r="AF539" s="262" t="str">
        <f>K540</f>
        <v>N6</v>
      </c>
      <c r="AG539" s="255" t="s">
        <v>277</v>
      </c>
      <c r="AH539" s="255" t="s">
        <v>277</v>
      </c>
      <c r="AI539" s="255" t="s">
        <v>277</v>
      </c>
      <c r="AJ539" s="255" t="s">
        <v>277</v>
      </c>
      <c r="AK539" s="255" t="s">
        <v>277</v>
      </c>
      <c r="AL539" s="263" t="s">
        <v>277</v>
      </c>
      <c r="AM539" s="240"/>
      <c r="AN539" s="262" t="str">
        <f>K541</f>
        <v>N6</v>
      </c>
      <c r="AO539" s="255" t="s">
        <v>277</v>
      </c>
      <c r="AP539" s="255" t="s">
        <v>277</v>
      </c>
      <c r="AQ539" s="255" t="s">
        <v>277</v>
      </c>
      <c r="AR539" s="255" t="s">
        <v>277</v>
      </c>
      <c r="AS539" s="255" t="s">
        <v>277</v>
      </c>
      <c r="AT539" s="263" t="s">
        <v>277</v>
      </c>
      <c r="AU539" s="240"/>
      <c r="AV539" s="240"/>
      <c r="AW539" s="355"/>
      <c r="AX539" s="66"/>
      <c r="AY539" s="289">
        <f t="shared" si="52"/>
        <v>12</v>
      </c>
      <c r="AZ539" s="244">
        <f t="shared" si="53"/>
        <v>12</v>
      </c>
      <c r="BA539" s="244">
        <f t="shared" si="54"/>
        <v>0</v>
      </c>
      <c r="BB539" s="290">
        <f>Table6[[#This Row],[Occupé]]/Table6[[#This Row],[Total port]]</f>
        <v>1</v>
      </c>
      <c r="BC539" s="250"/>
      <c r="BD539" s="250"/>
    </row>
    <row r="540" spans="1:67" ht="12" customHeight="1" thickBot="1">
      <c r="A540" s="145"/>
      <c r="B540" s="298" t="s">
        <v>251</v>
      </c>
      <c r="C540" s="289" t="s">
        <v>227</v>
      </c>
      <c r="D540" s="261" t="s">
        <v>69</v>
      </c>
      <c r="E540" s="245" t="s">
        <v>280</v>
      </c>
      <c r="F540" s="352"/>
      <c r="G540" s="261">
        <v>12</v>
      </c>
      <c r="H540" s="261">
        <v>12</v>
      </c>
      <c r="I540" s="261" t="s">
        <v>289</v>
      </c>
      <c r="J540" s="244" t="s">
        <v>227</v>
      </c>
      <c r="K540" s="261" t="s">
        <v>112</v>
      </c>
      <c r="L540" s="261" t="s">
        <v>301</v>
      </c>
      <c r="M540" s="261">
        <f>COUNTIF(AG539:AL540,"x")</f>
        <v>12</v>
      </c>
      <c r="N540" s="261">
        <f t="shared" si="57"/>
        <v>0</v>
      </c>
      <c r="O540" s="240"/>
      <c r="P540" s="264" t="str">
        <f>L538</f>
        <v>C1</v>
      </c>
      <c r="Q540" s="231" t="s">
        <v>277</v>
      </c>
      <c r="R540" s="231" t="s">
        <v>277</v>
      </c>
      <c r="S540" s="231" t="s">
        <v>277</v>
      </c>
      <c r="T540" s="231" t="s">
        <v>277</v>
      </c>
      <c r="U540" s="231" t="s">
        <v>277</v>
      </c>
      <c r="V540" s="265" t="s">
        <v>277</v>
      </c>
      <c r="W540" s="240"/>
      <c r="X540" s="264" t="str">
        <f>L539</f>
        <v>C2</v>
      </c>
      <c r="Y540" s="231" t="s">
        <v>277</v>
      </c>
      <c r="Z540" s="231" t="s">
        <v>277</v>
      </c>
      <c r="AA540" s="231" t="s">
        <v>277</v>
      </c>
      <c r="AB540" s="231" t="s">
        <v>277</v>
      </c>
      <c r="AC540" s="231" t="s">
        <v>277</v>
      </c>
      <c r="AD540" s="265" t="s">
        <v>277</v>
      </c>
      <c r="AE540" s="240"/>
      <c r="AF540" s="264" t="str">
        <f>L540</f>
        <v>C3</v>
      </c>
      <c r="AG540" s="231" t="s">
        <v>277</v>
      </c>
      <c r="AH540" s="231" t="s">
        <v>277</v>
      </c>
      <c r="AI540" s="231" t="s">
        <v>277</v>
      </c>
      <c r="AJ540" s="231" t="s">
        <v>277</v>
      </c>
      <c r="AK540" s="231" t="s">
        <v>277</v>
      </c>
      <c r="AL540" s="265" t="s">
        <v>277</v>
      </c>
      <c r="AM540" s="240"/>
      <c r="AN540" s="264" t="str">
        <f>L541</f>
        <v>C4</v>
      </c>
      <c r="AO540" s="231" t="s">
        <v>277</v>
      </c>
      <c r="AP540" s="231" t="s">
        <v>277</v>
      </c>
      <c r="AQ540" s="231" t="s">
        <v>277</v>
      </c>
      <c r="AR540" s="231" t="s">
        <v>277</v>
      </c>
      <c r="AS540" s="231" t="s">
        <v>277</v>
      </c>
      <c r="AT540" s="265" t="s">
        <v>277</v>
      </c>
      <c r="AU540" s="240"/>
      <c r="AV540" s="240"/>
      <c r="AW540" s="355"/>
      <c r="AX540" s="66"/>
      <c r="AY540" s="289">
        <f t="shared" si="52"/>
        <v>12</v>
      </c>
      <c r="AZ540" s="244">
        <f t="shared" si="53"/>
        <v>12</v>
      </c>
      <c r="BA540" s="244">
        <f t="shared" si="54"/>
        <v>0</v>
      </c>
      <c r="BB540" s="290">
        <f>Table6[[#This Row],[Occupé]]/Table6[[#This Row],[Total port]]</f>
        <v>1</v>
      </c>
      <c r="BC540" s="250"/>
      <c r="BD540" s="250"/>
    </row>
    <row r="541" spans="1:67" ht="12" customHeight="1" thickBot="1">
      <c r="A541" s="145"/>
      <c r="B541" s="299" t="s">
        <v>251</v>
      </c>
      <c r="C541" s="296" t="s">
        <v>227</v>
      </c>
      <c r="D541" s="257" t="s">
        <v>69</v>
      </c>
      <c r="E541" s="232" t="s">
        <v>280</v>
      </c>
      <c r="F541" s="353"/>
      <c r="G541" s="252">
        <v>12</v>
      </c>
      <c r="H541" s="252">
        <v>12</v>
      </c>
      <c r="I541" s="252" t="s">
        <v>289</v>
      </c>
      <c r="J541" s="231" t="s">
        <v>227</v>
      </c>
      <c r="K541" s="252" t="s">
        <v>112</v>
      </c>
      <c r="L541" s="252" t="s">
        <v>302</v>
      </c>
      <c r="M541" s="252">
        <f>COUNTIF(AO539:AT540,"x")</f>
        <v>12</v>
      </c>
      <c r="N541" s="252">
        <f t="shared" si="57"/>
        <v>0</v>
      </c>
      <c r="O541" s="233"/>
      <c r="P541" s="233"/>
      <c r="Q541" s="233">
        <v>1</v>
      </c>
      <c r="R541" s="233">
        <v>2</v>
      </c>
      <c r="S541" s="233">
        <v>3</v>
      </c>
      <c r="T541" s="233">
        <v>4</v>
      </c>
      <c r="U541" s="233">
        <v>5</v>
      </c>
      <c r="V541" s="233">
        <v>6</v>
      </c>
      <c r="W541" s="233"/>
      <c r="X541" s="233"/>
      <c r="Y541" s="233">
        <v>1</v>
      </c>
      <c r="Z541" s="233">
        <v>2</v>
      </c>
      <c r="AA541" s="233">
        <v>3</v>
      </c>
      <c r="AB541" s="233">
        <v>4</v>
      </c>
      <c r="AC541" s="233">
        <v>5</v>
      </c>
      <c r="AD541" s="233">
        <v>6</v>
      </c>
      <c r="AE541" s="233"/>
      <c r="AF541" s="233"/>
      <c r="AG541" s="233">
        <v>1</v>
      </c>
      <c r="AH541" s="233">
        <v>2</v>
      </c>
      <c r="AI541" s="233">
        <v>3</v>
      </c>
      <c r="AJ541" s="233">
        <v>4</v>
      </c>
      <c r="AK541" s="233">
        <v>5</v>
      </c>
      <c r="AL541" s="233">
        <v>6</v>
      </c>
      <c r="AM541" s="233"/>
      <c r="AN541" s="233"/>
      <c r="AO541" s="233">
        <v>1</v>
      </c>
      <c r="AP541" s="233">
        <v>2</v>
      </c>
      <c r="AQ541" s="233">
        <v>3</v>
      </c>
      <c r="AR541" s="233">
        <v>4</v>
      </c>
      <c r="AS541" s="233">
        <v>5</v>
      </c>
      <c r="AT541" s="233">
        <v>6</v>
      </c>
      <c r="AU541" s="233"/>
      <c r="AV541" s="233"/>
      <c r="AW541" s="356"/>
      <c r="AX541" s="66"/>
      <c r="AY541" s="289">
        <f t="shared" si="52"/>
        <v>12</v>
      </c>
      <c r="AZ541" s="244">
        <f t="shared" si="53"/>
        <v>12</v>
      </c>
      <c r="BA541" s="244">
        <f t="shared" si="54"/>
        <v>0</v>
      </c>
      <c r="BB541" s="290">
        <f>Table6[[#This Row],[Occupé]]/Table6[[#This Row],[Total port]]</f>
        <v>1</v>
      </c>
      <c r="BC541" s="250"/>
      <c r="BD541" s="250"/>
    </row>
    <row r="542" spans="1:67" ht="12" customHeight="1" thickBot="1">
      <c r="A542" s="145"/>
      <c r="B542" s="297" t="s">
        <v>251</v>
      </c>
      <c r="C542" s="295" t="s">
        <v>227</v>
      </c>
      <c r="D542" s="275" t="s">
        <v>69</v>
      </c>
      <c r="E542" s="260" t="s">
        <v>280</v>
      </c>
      <c r="F542" s="351">
        <v>44</v>
      </c>
      <c r="G542" s="259">
        <v>12</v>
      </c>
      <c r="H542" s="259">
        <v>12</v>
      </c>
      <c r="I542" s="259" t="s">
        <v>289</v>
      </c>
      <c r="J542" s="255" t="s">
        <v>227</v>
      </c>
      <c r="K542" s="259" t="s">
        <v>112</v>
      </c>
      <c r="L542" s="259" t="s">
        <v>298</v>
      </c>
      <c r="M542" s="259">
        <f>COUNTIF(Q543:V544,"x")</f>
        <v>12</v>
      </c>
      <c r="N542" s="259">
        <f t="shared" si="57"/>
        <v>0</v>
      </c>
      <c r="O542" s="228"/>
      <c r="P542" s="228"/>
      <c r="Q542" s="228">
        <v>7</v>
      </c>
      <c r="R542" s="228">
        <v>8</v>
      </c>
      <c r="S542" s="228">
        <v>9</v>
      </c>
      <c r="T542" s="228">
        <v>10</v>
      </c>
      <c r="U542" s="228">
        <v>11</v>
      </c>
      <c r="V542" s="228">
        <v>12</v>
      </c>
      <c r="W542" s="228"/>
      <c r="X542" s="228"/>
      <c r="Y542" s="228">
        <v>7</v>
      </c>
      <c r="Z542" s="228">
        <v>8</v>
      </c>
      <c r="AA542" s="228">
        <v>9</v>
      </c>
      <c r="AB542" s="228">
        <v>10</v>
      </c>
      <c r="AC542" s="228">
        <v>11</v>
      </c>
      <c r="AD542" s="228">
        <v>12</v>
      </c>
      <c r="AE542" s="228"/>
      <c r="AF542" s="228"/>
      <c r="AG542" s="228">
        <v>7</v>
      </c>
      <c r="AH542" s="228">
        <v>8</v>
      </c>
      <c r="AI542" s="228">
        <v>9</v>
      </c>
      <c r="AJ542" s="228">
        <v>10</v>
      </c>
      <c r="AK542" s="228">
        <v>11</v>
      </c>
      <c r="AL542" s="228">
        <v>12</v>
      </c>
      <c r="AM542" s="228"/>
      <c r="AN542" s="228"/>
      <c r="AO542" s="228">
        <v>7</v>
      </c>
      <c r="AP542" s="228">
        <v>8</v>
      </c>
      <c r="AQ542" s="228">
        <v>9</v>
      </c>
      <c r="AR542" s="228">
        <v>10</v>
      </c>
      <c r="AS542" s="228">
        <v>11</v>
      </c>
      <c r="AT542" s="228">
        <v>12</v>
      </c>
      <c r="AU542" s="228"/>
      <c r="AV542" s="228"/>
      <c r="AW542" s="354"/>
      <c r="AX542" s="66"/>
      <c r="AY542" s="289">
        <f t="shared" si="52"/>
        <v>12</v>
      </c>
      <c r="AZ542" s="244">
        <f t="shared" si="53"/>
        <v>12</v>
      </c>
      <c r="BA542" s="244">
        <f t="shared" si="54"/>
        <v>0</v>
      </c>
      <c r="BB542" s="290">
        <f>Table6[[#This Row],[Occupé]]/Table6[[#This Row],[Total port]]</f>
        <v>1</v>
      </c>
      <c r="BC542" s="250"/>
      <c r="BD542" s="250"/>
    </row>
    <row r="543" spans="1:67" ht="12" customHeight="1">
      <c r="A543" s="145"/>
      <c r="B543" s="298" t="s">
        <v>251</v>
      </c>
      <c r="C543" s="289" t="s">
        <v>227</v>
      </c>
      <c r="D543" s="261" t="s">
        <v>69</v>
      </c>
      <c r="E543" s="245" t="s">
        <v>280</v>
      </c>
      <c r="F543" s="352"/>
      <c r="G543" s="261">
        <v>12</v>
      </c>
      <c r="H543" s="261">
        <v>12</v>
      </c>
      <c r="I543" s="261" t="s">
        <v>289</v>
      </c>
      <c r="J543" s="244" t="s">
        <v>227</v>
      </c>
      <c r="K543" s="261" t="s">
        <v>112</v>
      </c>
      <c r="L543" s="261" t="s">
        <v>300</v>
      </c>
      <c r="M543" s="261">
        <f>COUNTIF(Y543:AD544,"x")</f>
        <v>12</v>
      </c>
      <c r="N543" s="261">
        <f t="shared" si="57"/>
        <v>0</v>
      </c>
      <c r="O543" s="240"/>
      <c r="P543" s="262" t="str">
        <f>K542</f>
        <v>N6</v>
      </c>
      <c r="Q543" s="255" t="s">
        <v>277</v>
      </c>
      <c r="R543" s="255" t="s">
        <v>277</v>
      </c>
      <c r="S543" s="255" t="s">
        <v>277</v>
      </c>
      <c r="T543" s="255" t="s">
        <v>277</v>
      </c>
      <c r="U543" s="255" t="s">
        <v>277</v>
      </c>
      <c r="V543" s="263" t="s">
        <v>277</v>
      </c>
      <c r="W543" s="240"/>
      <c r="X543" s="262" t="str">
        <f>K543</f>
        <v>N6</v>
      </c>
      <c r="Y543" s="255" t="s">
        <v>277</v>
      </c>
      <c r="Z543" s="255" t="s">
        <v>277</v>
      </c>
      <c r="AA543" s="255" t="s">
        <v>277</v>
      </c>
      <c r="AB543" s="255" t="s">
        <v>277</v>
      </c>
      <c r="AC543" s="255" t="s">
        <v>277</v>
      </c>
      <c r="AD543" s="263" t="s">
        <v>277</v>
      </c>
      <c r="AE543" s="240"/>
      <c r="AF543" s="262" t="str">
        <f>K544</f>
        <v>N6</v>
      </c>
      <c r="AG543" s="255" t="s">
        <v>277</v>
      </c>
      <c r="AH543" s="255" t="s">
        <v>277</v>
      </c>
      <c r="AI543" s="255" t="s">
        <v>277</v>
      </c>
      <c r="AJ543" s="255" t="s">
        <v>277</v>
      </c>
      <c r="AK543" s="255" t="s">
        <v>277</v>
      </c>
      <c r="AL543" s="263" t="s">
        <v>277</v>
      </c>
      <c r="AM543" s="240"/>
      <c r="AN543" s="262" t="str">
        <f>K545</f>
        <v>N6</v>
      </c>
      <c r="AO543" s="255" t="s">
        <v>277</v>
      </c>
      <c r="AP543" s="255" t="s">
        <v>277</v>
      </c>
      <c r="AQ543" s="255" t="s">
        <v>277</v>
      </c>
      <c r="AR543" s="255" t="s">
        <v>277</v>
      </c>
      <c r="AS543" s="255" t="s">
        <v>277</v>
      </c>
      <c r="AT543" s="263" t="s">
        <v>277</v>
      </c>
      <c r="AU543" s="240"/>
      <c r="AV543" s="240"/>
      <c r="AW543" s="355"/>
      <c r="AX543" s="66"/>
      <c r="AY543" s="289">
        <f t="shared" si="52"/>
        <v>12</v>
      </c>
      <c r="AZ543" s="244">
        <f t="shared" si="53"/>
        <v>12</v>
      </c>
      <c r="BA543" s="244">
        <f t="shared" si="54"/>
        <v>0</v>
      </c>
      <c r="BB543" s="290">
        <f>Table6[[#This Row],[Occupé]]/Table6[[#This Row],[Total port]]</f>
        <v>1</v>
      </c>
      <c r="BC543" s="250"/>
      <c r="BD543" s="250"/>
    </row>
    <row r="544" spans="1:67" ht="12" customHeight="1" thickBot="1">
      <c r="A544" s="145"/>
      <c r="B544" s="298" t="s">
        <v>251</v>
      </c>
      <c r="C544" s="289" t="s">
        <v>227</v>
      </c>
      <c r="D544" s="261" t="s">
        <v>69</v>
      </c>
      <c r="E544" s="245" t="s">
        <v>280</v>
      </c>
      <c r="F544" s="352"/>
      <c r="G544" s="261">
        <v>12</v>
      </c>
      <c r="H544" s="261">
        <v>12</v>
      </c>
      <c r="I544" s="261" t="s">
        <v>289</v>
      </c>
      <c r="J544" s="244" t="s">
        <v>227</v>
      </c>
      <c r="K544" s="261" t="s">
        <v>112</v>
      </c>
      <c r="L544" s="261" t="s">
        <v>301</v>
      </c>
      <c r="M544" s="261">
        <f>COUNTIF(AG543:AL544,"x")</f>
        <v>12</v>
      </c>
      <c r="N544" s="261">
        <f t="shared" si="57"/>
        <v>0</v>
      </c>
      <c r="O544" s="240"/>
      <c r="P544" s="264" t="str">
        <f>L542</f>
        <v>C1</v>
      </c>
      <c r="Q544" s="231" t="s">
        <v>277</v>
      </c>
      <c r="R544" s="231" t="s">
        <v>277</v>
      </c>
      <c r="S544" s="231" t="s">
        <v>277</v>
      </c>
      <c r="T544" s="231" t="s">
        <v>277</v>
      </c>
      <c r="U544" s="231" t="s">
        <v>277</v>
      </c>
      <c r="V544" s="265" t="s">
        <v>277</v>
      </c>
      <c r="W544" s="240"/>
      <c r="X544" s="264" t="str">
        <f>L543</f>
        <v>C2</v>
      </c>
      <c r="Y544" s="231" t="s">
        <v>277</v>
      </c>
      <c r="Z544" s="231" t="s">
        <v>277</v>
      </c>
      <c r="AA544" s="231" t="s">
        <v>277</v>
      </c>
      <c r="AB544" s="231" t="s">
        <v>277</v>
      </c>
      <c r="AC544" s="231" t="s">
        <v>277</v>
      </c>
      <c r="AD544" s="265" t="s">
        <v>277</v>
      </c>
      <c r="AE544" s="240"/>
      <c r="AF544" s="264" t="str">
        <f>L544</f>
        <v>C3</v>
      </c>
      <c r="AG544" s="231" t="s">
        <v>277</v>
      </c>
      <c r="AH544" s="231" t="s">
        <v>277</v>
      </c>
      <c r="AI544" s="231" t="s">
        <v>277</v>
      </c>
      <c r="AJ544" s="231" t="s">
        <v>277</v>
      </c>
      <c r="AK544" s="231" t="s">
        <v>277</v>
      </c>
      <c r="AL544" s="265" t="s">
        <v>277</v>
      </c>
      <c r="AM544" s="240"/>
      <c r="AN544" s="264" t="str">
        <f>L545</f>
        <v>C4</v>
      </c>
      <c r="AO544" s="231" t="s">
        <v>277</v>
      </c>
      <c r="AP544" s="231" t="s">
        <v>277</v>
      </c>
      <c r="AQ544" s="231" t="s">
        <v>277</v>
      </c>
      <c r="AR544" s="231" t="s">
        <v>277</v>
      </c>
      <c r="AS544" s="231" t="s">
        <v>277</v>
      </c>
      <c r="AT544" s="265" t="s">
        <v>277</v>
      </c>
      <c r="AU544" s="240"/>
      <c r="AV544" s="240"/>
      <c r="AW544" s="355"/>
      <c r="AX544" s="66"/>
      <c r="AY544" s="289">
        <f t="shared" si="52"/>
        <v>12</v>
      </c>
      <c r="AZ544" s="244">
        <f t="shared" si="53"/>
        <v>12</v>
      </c>
      <c r="BA544" s="244">
        <f t="shared" si="54"/>
        <v>0</v>
      </c>
      <c r="BB544" s="290">
        <f>Table6[[#This Row],[Occupé]]/Table6[[#This Row],[Total port]]</f>
        <v>1</v>
      </c>
      <c r="BC544" s="250"/>
      <c r="BD544" s="250"/>
    </row>
    <row r="545" spans="1:65" ht="12" customHeight="1" thickBot="1">
      <c r="A545" s="145"/>
      <c r="B545" s="299" t="s">
        <v>251</v>
      </c>
      <c r="C545" s="296" t="s">
        <v>227</v>
      </c>
      <c r="D545" s="257" t="s">
        <v>69</v>
      </c>
      <c r="E545" s="232" t="s">
        <v>280</v>
      </c>
      <c r="F545" s="353"/>
      <c r="G545" s="252">
        <v>12</v>
      </c>
      <c r="H545" s="252">
        <v>12</v>
      </c>
      <c r="I545" s="252" t="s">
        <v>289</v>
      </c>
      <c r="J545" s="231" t="s">
        <v>227</v>
      </c>
      <c r="K545" s="252" t="s">
        <v>112</v>
      </c>
      <c r="L545" s="252" t="s">
        <v>302</v>
      </c>
      <c r="M545" s="252">
        <f>COUNTIF(AO543:AT544,"x")</f>
        <v>12</v>
      </c>
      <c r="N545" s="252">
        <f t="shared" si="57"/>
        <v>0</v>
      </c>
      <c r="O545" s="233"/>
      <c r="P545" s="233"/>
      <c r="Q545" s="233">
        <v>1</v>
      </c>
      <c r="R545" s="233">
        <v>2</v>
      </c>
      <c r="S545" s="233">
        <v>3</v>
      </c>
      <c r="T545" s="233">
        <v>4</v>
      </c>
      <c r="U545" s="233">
        <v>5</v>
      </c>
      <c r="V545" s="233">
        <v>6</v>
      </c>
      <c r="W545" s="233"/>
      <c r="X545" s="233"/>
      <c r="Y545" s="233">
        <v>1</v>
      </c>
      <c r="Z545" s="233">
        <v>2</v>
      </c>
      <c r="AA545" s="233">
        <v>3</v>
      </c>
      <c r="AB545" s="233">
        <v>4</v>
      </c>
      <c r="AC545" s="233">
        <v>5</v>
      </c>
      <c r="AD545" s="233">
        <v>6</v>
      </c>
      <c r="AE545" s="233"/>
      <c r="AF545" s="233"/>
      <c r="AG545" s="233">
        <v>1</v>
      </c>
      <c r="AH545" s="233">
        <v>2</v>
      </c>
      <c r="AI545" s="233">
        <v>3</v>
      </c>
      <c r="AJ545" s="233">
        <v>4</v>
      </c>
      <c r="AK545" s="233">
        <v>5</v>
      </c>
      <c r="AL545" s="233">
        <v>6</v>
      </c>
      <c r="AM545" s="233"/>
      <c r="AN545" s="233"/>
      <c r="AO545" s="233">
        <v>1</v>
      </c>
      <c r="AP545" s="233">
        <v>2</v>
      </c>
      <c r="AQ545" s="233">
        <v>3</v>
      </c>
      <c r="AR545" s="233">
        <v>4</v>
      </c>
      <c r="AS545" s="233">
        <v>5</v>
      </c>
      <c r="AT545" s="233">
        <v>6</v>
      </c>
      <c r="AU545" s="233"/>
      <c r="AV545" s="233"/>
      <c r="AW545" s="356"/>
      <c r="AX545" s="66"/>
      <c r="AY545" s="289">
        <f t="shared" si="52"/>
        <v>12</v>
      </c>
      <c r="AZ545" s="244">
        <f t="shared" si="53"/>
        <v>12</v>
      </c>
      <c r="BA545" s="244">
        <f t="shared" si="54"/>
        <v>0</v>
      </c>
      <c r="BB545" s="290">
        <f>Table6[[#This Row],[Occupé]]/Table6[[#This Row],[Total port]]</f>
        <v>1</v>
      </c>
      <c r="BC545" s="250"/>
      <c r="BD545" s="250"/>
    </row>
    <row r="546" spans="1:65" ht="12" customHeight="1" thickBot="1">
      <c r="A546" s="145"/>
      <c r="B546" s="297" t="str">
        <f t="shared" si="55"/>
        <v>INTRA</v>
      </c>
      <c r="C546" s="295" t="s">
        <v>227</v>
      </c>
      <c r="D546" s="275" t="s">
        <v>69</v>
      </c>
      <c r="E546" s="260" t="s">
        <v>280</v>
      </c>
      <c r="F546" s="351">
        <v>43</v>
      </c>
      <c r="G546" s="259">
        <v>0</v>
      </c>
      <c r="H546" s="259">
        <v>0</v>
      </c>
      <c r="I546" s="259" t="s">
        <v>289</v>
      </c>
      <c r="J546" s="255" t="s">
        <v>227</v>
      </c>
      <c r="K546" s="259"/>
      <c r="L546" s="259" t="s">
        <v>298</v>
      </c>
      <c r="M546" s="259">
        <f>COUNTIF(Q547:V548,"x")</f>
        <v>9</v>
      </c>
      <c r="N546" s="259">
        <f t="shared" si="57"/>
        <v>-9</v>
      </c>
      <c r="O546" s="228"/>
      <c r="P546" s="228"/>
      <c r="Q546" s="228">
        <v>7</v>
      </c>
      <c r="R546" s="228">
        <v>8</v>
      </c>
      <c r="S546" s="228">
        <v>9</v>
      </c>
      <c r="T546" s="228">
        <v>10</v>
      </c>
      <c r="U546" s="228">
        <v>11</v>
      </c>
      <c r="V546" s="228">
        <v>12</v>
      </c>
      <c r="W546" s="228"/>
      <c r="X546" s="228"/>
      <c r="Y546" s="228">
        <v>7</v>
      </c>
      <c r="Z546" s="228">
        <v>8</v>
      </c>
      <c r="AA546" s="228">
        <v>9</v>
      </c>
      <c r="AB546" s="228">
        <v>10</v>
      </c>
      <c r="AC546" s="228">
        <v>11</v>
      </c>
      <c r="AD546" s="228">
        <v>12</v>
      </c>
      <c r="AE546" s="228"/>
      <c r="AF546" s="228"/>
      <c r="AG546" s="228">
        <v>7</v>
      </c>
      <c r="AH546" s="228">
        <v>8</v>
      </c>
      <c r="AI546" s="228">
        <v>9</v>
      </c>
      <c r="AJ546" s="228">
        <v>10</v>
      </c>
      <c r="AK546" s="228">
        <v>11</v>
      </c>
      <c r="AL546" s="228">
        <v>12</v>
      </c>
      <c r="AM546" s="228"/>
      <c r="AN546" s="228"/>
      <c r="AO546" s="228">
        <v>7</v>
      </c>
      <c r="AP546" s="228">
        <v>8</v>
      </c>
      <c r="AQ546" s="228">
        <v>9</v>
      </c>
      <c r="AR546" s="228">
        <v>10</v>
      </c>
      <c r="AS546" s="228">
        <v>11</v>
      </c>
      <c r="AT546" s="228">
        <v>12</v>
      </c>
      <c r="AU546" s="228"/>
      <c r="AV546" s="228"/>
      <c r="AW546" s="354"/>
      <c r="AX546" s="66"/>
      <c r="AY546" s="289">
        <f t="shared" si="52"/>
        <v>0</v>
      </c>
      <c r="AZ546" s="244">
        <f t="shared" si="53"/>
        <v>9</v>
      </c>
      <c r="BA546" s="244">
        <f t="shared" si="54"/>
        <v>-9</v>
      </c>
      <c r="BB546" s="290" t="e">
        <f>Table6[[#This Row],[Occupé]]/Table6[[#This Row],[Total port]]</f>
        <v>#DIV/0!</v>
      </c>
      <c r="BC546" s="250"/>
      <c r="BD546" s="250"/>
    </row>
    <row r="547" spans="1:65" ht="12" customHeight="1">
      <c r="A547" s="145"/>
      <c r="B547" s="298" t="str">
        <f t="shared" si="55"/>
        <v>INTRA</v>
      </c>
      <c r="C547" s="289" t="s">
        <v>227</v>
      </c>
      <c r="D547" s="261" t="s">
        <v>69</v>
      </c>
      <c r="E547" s="245" t="s">
        <v>280</v>
      </c>
      <c r="F547" s="352"/>
      <c r="G547" s="261">
        <v>0</v>
      </c>
      <c r="H547" s="261">
        <v>0</v>
      </c>
      <c r="I547" s="261" t="s">
        <v>289</v>
      </c>
      <c r="J547" s="244" t="s">
        <v>227</v>
      </c>
      <c r="K547" s="261"/>
      <c r="L547" s="261" t="s">
        <v>300</v>
      </c>
      <c r="M547" s="261">
        <f>COUNTIF(Y547:AD548,"x")</f>
        <v>12</v>
      </c>
      <c r="N547" s="261">
        <f t="shared" si="57"/>
        <v>-12</v>
      </c>
      <c r="O547" s="240"/>
      <c r="P547" s="262">
        <f>K546</f>
        <v>0</v>
      </c>
      <c r="Q547" s="255" t="s">
        <v>277</v>
      </c>
      <c r="R547" s="255" t="s">
        <v>277</v>
      </c>
      <c r="S547" s="255" t="s">
        <v>277</v>
      </c>
      <c r="T547" s="255"/>
      <c r="U547" s="255"/>
      <c r="V547" s="263"/>
      <c r="W547" s="240"/>
      <c r="X547" s="262">
        <f>K547</f>
        <v>0</v>
      </c>
      <c r="Y547" s="255" t="s">
        <v>277</v>
      </c>
      <c r="Z547" s="255" t="s">
        <v>277</v>
      </c>
      <c r="AA547" s="255" t="s">
        <v>277</v>
      </c>
      <c r="AB547" s="255" t="s">
        <v>277</v>
      </c>
      <c r="AC547" s="255" t="s">
        <v>277</v>
      </c>
      <c r="AD547" s="263" t="s">
        <v>277</v>
      </c>
      <c r="AE547" s="240"/>
      <c r="AF547" s="262">
        <f>K548</f>
        <v>0</v>
      </c>
      <c r="AG547" s="255" t="s">
        <v>277</v>
      </c>
      <c r="AH547" s="255" t="s">
        <v>277</v>
      </c>
      <c r="AI547" s="255" t="s">
        <v>277</v>
      </c>
      <c r="AJ547" s="255" t="s">
        <v>277</v>
      </c>
      <c r="AK547" s="255" t="s">
        <v>277</v>
      </c>
      <c r="AL547" s="263" t="s">
        <v>277</v>
      </c>
      <c r="AM547" s="240"/>
      <c r="AN547" s="262">
        <f>K549</f>
        <v>0</v>
      </c>
      <c r="AO547" s="255" t="s">
        <v>277</v>
      </c>
      <c r="AP547" s="255" t="s">
        <v>277</v>
      </c>
      <c r="AQ547" s="255" t="s">
        <v>277</v>
      </c>
      <c r="AR547" s="255" t="s">
        <v>277</v>
      </c>
      <c r="AS547" s="255" t="s">
        <v>277</v>
      </c>
      <c r="AT547" s="263" t="s">
        <v>277</v>
      </c>
      <c r="AU547" s="240"/>
      <c r="AV547" s="240"/>
      <c r="AW547" s="355"/>
      <c r="AX547" s="66"/>
      <c r="AY547" s="289">
        <f t="shared" si="52"/>
        <v>0</v>
      </c>
      <c r="AZ547" s="244">
        <f t="shared" si="53"/>
        <v>12</v>
      </c>
      <c r="BA547" s="244">
        <f t="shared" si="54"/>
        <v>-12</v>
      </c>
      <c r="BB547" s="290" t="e">
        <f>Table6[[#This Row],[Occupé]]/Table6[[#This Row],[Total port]]</f>
        <v>#DIV/0!</v>
      </c>
      <c r="BC547" s="250"/>
      <c r="BD547" s="250"/>
    </row>
    <row r="548" spans="1:65" ht="12" customHeight="1" thickBot="1">
      <c r="A548" s="145"/>
      <c r="B548" s="298" t="str">
        <f t="shared" si="55"/>
        <v>INTRA</v>
      </c>
      <c r="C548" s="289" t="s">
        <v>227</v>
      </c>
      <c r="D548" s="261" t="s">
        <v>69</v>
      </c>
      <c r="E548" s="245" t="s">
        <v>280</v>
      </c>
      <c r="F548" s="352"/>
      <c r="G548" s="261">
        <v>0</v>
      </c>
      <c r="H548" s="261">
        <v>0</v>
      </c>
      <c r="I548" s="261" t="s">
        <v>289</v>
      </c>
      <c r="J548" s="244" t="s">
        <v>227</v>
      </c>
      <c r="K548" s="261"/>
      <c r="L548" s="261" t="s">
        <v>301</v>
      </c>
      <c r="M548" s="261">
        <f>COUNTIF(AG547:AL548,"x")</f>
        <v>12</v>
      </c>
      <c r="N548" s="261">
        <f t="shared" si="57"/>
        <v>-12</v>
      </c>
      <c r="O548" s="240"/>
      <c r="P548" s="264" t="str">
        <f>L546</f>
        <v>C1</v>
      </c>
      <c r="Q548" s="231" t="s">
        <v>277</v>
      </c>
      <c r="R548" s="231" t="s">
        <v>277</v>
      </c>
      <c r="S548" s="231" t="s">
        <v>277</v>
      </c>
      <c r="T548" s="231" t="s">
        <v>277</v>
      </c>
      <c r="U548" s="231" t="s">
        <v>277</v>
      </c>
      <c r="V548" s="265" t="s">
        <v>277</v>
      </c>
      <c r="W548" s="240"/>
      <c r="X548" s="264" t="str">
        <f>L547</f>
        <v>C2</v>
      </c>
      <c r="Y548" s="231" t="s">
        <v>277</v>
      </c>
      <c r="Z548" s="231" t="s">
        <v>277</v>
      </c>
      <c r="AA548" s="231" t="s">
        <v>277</v>
      </c>
      <c r="AB548" s="231" t="s">
        <v>277</v>
      </c>
      <c r="AC548" s="231" t="s">
        <v>277</v>
      </c>
      <c r="AD548" s="265" t="s">
        <v>277</v>
      </c>
      <c r="AE548" s="240"/>
      <c r="AF548" s="264" t="str">
        <f>L548</f>
        <v>C3</v>
      </c>
      <c r="AG548" s="231" t="s">
        <v>277</v>
      </c>
      <c r="AH548" s="231" t="s">
        <v>277</v>
      </c>
      <c r="AI548" s="231" t="s">
        <v>277</v>
      </c>
      <c r="AJ548" s="231" t="s">
        <v>277</v>
      </c>
      <c r="AK548" s="231" t="s">
        <v>277</v>
      </c>
      <c r="AL548" s="265" t="s">
        <v>277</v>
      </c>
      <c r="AM548" s="240"/>
      <c r="AN548" s="264" t="str">
        <f>L549</f>
        <v>C4</v>
      </c>
      <c r="AO548" s="231" t="s">
        <v>277</v>
      </c>
      <c r="AP548" s="231" t="s">
        <v>277</v>
      </c>
      <c r="AQ548" s="231" t="s">
        <v>277</v>
      </c>
      <c r="AR548" s="231" t="s">
        <v>277</v>
      </c>
      <c r="AS548" s="231" t="s">
        <v>277</v>
      </c>
      <c r="AT548" s="265" t="s">
        <v>277</v>
      </c>
      <c r="AU548" s="240"/>
      <c r="AV548" s="240"/>
      <c r="AW548" s="355"/>
      <c r="AX548" s="66"/>
      <c r="AY548" s="289">
        <f t="shared" si="52"/>
        <v>0</v>
      </c>
      <c r="AZ548" s="244">
        <f t="shared" si="53"/>
        <v>12</v>
      </c>
      <c r="BA548" s="244">
        <f t="shared" si="54"/>
        <v>-12</v>
      </c>
      <c r="BB548" s="290" t="e">
        <f>Table6[[#This Row],[Occupé]]/Table6[[#This Row],[Total port]]</f>
        <v>#DIV/0!</v>
      </c>
      <c r="BC548" s="250"/>
      <c r="BD548" s="250"/>
    </row>
    <row r="549" spans="1:65" ht="12" customHeight="1" thickBot="1">
      <c r="A549" s="145"/>
      <c r="B549" s="299" t="str">
        <f t="shared" si="55"/>
        <v>INTRA</v>
      </c>
      <c r="C549" s="296" t="s">
        <v>227</v>
      </c>
      <c r="D549" s="257" t="s">
        <v>69</v>
      </c>
      <c r="E549" s="232" t="s">
        <v>280</v>
      </c>
      <c r="F549" s="353"/>
      <c r="G549" s="252">
        <v>0</v>
      </c>
      <c r="H549" s="252">
        <v>0</v>
      </c>
      <c r="I549" s="252" t="s">
        <v>289</v>
      </c>
      <c r="J549" s="231" t="s">
        <v>227</v>
      </c>
      <c r="K549" s="252"/>
      <c r="L549" s="252" t="s">
        <v>302</v>
      </c>
      <c r="M549" s="252">
        <f>COUNTIF(AO547:AT548,"x")</f>
        <v>12</v>
      </c>
      <c r="N549" s="252">
        <f t="shared" si="57"/>
        <v>-12</v>
      </c>
      <c r="O549" s="233"/>
      <c r="P549" s="233"/>
      <c r="Q549" s="233">
        <v>1</v>
      </c>
      <c r="R549" s="233">
        <v>2</v>
      </c>
      <c r="S549" s="233">
        <v>3</v>
      </c>
      <c r="T549" s="233">
        <v>4</v>
      </c>
      <c r="U549" s="233">
        <v>5</v>
      </c>
      <c r="V549" s="233">
        <v>6</v>
      </c>
      <c r="W549" s="233"/>
      <c r="X549" s="233"/>
      <c r="Y549" s="233">
        <v>1</v>
      </c>
      <c r="Z549" s="233">
        <v>2</v>
      </c>
      <c r="AA549" s="233">
        <v>3</v>
      </c>
      <c r="AB549" s="233">
        <v>4</v>
      </c>
      <c r="AC549" s="233">
        <v>5</v>
      </c>
      <c r="AD549" s="233">
        <v>6</v>
      </c>
      <c r="AE549" s="233"/>
      <c r="AF549" s="233"/>
      <c r="AG549" s="233">
        <v>1</v>
      </c>
      <c r="AH549" s="233">
        <v>2</v>
      </c>
      <c r="AI549" s="233">
        <v>3</v>
      </c>
      <c r="AJ549" s="233">
        <v>4</v>
      </c>
      <c r="AK549" s="233">
        <v>5</v>
      </c>
      <c r="AL549" s="233">
        <v>6</v>
      </c>
      <c r="AM549" s="233"/>
      <c r="AN549" s="233"/>
      <c r="AO549" s="233">
        <v>1</v>
      </c>
      <c r="AP549" s="233">
        <v>2</v>
      </c>
      <c r="AQ549" s="233">
        <v>3</v>
      </c>
      <c r="AR549" s="233">
        <v>4</v>
      </c>
      <c r="AS549" s="233">
        <v>5</v>
      </c>
      <c r="AT549" s="233">
        <v>6</v>
      </c>
      <c r="AU549" s="233"/>
      <c r="AV549" s="233"/>
      <c r="AW549" s="356"/>
      <c r="AX549" s="66"/>
      <c r="AY549" s="289">
        <f t="shared" si="52"/>
        <v>0</v>
      </c>
      <c r="AZ549" s="244">
        <f t="shared" si="53"/>
        <v>12</v>
      </c>
      <c r="BA549" s="244">
        <f t="shared" si="54"/>
        <v>-12</v>
      </c>
      <c r="BB549" s="290" t="e">
        <f>Table6[[#This Row],[Occupé]]/Table6[[#This Row],[Total port]]</f>
        <v>#DIV/0!</v>
      </c>
      <c r="BC549" s="250"/>
      <c r="BD549" s="250"/>
    </row>
    <row r="550" spans="1:65" ht="12" customHeight="1" thickBot="1">
      <c r="A550" s="145"/>
      <c r="B550" s="297" t="s">
        <v>251</v>
      </c>
      <c r="C550" s="295" t="s">
        <v>227</v>
      </c>
      <c r="D550" s="275" t="s">
        <v>69</v>
      </c>
      <c r="E550" s="260" t="s">
        <v>280</v>
      </c>
      <c r="F550" s="357">
        <v>42</v>
      </c>
      <c r="G550" s="310">
        <v>12</v>
      </c>
      <c r="H550" s="310">
        <v>12</v>
      </c>
      <c r="I550" s="310" t="s">
        <v>289</v>
      </c>
      <c r="J550" s="255" t="s">
        <v>227</v>
      </c>
      <c r="K550" s="310" t="s">
        <v>200</v>
      </c>
      <c r="L550" s="310" t="s">
        <v>298</v>
      </c>
      <c r="M550" s="310">
        <f>COUNTIF(Q551:V552,"x")</f>
        <v>12</v>
      </c>
      <c r="N550" s="310">
        <f t="shared" si="57"/>
        <v>0</v>
      </c>
      <c r="O550" s="228"/>
      <c r="P550" s="228"/>
      <c r="Q550" s="228">
        <v>7</v>
      </c>
      <c r="R550" s="228">
        <v>8</v>
      </c>
      <c r="S550" s="228">
        <v>9</v>
      </c>
      <c r="T550" s="228">
        <v>10</v>
      </c>
      <c r="U550" s="228">
        <v>11</v>
      </c>
      <c r="V550" s="228">
        <v>12</v>
      </c>
      <c r="W550" s="228"/>
      <c r="X550" s="228"/>
      <c r="Y550" s="228">
        <v>7</v>
      </c>
      <c r="Z550" s="228">
        <v>8</v>
      </c>
      <c r="AA550" s="228">
        <v>9</v>
      </c>
      <c r="AB550" s="228">
        <v>10</v>
      </c>
      <c r="AC550" s="228">
        <v>11</v>
      </c>
      <c r="AD550" s="228">
        <v>12</v>
      </c>
      <c r="AE550" s="228"/>
      <c r="AF550" s="228"/>
      <c r="AG550" s="228">
        <v>7</v>
      </c>
      <c r="AH550" s="228">
        <v>8</v>
      </c>
      <c r="AI550" s="228">
        <v>9</v>
      </c>
      <c r="AJ550" s="228">
        <v>10</v>
      </c>
      <c r="AK550" s="228">
        <v>11</v>
      </c>
      <c r="AL550" s="228">
        <v>12</v>
      </c>
      <c r="AM550" s="228"/>
      <c r="AN550" s="228"/>
      <c r="AO550" s="228">
        <v>7</v>
      </c>
      <c r="AP550" s="228">
        <v>8</v>
      </c>
      <c r="AQ550" s="228">
        <v>9</v>
      </c>
      <c r="AR550" s="228">
        <v>10</v>
      </c>
      <c r="AS550" s="228">
        <v>11</v>
      </c>
      <c r="AT550" s="228">
        <v>12</v>
      </c>
      <c r="AU550" s="228"/>
      <c r="AV550" s="228"/>
      <c r="AW550" s="313"/>
      <c r="AX550" s="66"/>
      <c r="AY550" s="289">
        <f t="shared" si="52"/>
        <v>12</v>
      </c>
      <c r="AZ550" s="244">
        <f t="shared" si="53"/>
        <v>12</v>
      </c>
      <c r="BA550" s="244">
        <f t="shared" si="54"/>
        <v>0</v>
      </c>
      <c r="BB550" s="290">
        <f>Table6[[#This Row],[Occupé]]/Table6[[#This Row],[Total port]]</f>
        <v>1</v>
      </c>
      <c r="BC550" s="250"/>
      <c r="BD550" s="250"/>
    </row>
    <row r="551" spans="1:65" ht="12" customHeight="1">
      <c r="A551" s="145"/>
      <c r="B551" s="298" t="s">
        <v>251</v>
      </c>
      <c r="C551" s="289" t="s">
        <v>227</v>
      </c>
      <c r="D551" s="311" t="s">
        <v>69</v>
      </c>
      <c r="E551" s="245" t="s">
        <v>280</v>
      </c>
      <c r="F551" s="358"/>
      <c r="G551" s="311">
        <v>12</v>
      </c>
      <c r="H551" s="311">
        <v>12</v>
      </c>
      <c r="I551" s="311" t="s">
        <v>289</v>
      </c>
      <c r="J551" s="244" t="s">
        <v>227</v>
      </c>
      <c r="K551" s="311" t="s">
        <v>200</v>
      </c>
      <c r="L551" s="311" t="s">
        <v>300</v>
      </c>
      <c r="M551" s="311">
        <f>COUNTIF(Y551:AD552,"x")</f>
        <v>12</v>
      </c>
      <c r="N551" s="311">
        <f t="shared" si="57"/>
        <v>0</v>
      </c>
      <c r="O551" s="240"/>
      <c r="P551" s="262" t="str">
        <f>K550</f>
        <v>M06</v>
      </c>
      <c r="Q551" s="255" t="s">
        <v>277</v>
      </c>
      <c r="R551" s="255" t="s">
        <v>277</v>
      </c>
      <c r="S551" s="255" t="s">
        <v>277</v>
      </c>
      <c r="T551" s="255" t="s">
        <v>277</v>
      </c>
      <c r="U551" s="255" t="s">
        <v>277</v>
      </c>
      <c r="V551" s="263" t="s">
        <v>277</v>
      </c>
      <c r="W551" s="240"/>
      <c r="X551" s="262" t="str">
        <f>K551</f>
        <v>M06</v>
      </c>
      <c r="Y551" s="255" t="s">
        <v>277</v>
      </c>
      <c r="Z551" s="255" t="s">
        <v>277</v>
      </c>
      <c r="AA551" s="255" t="s">
        <v>277</v>
      </c>
      <c r="AB551" s="255" t="s">
        <v>277</v>
      </c>
      <c r="AC551" s="255" t="s">
        <v>277</v>
      </c>
      <c r="AD551" s="263" t="s">
        <v>277</v>
      </c>
      <c r="AE551" s="240"/>
      <c r="AF551" s="262" t="str">
        <f>K552</f>
        <v>M06</v>
      </c>
      <c r="AG551" s="255" t="s">
        <v>277</v>
      </c>
      <c r="AH551" s="255" t="s">
        <v>277</v>
      </c>
      <c r="AI551" s="255" t="s">
        <v>277</v>
      </c>
      <c r="AJ551" s="255" t="s">
        <v>277</v>
      </c>
      <c r="AK551" s="255" t="s">
        <v>277</v>
      </c>
      <c r="AL551" s="263" t="s">
        <v>277</v>
      </c>
      <c r="AM551" s="240"/>
      <c r="AN551" s="262" t="str">
        <f>K553</f>
        <v>M06</v>
      </c>
      <c r="AO551" s="255" t="s">
        <v>277</v>
      </c>
      <c r="AP551" s="255" t="s">
        <v>277</v>
      </c>
      <c r="AQ551" s="255" t="s">
        <v>277</v>
      </c>
      <c r="AR551" s="255" t="s">
        <v>277</v>
      </c>
      <c r="AS551" s="255" t="s">
        <v>277</v>
      </c>
      <c r="AT551" s="263" t="s">
        <v>277</v>
      </c>
      <c r="AU551" s="240"/>
      <c r="AV551" s="240"/>
      <c r="AW551" s="314"/>
      <c r="AX551" s="66"/>
      <c r="AY551" s="289">
        <f t="shared" si="52"/>
        <v>12</v>
      </c>
      <c r="AZ551" s="244">
        <f t="shared" si="53"/>
        <v>12</v>
      </c>
      <c r="BA551" s="244">
        <f t="shared" si="54"/>
        <v>0</v>
      </c>
      <c r="BB551" s="290">
        <f>Table6[[#This Row],[Occupé]]/Table6[[#This Row],[Total port]]</f>
        <v>1</v>
      </c>
      <c r="BC551" s="250"/>
      <c r="BD551" s="250"/>
    </row>
    <row r="552" spans="1:65" ht="12" customHeight="1" thickBot="1">
      <c r="A552" s="145"/>
      <c r="B552" s="298" t="s">
        <v>251</v>
      </c>
      <c r="C552" s="289" t="s">
        <v>227</v>
      </c>
      <c r="D552" s="311" t="s">
        <v>69</v>
      </c>
      <c r="E552" s="245" t="s">
        <v>280</v>
      </c>
      <c r="F552" s="358"/>
      <c r="G552" s="311">
        <v>12</v>
      </c>
      <c r="H552" s="311">
        <v>12</v>
      </c>
      <c r="I552" s="311" t="s">
        <v>289</v>
      </c>
      <c r="J552" s="244" t="s">
        <v>227</v>
      </c>
      <c r="K552" s="311" t="s">
        <v>200</v>
      </c>
      <c r="L552" s="311" t="s">
        <v>301</v>
      </c>
      <c r="M552" s="311">
        <f>COUNTIF(AG551:AL552,"x")</f>
        <v>12</v>
      </c>
      <c r="N552" s="311">
        <f t="shared" si="57"/>
        <v>0</v>
      </c>
      <c r="O552" s="240"/>
      <c r="P552" s="264" t="str">
        <f>L550</f>
        <v>C1</v>
      </c>
      <c r="Q552" s="231" t="s">
        <v>277</v>
      </c>
      <c r="R552" s="231" t="s">
        <v>277</v>
      </c>
      <c r="S552" s="231" t="s">
        <v>277</v>
      </c>
      <c r="T552" s="231" t="s">
        <v>277</v>
      </c>
      <c r="U552" s="231" t="s">
        <v>277</v>
      </c>
      <c r="V552" s="265" t="s">
        <v>277</v>
      </c>
      <c r="W552" s="240"/>
      <c r="X552" s="264" t="str">
        <f>L551</f>
        <v>C2</v>
      </c>
      <c r="Y552" s="231" t="s">
        <v>277</v>
      </c>
      <c r="Z552" s="231" t="s">
        <v>277</v>
      </c>
      <c r="AA552" s="231" t="s">
        <v>277</v>
      </c>
      <c r="AB552" s="231" t="s">
        <v>277</v>
      </c>
      <c r="AC552" s="231" t="s">
        <v>277</v>
      </c>
      <c r="AD552" s="265" t="s">
        <v>277</v>
      </c>
      <c r="AE552" s="240"/>
      <c r="AF552" s="264" t="str">
        <f>L552</f>
        <v>C3</v>
      </c>
      <c r="AG552" s="231" t="s">
        <v>277</v>
      </c>
      <c r="AH552" s="231" t="s">
        <v>277</v>
      </c>
      <c r="AI552" s="231" t="s">
        <v>277</v>
      </c>
      <c r="AJ552" s="231" t="s">
        <v>277</v>
      </c>
      <c r="AK552" s="231" t="s">
        <v>277</v>
      </c>
      <c r="AL552" s="265" t="s">
        <v>277</v>
      </c>
      <c r="AM552" s="240"/>
      <c r="AN552" s="264" t="str">
        <f>L553</f>
        <v>C4</v>
      </c>
      <c r="AO552" s="231" t="s">
        <v>277</v>
      </c>
      <c r="AP552" s="231" t="s">
        <v>277</v>
      </c>
      <c r="AQ552" s="231" t="s">
        <v>277</v>
      </c>
      <c r="AR552" s="231" t="s">
        <v>277</v>
      </c>
      <c r="AS552" s="231" t="s">
        <v>277</v>
      </c>
      <c r="AT552" s="265" t="s">
        <v>277</v>
      </c>
      <c r="AU552" s="240"/>
      <c r="AV552" s="240"/>
      <c r="AW552" s="314"/>
      <c r="AX552" s="66"/>
      <c r="AY552" s="289">
        <f t="shared" si="52"/>
        <v>12</v>
      </c>
      <c r="AZ552" s="244">
        <f t="shared" si="53"/>
        <v>12</v>
      </c>
      <c r="BA552" s="244">
        <f t="shared" si="54"/>
        <v>0</v>
      </c>
      <c r="BB552" s="290">
        <f>Table6[[#This Row],[Occupé]]/Table6[[#This Row],[Total port]]</f>
        <v>1</v>
      </c>
      <c r="BC552" s="250"/>
      <c r="BD552" s="250"/>
    </row>
    <row r="553" spans="1:65" ht="12" customHeight="1" thickBot="1">
      <c r="A553" s="145"/>
      <c r="B553" s="299" t="s">
        <v>251</v>
      </c>
      <c r="C553" s="296" t="s">
        <v>227</v>
      </c>
      <c r="D553" s="257" t="s">
        <v>69</v>
      </c>
      <c r="E553" s="232" t="s">
        <v>280</v>
      </c>
      <c r="F553" s="359"/>
      <c r="G553" s="312">
        <v>12</v>
      </c>
      <c r="H553" s="312">
        <v>12</v>
      </c>
      <c r="I553" s="312" t="s">
        <v>289</v>
      </c>
      <c r="J553" s="231" t="s">
        <v>227</v>
      </c>
      <c r="K553" s="312" t="s">
        <v>200</v>
      </c>
      <c r="L553" s="312" t="s">
        <v>302</v>
      </c>
      <c r="M553" s="312">
        <f>COUNTIF(AO551:AT552,"x")</f>
        <v>12</v>
      </c>
      <c r="N553" s="312">
        <f t="shared" si="57"/>
        <v>0</v>
      </c>
      <c r="O553" s="233"/>
      <c r="P553" s="233"/>
      <c r="Q553" s="233">
        <v>1</v>
      </c>
      <c r="R553" s="233">
        <v>2</v>
      </c>
      <c r="S553" s="233">
        <v>3</v>
      </c>
      <c r="T553" s="233">
        <v>4</v>
      </c>
      <c r="U553" s="233">
        <v>5</v>
      </c>
      <c r="V553" s="233">
        <v>6</v>
      </c>
      <c r="W553" s="233"/>
      <c r="X553" s="233"/>
      <c r="Y553" s="233">
        <v>1</v>
      </c>
      <c r="Z553" s="233">
        <v>2</v>
      </c>
      <c r="AA553" s="233">
        <v>3</v>
      </c>
      <c r="AB553" s="233">
        <v>4</v>
      </c>
      <c r="AC553" s="233">
        <v>5</v>
      </c>
      <c r="AD553" s="233">
        <v>6</v>
      </c>
      <c r="AE553" s="233"/>
      <c r="AF553" s="233"/>
      <c r="AG553" s="233">
        <v>1</v>
      </c>
      <c r="AH553" s="233">
        <v>2</v>
      </c>
      <c r="AI553" s="233">
        <v>3</v>
      </c>
      <c r="AJ553" s="233">
        <v>4</v>
      </c>
      <c r="AK553" s="233">
        <v>5</v>
      </c>
      <c r="AL553" s="233">
        <v>6</v>
      </c>
      <c r="AM553" s="233"/>
      <c r="AN553" s="233"/>
      <c r="AO553" s="233">
        <v>1</v>
      </c>
      <c r="AP553" s="233">
        <v>2</v>
      </c>
      <c r="AQ553" s="233">
        <v>3</v>
      </c>
      <c r="AR553" s="233">
        <v>4</v>
      </c>
      <c r="AS553" s="233">
        <v>5</v>
      </c>
      <c r="AT553" s="233">
        <v>6</v>
      </c>
      <c r="AU553" s="233"/>
      <c r="AV553" s="233"/>
      <c r="AW553" s="315"/>
      <c r="AX553" s="66"/>
      <c r="AY553" s="289">
        <f t="shared" si="52"/>
        <v>12</v>
      </c>
      <c r="AZ553" s="244">
        <f t="shared" si="53"/>
        <v>12</v>
      </c>
      <c r="BA553" s="244">
        <f t="shared" si="54"/>
        <v>0</v>
      </c>
      <c r="BB553" s="290">
        <f>Table6[[#This Row],[Occupé]]/Table6[[#This Row],[Total port]]</f>
        <v>1</v>
      </c>
      <c r="BC553" s="250"/>
      <c r="BD553" s="250"/>
    </row>
    <row r="554" spans="1:65" s="215" customFormat="1" ht="12" customHeight="1" thickBot="1">
      <c r="A554" s="219"/>
      <c r="B554" s="297" t="s">
        <v>251</v>
      </c>
      <c r="C554" s="295" t="s">
        <v>227</v>
      </c>
      <c r="D554" s="275" t="s">
        <v>69</v>
      </c>
      <c r="E554" s="260" t="s">
        <v>280</v>
      </c>
      <c r="F554" s="357">
        <v>41</v>
      </c>
      <c r="G554" s="310">
        <v>12</v>
      </c>
      <c r="H554" s="310">
        <v>12</v>
      </c>
      <c r="I554" s="310" t="s">
        <v>289</v>
      </c>
      <c r="J554" s="255" t="s">
        <v>227</v>
      </c>
      <c r="K554" s="310" t="s">
        <v>200</v>
      </c>
      <c r="L554" s="310" t="s">
        <v>298</v>
      </c>
      <c r="M554" s="310">
        <f>COUNTIF(Q555:V556,"x")</f>
        <v>12</v>
      </c>
      <c r="N554" s="310">
        <f t="shared" ref="N554:N557" si="58">G554-M554</f>
        <v>0</v>
      </c>
      <c r="O554" s="228"/>
      <c r="P554" s="228"/>
      <c r="Q554" s="228">
        <v>7</v>
      </c>
      <c r="R554" s="228">
        <v>8</v>
      </c>
      <c r="S554" s="228">
        <v>9</v>
      </c>
      <c r="T554" s="228">
        <v>10</v>
      </c>
      <c r="U554" s="228">
        <v>11</v>
      </c>
      <c r="V554" s="228">
        <v>12</v>
      </c>
      <c r="W554" s="228"/>
      <c r="X554" s="228"/>
      <c r="Y554" s="228">
        <v>7</v>
      </c>
      <c r="Z554" s="228">
        <v>8</v>
      </c>
      <c r="AA554" s="228">
        <v>9</v>
      </c>
      <c r="AB554" s="228">
        <v>10</v>
      </c>
      <c r="AC554" s="228">
        <v>11</v>
      </c>
      <c r="AD554" s="228">
        <v>12</v>
      </c>
      <c r="AE554" s="228"/>
      <c r="AF554" s="228"/>
      <c r="AG554" s="228">
        <v>7</v>
      </c>
      <c r="AH554" s="228">
        <v>8</v>
      </c>
      <c r="AI554" s="228">
        <v>9</v>
      </c>
      <c r="AJ554" s="228">
        <v>10</v>
      </c>
      <c r="AK554" s="228">
        <v>11</v>
      </c>
      <c r="AL554" s="228">
        <v>12</v>
      </c>
      <c r="AM554" s="228"/>
      <c r="AN554" s="228"/>
      <c r="AO554" s="228">
        <v>7</v>
      </c>
      <c r="AP554" s="228">
        <v>8</v>
      </c>
      <c r="AQ554" s="228">
        <v>9</v>
      </c>
      <c r="AR554" s="228">
        <v>10</v>
      </c>
      <c r="AS554" s="228">
        <v>11</v>
      </c>
      <c r="AT554" s="228">
        <v>12</v>
      </c>
      <c r="AU554" s="228"/>
      <c r="AV554" s="228"/>
      <c r="AW554" s="313"/>
      <c r="AX554" s="250"/>
      <c r="AY554" s="289">
        <f t="shared" ref="AY554:AY557" si="59">G554</f>
        <v>12</v>
      </c>
      <c r="AZ554" s="244">
        <f t="shared" ref="AZ554:AZ557" si="60">M554</f>
        <v>12</v>
      </c>
      <c r="BA554" s="244">
        <f t="shared" ref="BA554:BA557" si="61">N554</f>
        <v>0</v>
      </c>
      <c r="BB554" s="290">
        <f>Table6[[#This Row],[Occupé]]/Table6[[#This Row],[Total port]]</f>
        <v>1</v>
      </c>
      <c r="BC554" s="250"/>
      <c r="BD554" s="250"/>
      <c r="BE554" s="251"/>
      <c r="BF554" s="251"/>
      <c r="BG554" s="251"/>
      <c r="BH554" s="251"/>
      <c r="BI554" s="251"/>
      <c r="BJ554" s="251"/>
      <c r="BK554" s="251"/>
      <c r="BL554" s="251"/>
      <c r="BM554" s="251"/>
    </row>
    <row r="555" spans="1:65" s="215" customFormat="1" ht="12" customHeight="1">
      <c r="A555" s="219"/>
      <c r="B555" s="298" t="s">
        <v>251</v>
      </c>
      <c r="C555" s="289" t="s">
        <v>227</v>
      </c>
      <c r="D555" s="311" t="s">
        <v>69</v>
      </c>
      <c r="E555" s="245" t="s">
        <v>280</v>
      </c>
      <c r="F555" s="358"/>
      <c r="G555" s="311">
        <v>12</v>
      </c>
      <c r="H555" s="311">
        <v>12</v>
      </c>
      <c r="I555" s="311" t="s">
        <v>289</v>
      </c>
      <c r="J555" s="244" t="s">
        <v>227</v>
      </c>
      <c r="K555" s="311" t="s">
        <v>200</v>
      </c>
      <c r="L555" s="311" t="s">
        <v>300</v>
      </c>
      <c r="M555" s="311">
        <f>COUNTIF(Y555:AD556,"x")</f>
        <v>12</v>
      </c>
      <c r="N555" s="311">
        <f t="shared" si="58"/>
        <v>0</v>
      </c>
      <c r="O555" s="240"/>
      <c r="P555" s="262" t="str">
        <f>K554</f>
        <v>M06</v>
      </c>
      <c r="Q555" s="255" t="s">
        <v>277</v>
      </c>
      <c r="R555" s="255" t="s">
        <v>277</v>
      </c>
      <c r="S555" s="255" t="s">
        <v>277</v>
      </c>
      <c r="T555" s="255" t="s">
        <v>277</v>
      </c>
      <c r="U555" s="255" t="s">
        <v>277</v>
      </c>
      <c r="V555" s="263" t="s">
        <v>277</v>
      </c>
      <c r="W555" s="240"/>
      <c r="X555" s="262" t="str">
        <f>K555</f>
        <v>M06</v>
      </c>
      <c r="Y555" s="255" t="s">
        <v>277</v>
      </c>
      <c r="Z555" s="255" t="s">
        <v>277</v>
      </c>
      <c r="AA555" s="255" t="s">
        <v>277</v>
      </c>
      <c r="AB555" s="255" t="s">
        <v>277</v>
      </c>
      <c r="AC555" s="255" t="s">
        <v>277</v>
      </c>
      <c r="AD555" s="263" t="s">
        <v>277</v>
      </c>
      <c r="AE555" s="240"/>
      <c r="AF555" s="262" t="str">
        <f>K556</f>
        <v>M06</v>
      </c>
      <c r="AG555" s="255"/>
      <c r="AH555" s="255"/>
      <c r="AI555" s="255"/>
      <c r="AJ555" s="255"/>
      <c r="AK555" s="255"/>
      <c r="AL555" s="263" t="s">
        <v>277</v>
      </c>
      <c r="AM555" s="240"/>
      <c r="AN555" s="262" t="str">
        <f>K557</f>
        <v>M06</v>
      </c>
      <c r="AO555" s="255"/>
      <c r="AP555" s="255"/>
      <c r="AQ555" s="255"/>
      <c r="AR555" s="255"/>
      <c r="AS555" s="255"/>
      <c r="AT555" s="263"/>
      <c r="AU555" s="240"/>
      <c r="AV555" s="240"/>
      <c r="AW555" s="314"/>
      <c r="AX555" s="250"/>
      <c r="AY555" s="289">
        <f t="shared" si="59"/>
        <v>12</v>
      </c>
      <c r="AZ555" s="244">
        <f t="shared" si="60"/>
        <v>12</v>
      </c>
      <c r="BA555" s="244">
        <f t="shared" si="61"/>
        <v>0</v>
      </c>
      <c r="BB555" s="290">
        <f>Table6[[#This Row],[Occupé]]/Table6[[#This Row],[Total port]]</f>
        <v>1</v>
      </c>
      <c r="BC555" s="250"/>
      <c r="BD555" s="250"/>
      <c r="BE555" s="251"/>
      <c r="BF555" s="251"/>
      <c r="BG555" s="251"/>
      <c r="BH555" s="251"/>
      <c r="BI555" s="251"/>
      <c r="BJ555" s="251"/>
      <c r="BK555" s="251"/>
      <c r="BL555" s="251"/>
      <c r="BM555" s="251"/>
    </row>
    <row r="556" spans="1:65" s="215" customFormat="1" ht="12" customHeight="1" thickBot="1">
      <c r="A556" s="219"/>
      <c r="B556" s="298" t="s">
        <v>251</v>
      </c>
      <c r="C556" s="289" t="s">
        <v>227</v>
      </c>
      <c r="D556" s="311" t="s">
        <v>69</v>
      </c>
      <c r="E556" s="245" t="s">
        <v>280</v>
      </c>
      <c r="F556" s="358"/>
      <c r="G556" s="311">
        <v>12</v>
      </c>
      <c r="H556" s="311">
        <v>12</v>
      </c>
      <c r="I556" s="311" t="s">
        <v>289</v>
      </c>
      <c r="J556" s="244" t="s">
        <v>227</v>
      </c>
      <c r="K556" s="311" t="s">
        <v>200</v>
      </c>
      <c r="L556" s="311" t="s">
        <v>301</v>
      </c>
      <c r="M556" s="311">
        <f>COUNTIF(AG555:AL556,"x")</f>
        <v>6</v>
      </c>
      <c r="N556" s="311">
        <f t="shared" si="58"/>
        <v>6</v>
      </c>
      <c r="O556" s="240"/>
      <c r="P556" s="264" t="str">
        <f>L554</f>
        <v>C1</v>
      </c>
      <c r="Q556" s="231" t="s">
        <v>277</v>
      </c>
      <c r="R556" s="231" t="s">
        <v>277</v>
      </c>
      <c r="S556" s="231" t="s">
        <v>277</v>
      </c>
      <c r="T556" s="231" t="s">
        <v>277</v>
      </c>
      <c r="U556" s="231" t="s">
        <v>277</v>
      </c>
      <c r="V556" s="265" t="s">
        <v>277</v>
      </c>
      <c r="W556" s="240"/>
      <c r="X556" s="264" t="str">
        <f>L555</f>
        <v>C2</v>
      </c>
      <c r="Y556" s="231" t="s">
        <v>277</v>
      </c>
      <c r="Z556" s="231" t="s">
        <v>277</v>
      </c>
      <c r="AA556" s="231" t="s">
        <v>277</v>
      </c>
      <c r="AB556" s="231" t="s">
        <v>277</v>
      </c>
      <c r="AC556" s="231" t="s">
        <v>277</v>
      </c>
      <c r="AD556" s="265" t="s">
        <v>277</v>
      </c>
      <c r="AE556" s="240"/>
      <c r="AF556" s="264" t="str">
        <f>L556</f>
        <v>C3</v>
      </c>
      <c r="AG556" s="231" t="s">
        <v>277</v>
      </c>
      <c r="AH556" s="231" t="s">
        <v>277</v>
      </c>
      <c r="AI556" s="231"/>
      <c r="AJ556" s="231" t="s">
        <v>277</v>
      </c>
      <c r="AK556" s="231" t="s">
        <v>277</v>
      </c>
      <c r="AL556" s="265" t="s">
        <v>277</v>
      </c>
      <c r="AM556" s="240"/>
      <c r="AN556" s="264" t="str">
        <f>L557</f>
        <v>C4</v>
      </c>
      <c r="AO556" s="231"/>
      <c r="AP556" s="231"/>
      <c r="AQ556" s="231"/>
      <c r="AR556" s="231"/>
      <c r="AS556" s="231"/>
      <c r="AT556" s="265"/>
      <c r="AU556" s="240"/>
      <c r="AV556" s="240"/>
      <c r="AW556" s="314"/>
      <c r="AX556" s="250"/>
      <c r="AY556" s="289">
        <f t="shared" si="59"/>
        <v>12</v>
      </c>
      <c r="AZ556" s="244">
        <f t="shared" si="60"/>
        <v>6</v>
      </c>
      <c r="BA556" s="244">
        <f t="shared" si="61"/>
        <v>6</v>
      </c>
      <c r="BB556" s="290">
        <f>Table6[[#This Row],[Occupé]]/Table6[[#This Row],[Total port]]</f>
        <v>0.5</v>
      </c>
      <c r="BC556" s="250"/>
      <c r="BD556" s="250"/>
      <c r="BE556" s="251"/>
      <c r="BF556" s="251"/>
      <c r="BG556" s="251"/>
      <c r="BH556" s="251"/>
      <c r="BI556" s="251"/>
      <c r="BJ556" s="251"/>
      <c r="BK556" s="251"/>
      <c r="BL556" s="251"/>
      <c r="BM556" s="251"/>
    </row>
    <row r="557" spans="1:65" s="215" customFormat="1" ht="12" customHeight="1" thickBot="1">
      <c r="A557" s="219"/>
      <c r="B557" s="299" t="s">
        <v>251</v>
      </c>
      <c r="C557" s="296" t="s">
        <v>227</v>
      </c>
      <c r="D557" s="257" t="s">
        <v>69</v>
      </c>
      <c r="E557" s="232" t="s">
        <v>280</v>
      </c>
      <c r="F557" s="359"/>
      <c r="G557" s="312">
        <v>12</v>
      </c>
      <c r="H557" s="312">
        <v>12</v>
      </c>
      <c r="I557" s="312" t="s">
        <v>289</v>
      </c>
      <c r="J557" s="231" t="s">
        <v>227</v>
      </c>
      <c r="K557" s="312" t="s">
        <v>200</v>
      </c>
      <c r="L557" s="312" t="s">
        <v>302</v>
      </c>
      <c r="M557" s="312">
        <f>COUNTIF(AO555:AT556,"x")</f>
        <v>0</v>
      </c>
      <c r="N557" s="312">
        <f t="shared" si="58"/>
        <v>12</v>
      </c>
      <c r="O557" s="233"/>
      <c r="P557" s="233"/>
      <c r="Q557" s="233">
        <v>1</v>
      </c>
      <c r="R557" s="233">
        <v>2</v>
      </c>
      <c r="S557" s="233">
        <v>3</v>
      </c>
      <c r="T557" s="233">
        <v>4</v>
      </c>
      <c r="U557" s="233">
        <v>5</v>
      </c>
      <c r="V557" s="233">
        <v>6</v>
      </c>
      <c r="W557" s="233"/>
      <c r="X557" s="233"/>
      <c r="Y557" s="233">
        <v>1</v>
      </c>
      <c r="Z557" s="233">
        <v>2</v>
      </c>
      <c r="AA557" s="233">
        <v>3</v>
      </c>
      <c r="AB557" s="233">
        <v>4</v>
      </c>
      <c r="AC557" s="233">
        <v>5</v>
      </c>
      <c r="AD557" s="233">
        <v>6</v>
      </c>
      <c r="AE557" s="233"/>
      <c r="AF557" s="233"/>
      <c r="AG557" s="233">
        <v>1</v>
      </c>
      <c r="AH557" s="233">
        <v>2</v>
      </c>
      <c r="AI557" s="233">
        <v>3</v>
      </c>
      <c r="AJ557" s="233">
        <v>4</v>
      </c>
      <c r="AK557" s="233">
        <v>5</v>
      </c>
      <c r="AL557" s="233">
        <v>6</v>
      </c>
      <c r="AM557" s="233"/>
      <c r="AN557" s="233"/>
      <c r="AO557" s="233">
        <v>1</v>
      </c>
      <c r="AP557" s="233">
        <v>2</v>
      </c>
      <c r="AQ557" s="233">
        <v>3</v>
      </c>
      <c r="AR557" s="233">
        <v>4</v>
      </c>
      <c r="AS557" s="233">
        <v>5</v>
      </c>
      <c r="AT557" s="233">
        <v>6</v>
      </c>
      <c r="AU557" s="233"/>
      <c r="AV557" s="233"/>
      <c r="AW557" s="315"/>
      <c r="AX557" s="250"/>
      <c r="AY557" s="289">
        <f t="shared" si="59"/>
        <v>12</v>
      </c>
      <c r="AZ557" s="244">
        <f t="shared" si="60"/>
        <v>0</v>
      </c>
      <c r="BA557" s="244">
        <f t="shared" si="61"/>
        <v>12</v>
      </c>
      <c r="BB557" s="290">
        <f>Table6[[#This Row],[Occupé]]/Table6[[#This Row],[Total port]]</f>
        <v>0</v>
      </c>
      <c r="BC557" s="250"/>
      <c r="BD557" s="250"/>
      <c r="BE557" s="251"/>
      <c r="BF557" s="251"/>
      <c r="BG557" s="251"/>
      <c r="BH557" s="251"/>
      <c r="BI557" s="251"/>
      <c r="BJ557" s="251"/>
      <c r="BK557" s="251"/>
      <c r="BL557" s="251"/>
      <c r="BM557" s="251"/>
    </row>
    <row r="558" spans="1:65" ht="12" customHeight="1" thickBot="1">
      <c r="A558" s="145"/>
      <c r="B558" s="297" t="str">
        <f>IF(C558=J558,"INTRA","INTER")</f>
        <v>INTRA</v>
      </c>
      <c r="C558" s="295" t="s">
        <v>227</v>
      </c>
      <c r="D558" s="275" t="s">
        <v>69</v>
      </c>
      <c r="E558" s="260" t="s">
        <v>280</v>
      </c>
      <c r="F558" s="351">
        <v>40</v>
      </c>
      <c r="G558" s="259">
        <v>12</v>
      </c>
      <c r="H558" s="259">
        <v>12</v>
      </c>
      <c r="I558" s="259" t="s">
        <v>289</v>
      </c>
      <c r="J558" s="255" t="s">
        <v>227</v>
      </c>
      <c r="K558" s="259" t="s">
        <v>52</v>
      </c>
      <c r="L558" s="259" t="s">
        <v>298</v>
      </c>
      <c r="M558" s="259">
        <f>COUNTIF(Q559:V560,"x")</f>
        <v>4</v>
      </c>
      <c r="N558" s="259">
        <f t="shared" si="57"/>
        <v>8</v>
      </c>
      <c r="O558" s="228"/>
      <c r="P558" s="228"/>
      <c r="Q558" s="228">
        <v>7</v>
      </c>
      <c r="R558" s="228">
        <v>8</v>
      </c>
      <c r="S558" s="228">
        <v>9</v>
      </c>
      <c r="T558" s="228">
        <v>10</v>
      </c>
      <c r="U558" s="228">
        <v>11</v>
      </c>
      <c r="V558" s="228">
        <v>12</v>
      </c>
      <c r="W558" s="228"/>
      <c r="X558" s="228"/>
      <c r="Y558" s="228">
        <v>7</v>
      </c>
      <c r="Z558" s="228">
        <v>8</v>
      </c>
      <c r="AA558" s="228">
        <v>9</v>
      </c>
      <c r="AB558" s="228">
        <v>10</v>
      </c>
      <c r="AC558" s="228">
        <v>11</v>
      </c>
      <c r="AD558" s="228">
        <v>12</v>
      </c>
      <c r="AE558" s="228"/>
      <c r="AF558" s="228"/>
      <c r="AG558" s="228">
        <v>7</v>
      </c>
      <c r="AH558" s="228">
        <v>8</v>
      </c>
      <c r="AI558" s="228">
        <v>9</v>
      </c>
      <c r="AJ558" s="228">
        <v>10</v>
      </c>
      <c r="AK558" s="228">
        <v>11</v>
      </c>
      <c r="AL558" s="228">
        <v>12</v>
      </c>
      <c r="AM558" s="228"/>
      <c r="AN558" s="228"/>
      <c r="AO558" s="228">
        <v>7</v>
      </c>
      <c r="AP558" s="228">
        <v>8</v>
      </c>
      <c r="AQ558" s="228">
        <v>9</v>
      </c>
      <c r="AR558" s="228">
        <v>10</v>
      </c>
      <c r="AS558" s="228">
        <v>11</v>
      </c>
      <c r="AT558" s="228">
        <v>12</v>
      </c>
      <c r="AU558" s="228"/>
      <c r="AV558" s="228"/>
      <c r="AW558" s="354"/>
      <c r="AX558" s="66"/>
      <c r="AY558" s="289">
        <f t="shared" si="52"/>
        <v>12</v>
      </c>
      <c r="AZ558" s="244">
        <f t="shared" si="53"/>
        <v>4</v>
      </c>
      <c r="BA558" s="244">
        <f t="shared" si="54"/>
        <v>8</v>
      </c>
      <c r="BB558" s="290">
        <f>Table6[[#This Row],[Occupé]]/Table6[[#This Row],[Total port]]</f>
        <v>0.33333333333333331</v>
      </c>
      <c r="BC558" s="250"/>
      <c r="BD558" s="250"/>
    </row>
    <row r="559" spans="1:65" ht="12" customHeight="1">
      <c r="A559" s="145"/>
      <c r="B559" s="298" t="str">
        <f>IF(C559=J559,"INTRA","INTER")</f>
        <v>INTRA</v>
      </c>
      <c r="C559" s="289" t="s">
        <v>227</v>
      </c>
      <c r="D559" s="261" t="s">
        <v>69</v>
      </c>
      <c r="E559" s="245" t="s">
        <v>280</v>
      </c>
      <c r="F559" s="352"/>
      <c r="G559" s="261">
        <v>12</v>
      </c>
      <c r="H559" s="261">
        <v>12</v>
      </c>
      <c r="I559" s="261" t="s">
        <v>289</v>
      </c>
      <c r="J559" s="244" t="s">
        <v>227</v>
      </c>
      <c r="K559" s="261" t="s">
        <v>52</v>
      </c>
      <c r="L559" s="261" t="s">
        <v>300</v>
      </c>
      <c r="M559" s="261">
        <f>COUNTIF(Y559:AD560,"x")</f>
        <v>0</v>
      </c>
      <c r="N559" s="261">
        <f t="shared" si="57"/>
        <v>12</v>
      </c>
      <c r="O559" s="240"/>
      <c r="P559" s="262" t="str">
        <f>K558</f>
        <v>L35</v>
      </c>
      <c r="Q559" s="255"/>
      <c r="R559" s="255"/>
      <c r="S559" s="255"/>
      <c r="T559" s="255"/>
      <c r="U559" s="255"/>
      <c r="V559" s="263"/>
      <c r="W559" s="240"/>
      <c r="X559" s="262" t="str">
        <f>K559</f>
        <v>L35</v>
      </c>
      <c r="Y559" s="255"/>
      <c r="Z559" s="255"/>
      <c r="AA559" s="255"/>
      <c r="AB559" s="255"/>
      <c r="AC559" s="255"/>
      <c r="AD559" s="263"/>
      <c r="AE559" s="240"/>
      <c r="AF559" s="262" t="str">
        <f>K560</f>
        <v>L35</v>
      </c>
      <c r="AG559" s="255"/>
      <c r="AH559" s="255"/>
      <c r="AI559" s="255"/>
      <c r="AJ559" s="255"/>
      <c r="AK559" s="255"/>
      <c r="AL559" s="263"/>
      <c r="AM559" s="240"/>
      <c r="AN559" s="262" t="str">
        <f>K561</f>
        <v>L35</v>
      </c>
      <c r="AO559" s="255"/>
      <c r="AP559" s="255"/>
      <c r="AQ559" s="255"/>
      <c r="AR559" s="255"/>
      <c r="AS559" s="255"/>
      <c r="AT559" s="263"/>
      <c r="AU559" s="240"/>
      <c r="AV559" s="240"/>
      <c r="AW559" s="355"/>
      <c r="AX559" s="66"/>
      <c r="AY559" s="289">
        <f t="shared" si="52"/>
        <v>12</v>
      </c>
      <c r="AZ559" s="244">
        <f t="shared" si="53"/>
        <v>0</v>
      </c>
      <c r="BA559" s="244">
        <f t="shared" si="54"/>
        <v>12</v>
      </c>
      <c r="BB559" s="290">
        <f>Table6[[#This Row],[Occupé]]/Table6[[#This Row],[Total port]]</f>
        <v>0</v>
      </c>
      <c r="BC559" s="250"/>
      <c r="BD559" s="250"/>
    </row>
    <row r="560" spans="1:65" ht="12" customHeight="1" thickBot="1">
      <c r="A560" s="145"/>
      <c r="B560" s="298" t="str">
        <f>IF(C560=J560,"INTRA","INTER")</f>
        <v>INTRA</v>
      </c>
      <c r="C560" s="289" t="s">
        <v>227</v>
      </c>
      <c r="D560" s="261" t="s">
        <v>69</v>
      </c>
      <c r="E560" s="245" t="s">
        <v>280</v>
      </c>
      <c r="F560" s="352"/>
      <c r="G560" s="261">
        <v>12</v>
      </c>
      <c r="H560" s="261">
        <v>12</v>
      </c>
      <c r="I560" s="261" t="s">
        <v>289</v>
      </c>
      <c r="J560" s="244" t="s">
        <v>227</v>
      </c>
      <c r="K560" s="261" t="s">
        <v>52</v>
      </c>
      <c r="L560" s="261" t="s">
        <v>301</v>
      </c>
      <c r="M560" s="261">
        <f>COUNTIF(AG559:AL560,"x")</f>
        <v>0</v>
      </c>
      <c r="N560" s="261">
        <f t="shared" si="57"/>
        <v>12</v>
      </c>
      <c r="O560" s="240"/>
      <c r="P560" s="264" t="str">
        <f>L558</f>
        <v>C1</v>
      </c>
      <c r="Q560" s="231" t="s">
        <v>278</v>
      </c>
      <c r="R560" s="231" t="s">
        <v>278</v>
      </c>
      <c r="S560" s="231" t="s">
        <v>278</v>
      </c>
      <c r="T560" s="231" t="s">
        <v>278</v>
      </c>
      <c r="U560" s="231"/>
      <c r="V560" s="265"/>
      <c r="W560" s="240"/>
      <c r="X560" s="264" t="str">
        <f>L559</f>
        <v>C2</v>
      </c>
      <c r="Y560" s="231"/>
      <c r="Z560" s="231"/>
      <c r="AA560" s="231"/>
      <c r="AB560" s="231"/>
      <c r="AC560" s="231"/>
      <c r="AD560" s="265"/>
      <c r="AE560" s="240"/>
      <c r="AF560" s="264" t="str">
        <f>L560</f>
        <v>C3</v>
      </c>
      <c r="AG560" s="231"/>
      <c r="AH560" s="231"/>
      <c r="AI560" s="231"/>
      <c r="AJ560" s="231"/>
      <c r="AK560" s="231"/>
      <c r="AL560" s="265"/>
      <c r="AM560" s="240"/>
      <c r="AN560" s="264" t="str">
        <f>L561</f>
        <v>C4</v>
      </c>
      <c r="AO560" s="231"/>
      <c r="AP560" s="231"/>
      <c r="AQ560" s="231"/>
      <c r="AR560" s="231"/>
      <c r="AS560" s="231"/>
      <c r="AT560" s="265" t="s">
        <v>278</v>
      </c>
      <c r="AU560" s="240"/>
      <c r="AV560" s="240"/>
      <c r="AW560" s="355"/>
      <c r="AX560" s="66"/>
      <c r="AY560" s="289">
        <f t="shared" si="52"/>
        <v>12</v>
      </c>
      <c r="AZ560" s="244">
        <f t="shared" si="53"/>
        <v>0</v>
      </c>
      <c r="BA560" s="244">
        <f t="shared" si="54"/>
        <v>12</v>
      </c>
      <c r="BB560" s="290">
        <f>Table6[[#This Row],[Occupé]]/Table6[[#This Row],[Total port]]</f>
        <v>0</v>
      </c>
      <c r="BC560" s="250"/>
      <c r="BD560" s="250"/>
    </row>
    <row r="561" spans="1:56" ht="12" customHeight="1" thickBot="1">
      <c r="A561" s="145"/>
      <c r="B561" s="299" t="str">
        <f>IF(C561=J561,"INTRA","INTER")</f>
        <v>INTRA</v>
      </c>
      <c r="C561" s="296" t="s">
        <v>227</v>
      </c>
      <c r="D561" s="257" t="s">
        <v>69</v>
      </c>
      <c r="E561" s="232" t="s">
        <v>280</v>
      </c>
      <c r="F561" s="353"/>
      <c r="G561" s="252">
        <v>12</v>
      </c>
      <c r="H561" s="252">
        <v>12</v>
      </c>
      <c r="I561" s="252" t="s">
        <v>289</v>
      </c>
      <c r="J561" s="231" t="s">
        <v>227</v>
      </c>
      <c r="K561" s="252" t="s">
        <v>52</v>
      </c>
      <c r="L561" s="252" t="s">
        <v>302</v>
      </c>
      <c r="M561" s="252">
        <f>COUNTIF(AO559:AT560,"x")</f>
        <v>1</v>
      </c>
      <c r="N561" s="252">
        <f t="shared" si="57"/>
        <v>11</v>
      </c>
      <c r="O561" s="233"/>
      <c r="P561" s="233"/>
      <c r="Q561" s="233">
        <v>1</v>
      </c>
      <c r="R561" s="233">
        <v>2</v>
      </c>
      <c r="S561" s="233">
        <v>3</v>
      </c>
      <c r="T561" s="233">
        <v>4</v>
      </c>
      <c r="U561" s="233">
        <v>5</v>
      </c>
      <c r="V561" s="233">
        <v>6</v>
      </c>
      <c r="W561" s="233"/>
      <c r="X561" s="233"/>
      <c r="Y561" s="233">
        <v>1</v>
      </c>
      <c r="Z561" s="233">
        <v>2</v>
      </c>
      <c r="AA561" s="233">
        <v>3</v>
      </c>
      <c r="AB561" s="233">
        <v>4</v>
      </c>
      <c r="AC561" s="233">
        <v>5</v>
      </c>
      <c r="AD561" s="233">
        <v>6</v>
      </c>
      <c r="AE561" s="233"/>
      <c r="AF561" s="233"/>
      <c r="AG561" s="233">
        <v>1</v>
      </c>
      <c r="AH561" s="233">
        <v>2</v>
      </c>
      <c r="AI561" s="233">
        <v>3</v>
      </c>
      <c r="AJ561" s="233">
        <v>4</v>
      </c>
      <c r="AK561" s="233">
        <v>5</v>
      </c>
      <c r="AL561" s="233">
        <v>6</v>
      </c>
      <c r="AM561" s="233"/>
      <c r="AN561" s="233"/>
      <c r="AO561" s="233">
        <v>1</v>
      </c>
      <c r="AP561" s="233">
        <v>2</v>
      </c>
      <c r="AQ561" s="233">
        <v>3</v>
      </c>
      <c r="AR561" s="233">
        <v>4</v>
      </c>
      <c r="AS561" s="233">
        <v>5</v>
      </c>
      <c r="AT561" s="233">
        <v>6</v>
      </c>
      <c r="AU561" s="233"/>
      <c r="AV561" s="233"/>
      <c r="AW561" s="356"/>
      <c r="AX561" s="66"/>
      <c r="AY561" s="289">
        <f t="shared" si="52"/>
        <v>12</v>
      </c>
      <c r="AZ561" s="244">
        <f t="shared" si="53"/>
        <v>1</v>
      </c>
      <c r="BA561" s="244">
        <f t="shared" si="54"/>
        <v>11</v>
      </c>
      <c r="BB561" s="290">
        <f>Table6[[#This Row],[Occupé]]/Table6[[#This Row],[Total port]]</f>
        <v>8.3333333333333329E-2</v>
      </c>
      <c r="BC561" s="250"/>
      <c r="BD561" s="250"/>
    </row>
    <row r="562" spans="1:56" ht="12" customHeight="1" thickBot="1">
      <c r="A562" s="145"/>
      <c r="B562" s="297" t="s">
        <v>251</v>
      </c>
      <c r="C562" s="295" t="s">
        <v>227</v>
      </c>
      <c r="D562" s="275" t="s">
        <v>69</v>
      </c>
      <c r="E562" s="260" t="s">
        <v>280</v>
      </c>
      <c r="F562" s="351">
        <v>39</v>
      </c>
      <c r="G562" s="259">
        <v>12</v>
      </c>
      <c r="H562" s="259">
        <v>12</v>
      </c>
      <c r="I562" s="259" t="s">
        <v>285</v>
      </c>
      <c r="J562" s="255" t="s">
        <v>227</v>
      </c>
      <c r="K562" s="259" t="s">
        <v>262</v>
      </c>
      <c r="L562" s="259" t="s">
        <v>298</v>
      </c>
      <c r="M562" s="259">
        <f>COUNTIF(Q563:V564,"x")</f>
        <v>4</v>
      </c>
      <c r="N562" s="259">
        <f t="shared" si="57"/>
        <v>8</v>
      </c>
      <c r="O562" s="228"/>
      <c r="P562" s="228"/>
      <c r="Q562" s="228">
        <v>7</v>
      </c>
      <c r="R562" s="228">
        <v>8</v>
      </c>
      <c r="S562" s="228">
        <v>9</v>
      </c>
      <c r="T562" s="228">
        <v>10</v>
      </c>
      <c r="U562" s="228">
        <v>11</v>
      </c>
      <c r="V562" s="228">
        <v>12</v>
      </c>
      <c r="W562" s="228"/>
      <c r="X562" s="228"/>
      <c r="Y562" s="228">
        <v>7</v>
      </c>
      <c r="Z562" s="228">
        <v>8</v>
      </c>
      <c r="AA562" s="228">
        <v>9</v>
      </c>
      <c r="AB562" s="228">
        <v>10</v>
      </c>
      <c r="AC562" s="228">
        <v>11</v>
      </c>
      <c r="AD562" s="228">
        <v>12</v>
      </c>
      <c r="AE562" s="228"/>
      <c r="AF562" s="228"/>
      <c r="AG562" s="228">
        <v>7</v>
      </c>
      <c r="AH562" s="228">
        <v>8</v>
      </c>
      <c r="AI562" s="228">
        <v>9</v>
      </c>
      <c r="AJ562" s="228">
        <v>10</v>
      </c>
      <c r="AK562" s="228">
        <v>11</v>
      </c>
      <c r="AL562" s="228">
        <v>12</v>
      </c>
      <c r="AM562" s="228"/>
      <c r="AN562" s="228"/>
      <c r="AO562" s="228">
        <v>7</v>
      </c>
      <c r="AP562" s="228">
        <v>8</v>
      </c>
      <c r="AQ562" s="228">
        <v>9</v>
      </c>
      <c r="AR562" s="228">
        <v>10</v>
      </c>
      <c r="AS562" s="228">
        <v>11</v>
      </c>
      <c r="AT562" s="228">
        <v>12</v>
      </c>
      <c r="AU562" s="228"/>
      <c r="AV562" s="228"/>
      <c r="AW562" s="354"/>
      <c r="AX562" s="66"/>
      <c r="AY562" s="289">
        <f t="shared" si="52"/>
        <v>12</v>
      </c>
      <c r="AZ562" s="244">
        <f t="shared" si="53"/>
        <v>4</v>
      </c>
      <c r="BA562" s="244">
        <f t="shared" si="54"/>
        <v>8</v>
      </c>
      <c r="BB562" s="290">
        <f>Table6[[#This Row],[Occupé]]/Table6[[#This Row],[Total port]]</f>
        <v>0.33333333333333331</v>
      </c>
      <c r="BC562" s="250"/>
      <c r="BD562" s="250"/>
    </row>
    <row r="563" spans="1:56" ht="12" customHeight="1" thickBot="1">
      <c r="A563" s="145"/>
      <c r="B563" s="298" t="str">
        <f>IF(C563=J563,"INTRA","INTER")</f>
        <v>INTRA</v>
      </c>
      <c r="C563" s="289" t="s">
        <v>227</v>
      </c>
      <c r="D563" s="261" t="s">
        <v>69</v>
      </c>
      <c r="E563" s="245" t="s">
        <v>280</v>
      </c>
      <c r="F563" s="352"/>
      <c r="G563" s="261">
        <v>0</v>
      </c>
      <c r="H563" s="261">
        <v>0</v>
      </c>
      <c r="I563" s="310" t="s">
        <v>285</v>
      </c>
      <c r="J563" s="244" t="s">
        <v>227</v>
      </c>
      <c r="K563" s="261"/>
      <c r="L563" s="261" t="s">
        <v>300</v>
      </c>
      <c r="M563" s="261">
        <f>COUNTIF(Y563:AD564,"x")</f>
        <v>0</v>
      </c>
      <c r="N563" s="261">
        <f t="shared" si="57"/>
        <v>0</v>
      </c>
      <c r="O563" s="240"/>
      <c r="P563" s="262" t="str">
        <f>K562</f>
        <v>R6</v>
      </c>
      <c r="Q563" s="255"/>
      <c r="R563" s="255"/>
      <c r="S563" s="255"/>
      <c r="T563" s="255"/>
      <c r="U563" s="255"/>
      <c r="V563" s="263"/>
      <c r="W563" s="240"/>
      <c r="X563" s="262">
        <f>K563</f>
        <v>0</v>
      </c>
      <c r="Y563" s="268"/>
      <c r="Z563" s="269"/>
      <c r="AA563" s="269"/>
      <c r="AB563" s="269"/>
      <c r="AC563" s="269"/>
      <c r="AD563" s="270"/>
      <c r="AE563" s="240"/>
      <c r="AF563" s="262">
        <f>K564</f>
        <v>0</v>
      </c>
      <c r="AG563" s="268"/>
      <c r="AH563" s="269"/>
      <c r="AI563" s="269"/>
      <c r="AJ563" s="269"/>
      <c r="AK563" s="269"/>
      <c r="AL563" s="270"/>
      <c r="AM563" s="240"/>
      <c r="AN563" s="262">
        <f>K565</f>
        <v>0</v>
      </c>
      <c r="AO563" s="268"/>
      <c r="AP563" s="269"/>
      <c r="AQ563" s="269"/>
      <c r="AR563" s="269"/>
      <c r="AS563" s="269"/>
      <c r="AT563" s="270"/>
      <c r="AU563" s="240"/>
      <c r="AV563" s="240"/>
      <c r="AW563" s="355"/>
      <c r="AX563" s="66"/>
      <c r="AY563" s="289">
        <f t="shared" si="52"/>
        <v>0</v>
      </c>
      <c r="AZ563" s="244">
        <f t="shared" si="53"/>
        <v>0</v>
      </c>
      <c r="BA563" s="244">
        <f t="shared" si="54"/>
        <v>0</v>
      </c>
      <c r="BB563" s="290" t="e">
        <f>Table6[[#This Row],[Occupé]]/Table6[[#This Row],[Total port]]</f>
        <v>#DIV/0!</v>
      </c>
      <c r="BC563" s="250"/>
      <c r="BD563" s="250"/>
    </row>
    <row r="564" spans="1:56" ht="12" customHeight="1" thickBot="1">
      <c r="A564" s="145"/>
      <c r="B564" s="298" t="str">
        <f>IF(C564=J564,"INTRA","INTER")</f>
        <v>INTRA</v>
      </c>
      <c r="C564" s="289" t="s">
        <v>227</v>
      </c>
      <c r="D564" s="261" t="s">
        <v>69</v>
      </c>
      <c r="E564" s="245" t="s">
        <v>280</v>
      </c>
      <c r="F564" s="352"/>
      <c r="G564" s="261">
        <v>0</v>
      </c>
      <c r="H564" s="261">
        <v>0</v>
      </c>
      <c r="I564" s="310" t="s">
        <v>285</v>
      </c>
      <c r="J564" s="244" t="s">
        <v>227</v>
      </c>
      <c r="K564" s="261"/>
      <c r="L564" s="261" t="s">
        <v>301</v>
      </c>
      <c r="M564" s="261">
        <f>COUNTIF(AG563:AL564,"x")</f>
        <v>0</v>
      </c>
      <c r="N564" s="261">
        <f t="shared" si="57"/>
        <v>0</v>
      </c>
      <c r="O564" s="240"/>
      <c r="P564" s="264" t="str">
        <f>L562</f>
        <v>C1</v>
      </c>
      <c r="Q564" s="231" t="s">
        <v>278</v>
      </c>
      <c r="R564" s="231" t="s">
        <v>278</v>
      </c>
      <c r="S564" s="231"/>
      <c r="T564" s="231" t="s">
        <v>278</v>
      </c>
      <c r="U564" s="231"/>
      <c r="V564" s="265" t="s">
        <v>278</v>
      </c>
      <c r="W564" s="240"/>
      <c r="X564" s="264" t="str">
        <f>L563</f>
        <v>C2</v>
      </c>
      <c r="Y564" s="272"/>
      <c r="Z564" s="273"/>
      <c r="AA564" s="273"/>
      <c r="AB564" s="273"/>
      <c r="AC564" s="273"/>
      <c r="AD564" s="274"/>
      <c r="AE564" s="240"/>
      <c r="AF564" s="264" t="str">
        <f>L564</f>
        <v>C3</v>
      </c>
      <c r="AG564" s="272"/>
      <c r="AH564" s="273"/>
      <c r="AI564" s="273"/>
      <c r="AJ564" s="273"/>
      <c r="AK564" s="273"/>
      <c r="AL564" s="274"/>
      <c r="AM564" s="240"/>
      <c r="AN564" s="264" t="str">
        <f>L565</f>
        <v>C4</v>
      </c>
      <c r="AO564" s="272"/>
      <c r="AP564" s="273"/>
      <c r="AQ564" s="273"/>
      <c r="AR564" s="273"/>
      <c r="AS564" s="273"/>
      <c r="AT564" s="274"/>
      <c r="AU564" s="240"/>
      <c r="AV564" s="240"/>
      <c r="AW564" s="355"/>
      <c r="AX564" s="66"/>
      <c r="AY564" s="289">
        <f t="shared" si="52"/>
        <v>0</v>
      </c>
      <c r="AZ564" s="244">
        <f t="shared" si="53"/>
        <v>0</v>
      </c>
      <c r="BA564" s="244">
        <f t="shared" si="54"/>
        <v>0</v>
      </c>
      <c r="BB564" s="290" t="e">
        <f>Table6[[#This Row],[Occupé]]/Table6[[#This Row],[Total port]]</f>
        <v>#DIV/0!</v>
      </c>
      <c r="BC564" s="250"/>
      <c r="BD564" s="250"/>
    </row>
    <row r="565" spans="1:56" ht="12" customHeight="1" thickBot="1">
      <c r="A565" s="145"/>
      <c r="B565" s="299" t="str">
        <f>IF(C565=J565,"INTRA","INTER")</f>
        <v>INTRA</v>
      </c>
      <c r="C565" s="296" t="s">
        <v>227</v>
      </c>
      <c r="D565" s="257" t="s">
        <v>69</v>
      </c>
      <c r="E565" s="232" t="s">
        <v>280</v>
      </c>
      <c r="F565" s="353"/>
      <c r="G565" s="252">
        <v>0</v>
      </c>
      <c r="H565" s="252">
        <v>0</v>
      </c>
      <c r="I565" s="310" t="s">
        <v>285</v>
      </c>
      <c r="J565" s="231" t="s">
        <v>227</v>
      </c>
      <c r="K565" s="252"/>
      <c r="L565" s="252" t="s">
        <v>302</v>
      </c>
      <c r="M565" s="252">
        <f>COUNTIF(AO563:AT564,"x")</f>
        <v>0</v>
      </c>
      <c r="N565" s="252">
        <f t="shared" si="57"/>
        <v>0</v>
      </c>
      <c r="O565" s="233"/>
      <c r="P565" s="233"/>
      <c r="Q565" s="233">
        <v>1</v>
      </c>
      <c r="R565" s="233">
        <v>2</v>
      </c>
      <c r="S565" s="233">
        <v>3</v>
      </c>
      <c r="T565" s="233">
        <v>4</v>
      </c>
      <c r="U565" s="233">
        <v>5</v>
      </c>
      <c r="V565" s="233">
        <v>6</v>
      </c>
      <c r="W565" s="233"/>
      <c r="X565" s="233"/>
      <c r="Y565" s="233">
        <v>1</v>
      </c>
      <c r="Z565" s="233">
        <v>2</v>
      </c>
      <c r="AA565" s="233">
        <v>3</v>
      </c>
      <c r="AB565" s="233">
        <v>4</v>
      </c>
      <c r="AC565" s="233">
        <v>5</v>
      </c>
      <c r="AD565" s="233">
        <v>6</v>
      </c>
      <c r="AE565" s="233"/>
      <c r="AF565" s="233"/>
      <c r="AG565" s="233">
        <v>1</v>
      </c>
      <c r="AH565" s="233">
        <v>2</v>
      </c>
      <c r="AI565" s="233">
        <v>3</v>
      </c>
      <c r="AJ565" s="233">
        <v>4</v>
      </c>
      <c r="AK565" s="233">
        <v>5</v>
      </c>
      <c r="AL565" s="233">
        <v>6</v>
      </c>
      <c r="AM565" s="233"/>
      <c r="AN565" s="233"/>
      <c r="AO565" s="233">
        <v>1</v>
      </c>
      <c r="AP565" s="233">
        <v>2</v>
      </c>
      <c r="AQ565" s="233">
        <v>3</v>
      </c>
      <c r="AR565" s="233">
        <v>4</v>
      </c>
      <c r="AS565" s="233">
        <v>5</v>
      </c>
      <c r="AT565" s="233">
        <v>6</v>
      </c>
      <c r="AU565" s="233"/>
      <c r="AV565" s="233"/>
      <c r="AW565" s="356"/>
      <c r="AX565" s="66"/>
      <c r="AY565" s="289">
        <f t="shared" si="52"/>
        <v>0</v>
      </c>
      <c r="AZ565" s="244">
        <f t="shared" si="53"/>
        <v>0</v>
      </c>
      <c r="BA565" s="244">
        <f t="shared" si="54"/>
        <v>0</v>
      </c>
      <c r="BB565" s="290" t="e">
        <f>Table6[[#This Row],[Occupé]]/Table6[[#This Row],[Total port]]</f>
        <v>#DIV/0!</v>
      </c>
      <c r="BC565" s="250"/>
      <c r="BD565" s="250"/>
    </row>
    <row r="566" spans="1:56" ht="12" customHeight="1" thickBot="1">
      <c r="A566" s="145"/>
      <c r="B566" s="297" t="s">
        <v>251</v>
      </c>
      <c r="C566" s="295" t="s">
        <v>227</v>
      </c>
      <c r="D566" s="275" t="s">
        <v>69</v>
      </c>
      <c r="E566" s="260" t="s">
        <v>280</v>
      </c>
      <c r="F566" s="351">
        <v>38</v>
      </c>
      <c r="G566" s="259">
        <v>12</v>
      </c>
      <c r="H566" s="259">
        <v>12</v>
      </c>
      <c r="I566" s="259" t="s">
        <v>285</v>
      </c>
      <c r="J566" s="255" t="s">
        <v>227</v>
      </c>
      <c r="K566" s="259" t="s">
        <v>263</v>
      </c>
      <c r="L566" s="259" t="s">
        <v>298</v>
      </c>
      <c r="M566" s="259">
        <f>COUNTIF(Q567:V568,"x")</f>
        <v>1</v>
      </c>
      <c r="N566" s="259">
        <f t="shared" si="57"/>
        <v>11</v>
      </c>
      <c r="O566" s="228"/>
      <c r="P566" s="228"/>
      <c r="Q566" s="228">
        <v>7</v>
      </c>
      <c r="R566" s="228">
        <v>8</v>
      </c>
      <c r="S566" s="228">
        <v>9</v>
      </c>
      <c r="T566" s="228">
        <v>10</v>
      </c>
      <c r="U566" s="228">
        <v>11</v>
      </c>
      <c r="V566" s="228">
        <v>12</v>
      </c>
      <c r="W566" s="228"/>
      <c r="X566" s="228"/>
      <c r="Y566" s="228">
        <v>7</v>
      </c>
      <c r="Z566" s="228">
        <v>8</v>
      </c>
      <c r="AA566" s="228">
        <v>9</v>
      </c>
      <c r="AB566" s="228">
        <v>10</v>
      </c>
      <c r="AC566" s="228">
        <v>11</v>
      </c>
      <c r="AD566" s="228">
        <v>12</v>
      </c>
      <c r="AE566" s="228"/>
      <c r="AF566" s="228"/>
      <c r="AG566" s="228">
        <v>7</v>
      </c>
      <c r="AH566" s="228">
        <v>8</v>
      </c>
      <c r="AI566" s="228">
        <v>9</v>
      </c>
      <c r="AJ566" s="228">
        <v>10</v>
      </c>
      <c r="AK566" s="228">
        <v>11</v>
      </c>
      <c r="AL566" s="228">
        <v>12</v>
      </c>
      <c r="AM566" s="228"/>
      <c r="AN566" s="228"/>
      <c r="AO566" s="228">
        <v>7</v>
      </c>
      <c r="AP566" s="228">
        <v>8</v>
      </c>
      <c r="AQ566" s="228">
        <v>9</v>
      </c>
      <c r="AR566" s="228">
        <v>10</v>
      </c>
      <c r="AS566" s="228">
        <v>11</v>
      </c>
      <c r="AT566" s="228">
        <v>12</v>
      </c>
      <c r="AU566" s="228"/>
      <c r="AV566" s="228"/>
      <c r="AW566" s="354"/>
      <c r="AX566" s="66"/>
      <c r="AY566" s="289">
        <f t="shared" si="52"/>
        <v>12</v>
      </c>
      <c r="AZ566" s="244">
        <f t="shared" si="53"/>
        <v>1</v>
      </c>
      <c r="BA566" s="244">
        <f t="shared" si="54"/>
        <v>11</v>
      </c>
      <c r="BB566" s="290">
        <f>Table6[[#This Row],[Occupé]]/Table6[[#This Row],[Total port]]</f>
        <v>8.3333333333333329E-2</v>
      </c>
      <c r="BC566" s="250"/>
      <c r="BD566" s="250"/>
    </row>
    <row r="567" spans="1:56" ht="12" customHeight="1">
      <c r="A567" s="145"/>
      <c r="B567" s="298" t="str">
        <f>IF(C567=J567,"INTRA","INTER")</f>
        <v>INTRA</v>
      </c>
      <c r="C567" s="289" t="s">
        <v>227</v>
      </c>
      <c r="D567" s="261" t="s">
        <v>69</v>
      </c>
      <c r="E567" s="245" t="s">
        <v>280</v>
      </c>
      <c r="F567" s="352"/>
      <c r="G567" s="261">
        <v>0</v>
      </c>
      <c r="H567" s="261">
        <v>0</v>
      </c>
      <c r="I567" s="261" t="s">
        <v>285</v>
      </c>
      <c r="J567" s="244" t="s">
        <v>227</v>
      </c>
      <c r="K567" s="261"/>
      <c r="L567" s="261" t="s">
        <v>300</v>
      </c>
      <c r="M567" s="261">
        <f>COUNTIF(Y567:AD568,"x")</f>
        <v>0</v>
      </c>
      <c r="N567" s="261">
        <f t="shared" si="57"/>
        <v>0</v>
      </c>
      <c r="O567" s="240"/>
      <c r="P567" s="262" t="str">
        <f>K566</f>
        <v>E84</v>
      </c>
      <c r="Q567" s="255"/>
      <c r="R567" s="255"/>
      <c r="S567" s="255"/>
      <c r="T567" s="255"/>
      <c r="U567" s="255"/>
      <c r="V567" s="263"/>
      <c r="W567" s="240"/>
      <c r="X567" s="262">
        <f>K567</f>
        <v>0</v>
      </c>
      <c r="Y567" s="268"/>
      <c r="Z567" s="269"/>
      <c r="AA567" s="269"/>
      <c r="AB567" s="269"/>
      <c r="AC567" s="269"/>
      <c r="AD567" s="270"/>
      <c r="AE567" s="240"/>
      <c r="AF567" s="262">
        <f>K568</f>
        <v>0</v>
      </c>
      <c r="AG567" s="268"/>
      <c r="AH567" s="269"/>
      <c r="AI567" s="269"/>
      <c r="AJ567" s="269"/>
      <c r="AK567" s="269"/>
      <c r="AL567" s="270"/>
      <c r="AM567" s="240"/>
      <c r="AN567" s="262">
        <f>K569</f>
        <v>0</v>
      </c>
      <c r="AO567" s="268"/>
      <c r="AP567" s="269"/>
      <c r="AQ567" s="269"/>
      <c r="AR567" s="269"/>
      <c r="AS567" s="269"/>
      <c r="AT567" s="270"/>
      <c r="AU567" s="240"/>
      <c r="AV567" s="240"/>
      <c r="AW567" s="355"/>
      <c r="AX567" s="66"/>
      <c r="AY567" s="289">
        <f t="shared" si="52"/>
        <v>0</v>
      </c>
      <c r="AZ567" s="244">
        <f t="shared" si="53"/>
        <v>0</v>
      </c>
      <c r="BA567" s="244">
        <f t="shared" si="54"/>
        <v>0</v>
      </c>
      <c r="BB567" s="290" t="e">
        <f>Table6[[#This Row],[Occupé]]/Table6[[#This Row],[Total port]]</f>
        <v>#DIV/0!</v>
      </c>
      <c r="BC567" s="250"/>
      <c r="BD567" s="250"/>
    </row>
    <row r="568" spans="1:56" ht="12" customHeight="1" thickBot="1">
      <c r="A568" s="145"/>
      <c r="B568" s="298" t="str">
        <f>IF(C568=J568,"INTRA","INTER")</f>
        <v>INTRA</v>
      </c>
      <c r="C568" s="289" t="s">
        <v>227</v>
      </c>
      <c r="D568" s="261" t="s">
        <v>69</v>
      </c>
      <c r="E568" s="245" t="s">
        <v>280</v>
      </c>
      <c r="F568" s="352"/>
      <c r="G568" s="261">
        <v>0</v>
      </c>
      <c r="H568" s="261">
        <v>0</v>
      </c>
      <c r="I568" s="261" t="s">
        <v>285</v>
      </c>
      <c r="J568" s="244" t="s">
        <v>227</v>
      </c>
      <c r="K568" s="261"/>
      <c r="L568" s="261" t="s">
        <v>301</v>
      </c>
      <c r="M568" s="261">
        <f>COUNTIF(AG567:AL568,"x")</f>
        <v>0</v>
      </c>
      <c r="N568" s="261">
        <f t="shared" si="57"/>
        <v>0</v>
      </c>
      <c r="O568" s="240"/>
      <c r="P568" s="264" t="str">
        <f>L566</f>
        <v>C1</v>
      </c>
      <c r="Q568" s="231" t="s">
        <v>278</v>
      </c>
      <c r="R568" s="231"/>
      <c r="S568" s="231"/>
      <c r="T568" s="231"/>
      <c r="U568" s="231"/>
      <c r="V568" s="265"/>
      <c r="W568" s="240"/>
      <c r="X568" s="264" t="str">
        <f>L567</f>
        <v>C2</v>
      </c>
      <c r="Y568" s="272"/>
      <c r="Z568" s="273"/>
      <c r="AA568" s="273"/>
      <c r="AB568" s="273"/>
      <c r="AC568" s="273"/>
      <c r="AD568" s="274"/>
      <c r="AE568" s="240"/>
      <c r="AF568" s="264" t="str">
        <f>L568</f>
        <v>C3</v>
      </c>
      <c r="AG568" s="272"/>
      <c r="AH568" s="273"/>
      <c r="AI568" s="273"/>
      <c r="AJ568" s="273"/>
      <c r="AK568" s="273"/>
      <c r="AL568" s="274"/>
      <c r="AM568" s="240"/>
      <c r="AN568" s="264" t="str">
        <f>L569</f>
        <v>C4</v>
      </c>
      <c r="AO568" s="272"/>
      <c r="AP568" s="273"/>
      <c r="AQ568" s="273"/>
      <c r="AR568" s="273"/>
      <c r="AS568" s="273"/>
      <c r="AT568" s="274"/>
      <c r="AU568" s="240"/>
      <c r="AV568" s="240"/>
      <c r="AW568" s="355"/>
      <c r="AX568" s="66"/>
      <c r="AY568" s="289">
        <f t="shared" si="52"/>
        <v>0</v>
      </c>
      <c r="AZ568" s="244">
        <f t="shared" si="53"/>
        <v>0</v>
      </c>
      <c r="BA568" s="244">
        <f t="shared" si="54"/>
        <v>0</v>
      </c>
      <c r="BB568" s="290" t="e">
        <f>Table6[[#This Row],[Occupé]]/Table6[[#This Row],[Total port]]</f>
        <v>#DIV/0!</v>
      </c>
      <c r="BC568" s="250"/>
      <c r="BD568" s="250"/>
    </row>
    <row r="569" spans="1:56" ht="12" customHeight="1" thickBot="1">
      <c r="A569" s="145"/>
      <c r="B569" s="299" t="str">
        <f>IF(C569=J569,"INTRA","INTER")</f>
        <v>INTRA</v>
      </c>
      <c r="C569" s="296" t="s">
        <v>227</v>
      </c>
      <c r="D569" s="257" t="s">
        <v>69</v>
      </c>
      <c r="E569" s="232" t="s">
        <v>280</v>
      </c>
      <c r="F569" s="353"/>
      <c r="G569" s="252">
        <v>0</v>
      </c>
      <c r="H569" s="252">
        <v>0</v>
      </c>
      <c r="I569" s="252" t="s">
        <v>285</v>
      </c>
      <c r="J569" s="231" t="s">
        <v>227</v>
      </c>
      <c r="K569" s="252"/>
      <c r="L569" s="252" t="s">
        <v>302</v>
      </c>
      <c r="M569" s="252">
        <f>COUNTIF(AO567:AT568,"x")</f>
        <v>0</v>
      </c>
      <c r="N569" s="252">
        <f t="shared" si="57"/>
        <v>0</v>
      </c>
      <c r="O569" s="233"/>
      <c r="P569" s="233"/>
      <c r="Q569" s="233">
        <v>1</v>
      </c>
      <c r="R569" s="233">
        <v>2</v>
      </c>
      <c r="S569" s="233">
        <v>3</v>
      </c>
      <c r="T569" s="233">
        <v>4</v>
      </c>
      <c r="U569" s="233">
        <v>5</v>
      </c>
      <c r="V569" s="233">
        <v>6</v>
      </c>
      <c r="W569" s="233"/>
      <c r="X569" s="233"/>
      <c r="Y569" s="233">
        <v>1</v>
      </c>
      <c r="Z569" s="233">
        <v>2</v>
      </c>
      <c r="AA569" s="233">
        <v>3</v>
      </c>
      <c r="AB569" s="233">
        <v>4</v>
      </c>
      <c r="AC569" s="233">
        <v>5</v>
      </c>
      <c r="AD569" s="233">
        <v>6</v>
      </c>
      <c r="AE569" s="233"/>
      <c r="AF569" s="233"/>
      <c r="AG569" s="233">
        <v>1</v>
      </c>
      <c r="AH569" s="233">
        <v>2</v>
      </c>
      <c r="AI569" s="233">
        <v>3</v>
      </c>
      <c r="AJ569" s="233">
        <v>4</v>
      </c>
      <c r="AK569" s="233">
        <v>5</v>
      </c>
      <c r="AL569" s="233">
        <v>6</v>
      </c>
      <c r="AM569" s="233"/>
      <c r="AN569" s="233"/>
      <c r="AO569" s="233">
        <v>1</v>
      </c>
      <c r="AP569" s="233">
        <v>2</v>
      </c>
      <c r="AQ569" s="233">
        <v>3</v>
      </c>
      <c r="AR569" s="233">
        <v>4</v>
      </c>
      <c r="AS569" s="233">
        <v>5</v>
      </c>
      <c r="AT569" s="233">
        <v>6</v>
      </c>
      <c r="AU569" s="233"/>
      <c r="AV569" s="233"/>
      <c r="AW569" s="356"/>
      <c r="AX569" s="66"/>
      <c r="AY569" s="289">
        <f t="shared" si="52"/>
        <v>0</v>
      </c>
      <c r="AZ569" s="244">
        <f t="shared" si="53"/>
        <v>0</v>
      </c>
      <c r="BA569" s="244">
        <f t="shared" si="54"/>
        <v>0</v>
      </c>
      <c r="BB569" s="290" t="e">
        <f>Table6[[#This Row],[Occupé]]/Table6[[#This Row],[Total port]]</f>
        <v>#DIV/0!</v>
      </c>
      <c r="BC569" s="250"/>
      <c r="BD569" s="250"/>
    </row>
    <row r="570" spans="1:56" ht="12" customHeight="1" thickBot="1">
      <c r="A570" s="145"/>
      <c r="B570" s="297" t="s">
        <v>251</v>
      </c>
      <c r="C570" s="295" t="s">
        <v>227</v>
      </c>
      <c r="D570" s="275" t="s">
        <v>69</v>
      </c>
      <c r="E570" s="260" t="s">
        <v>280</v>
      </c>
      <c r="F570" s="351">
        <v>37</v>
      </c>
      <c r="G570" s="259">
        <v>12</v>
      </c>
      <c r="H570" s="259">
        <v>12</v>
      </c>
      <c r="I570" s="259" t="s">
        <v>289</v>
      </c>
      <c r="J570" s="255" t="s">
        <v>227</v>
      </c>
      <c r="K570" s="259" t="s">
        <v>260</v>
      </c>
      <c r="L570" s="259" t="s">
        <v>298</v>
      </c>
      <c r="M570" s="259">
        <f>COUNTIF(Q571:V572,"x")</f>
        <v>10</v>
      </c>
      <c r="N570" s="259">
        <f t="shared" si="57"/>
        <v>2</v>
      </c>
      <c r="O570" s="228"/>
      <c r="P570" s="228"/>
      <c r="Q570" s="228">
        <v>7</v>
      </c>
      <c r="R570" s="228">
        <v>8</v>
      </c>
      <c r="S570" s="228">
        <v>9</v>
      </c>
      <c r="T570" s="228">
        <v>10</v>
      </c>
      <c r="U570" s="228">
        <v>11</v>
      </c>
      <c r="V570" s="228">
        <v>12</v>
      </c>
      <c r="W570" s="228"/>
      <c r="X570" s="228"/>
      <c r="Y570" s="228">
        <v>7</v>
      </c>
      <c r="Z570" s="228">
        <v>8</v>
      </c>
      <c r="AA570" s="228">
        <v>9</v>
      </c>
      <c r="AB570" s="228">
        <v>10</v>
      </c>
      <c r="AC570" s="228">
        <v>11</v>
      </c>
      <c r="AD570" s="228">
        <v>12</v>
      </c>
      <c r="AE570" s="228"/>
      <c r="AF570" s="228"/>
      <c r="AG570" s="228">
        <v>7</v>
      </c>
      <c r="AH570" s="228">
        <v>8</v>
      </c>
      <c r="AI570" s="228">
        <v>9</v>
      </c>
      <c r="AJ570" s="228">
        <v>10</v>
      </c>
      <c r="AK570" s="228">
        <v>11</v>
      </c>
      <c r="AL570" s="228">
        <v>12</v>
      </c>
      <c r="AM570" s="228"/>
      <c r="AN570" s="228"/>
      <c r="AO570" s="228">
        <v>7</v>
      </c>
      <c r="AP570" s="228">
        <v>8</v>
      </c>
      <c r="AQ570" s="228">
        <v>9</v>
      </c>
      <c r="AR570" s="228">
        <v>10</v>
      </c>
      <c r="AS570" s="228">
        <v>11</v>
      </c>
      <c r="AT570" s="228">
        <v>12</v>
      </c>
      <c r="AU570" s="228"/>
      <c r="AV570" s="228"/>
      <c r="AW570" s="354"/>
      <c r="AX570" s="66"/>
      <c r="AY570" s="289">
        <f t="shared" si="52"/>
        <v>12</v>
      </c>
      <c r="AZ570" s="244">
        <f t="shared" si="53"/>
        <v>10</v>
      </c>
      <c r="BA570" s="244">
        <f t="shared" si="54"/>
        <v>2</v>
      </c>
      <c r="BB570" s="290">
        <f>Table6[[#This Row],[Occupé]]/Table6[[#This Row],[Total port]]</f>
        <v>0.83333333333333337</v>
      </c>
      <c r="BC570" s="250"/>
      <c r="BD570" s="250"/>
    </row>
    <row r="571" spans="1:56" ht="12" customHeight="1" thickBot="1">
      <c r="A571" s="145"/>
      <c r="B571" s="298" t="str">
        <f>IF(C571=J571,"INTRA","INTER")</f>
        <v>INTRA</v>
      </c>
      <c r="C571" s="289" t="s">
        <v>227</v>
      </c>
      <c r="D571" s="261" t="s">
        <v>69</v>
      </c>
      <c r="E571" s="245" t="s">
        <v>280</v>
      </c>
      <c r="F571" s="352"/>
      <c r="G571" s="261">
        <v>0</v>
      </c>
      <c r="H571" s="261">
        <v>0</v>
      </c>
      <c r="I571" s="261" t="s">
        <v>289</v>
      </c>
      <c r="J571" s="244" t="s">
        <v>227</v>
      </c>
      <c r="K571" s="261"/>
      <c r="L571" s="261" t="s">
        <v>300</v>
      </c>
      <c r="M571" s="261">
        <f>COUNTIF(Y571:AD572,"x")</f>
        <v>10</v>
      </c>
      <c r="N571" s="261">
        <f t="shared" si="57"/>
        <v>-10</v>
      </c>
      <c r="O571" s="240"/>
      <c r="P571" s="262" t="str">
        <f>K570</f>
        <v>H11</v>
      </c>
      <c r="Q571" s="231" t="s">
        <v>277</v>
      </c>
      <c r="R571" s="231" t="s">
        <v>277</v>
      </c>
      <c r="S571" s="231" t="s">
        <v>278</v>
      </c>
      <c r="T571" s="231" t="s">
        <v>278</v>
      </c>
      <c r="U571" s="231"/>
      <c r="V571" s="265"/>
      <c r="W571" s="240"/>
      <c r="X571" s="262">
        <f>K571</f>
        <v>0</v>
      </c>
      <c r="Y571" s="255" t="s">
        <v>277</v>
      </c>
      <c r="Z571" s="255" t="s">
        <v>277</v>
      </c>
      <c r="AA571" s="255" t="s">
        <v>277</v>
      </c>
      <c r="AB571" s="255" t="s">
        <v>277</v>
      </c>
      <c r="AC571" s="255"/>
      <c r="AD571" s="263"/>
      <c r="AE571" s="240"/>
      <c r="AF571" s="262">
        <f>K572</f>
        <v>0</v>
      </c>
      <c r="AG571" s="268"/>
      <c r="AH571" s="269"/>
      <c r="AI571" s="269"/>
      <c r="AJ571" s="269"/>
      <c r="AK571" s="269"/>
      <c r="AL571" s="270"/>
      <c r="AM571" s="240"/>
      <c r="AN571" s="262">
        <f>K573</f>
        <v>0</v>
      </c>
      <c r="AO571" s="268"/>
      <c r="AP571" s="269"/>
      <c r="AQ571" s="269"/>
      <c r="AR571" s="269"/>
      <c r="AS571" s="269"/>
      <c r="AT571" s="270"/>
      <c r="AU571" s="240"/>
      <c r="AV571" s="240"/>
      <c r="AW571" s="355"/>
      <c r="AX571" s="66"/>
      <c r="AY571" s="289">
        <f t="shared" si="52"/>
        <v>0</v>
      </c>
      <c r="AZ571" s="244">
        <f t="shared" si="53"/>
        <v>10</v>
      </c>
      <c r="BA571" s="244">
        <f t="shared" si="54"/>
        <v>-10</v>
      </c>
      <c r="BB571" s="290" t="e">
        <f>Table6[[#This Row],[Occupé]]/Table6[[#This Row],[Total port]]</f>
        <v>#DIV/0!</v>
      </c>
      <c r="BC571" s="250"/>
      <c r="BD571" s="250"/>
    </row>
    <row r="572" spans="1:56" ht="12" customHeight="1" thickBot="1">
      <c r="A572" s="145"/>
      <c r="B572" s="298" t="str">
        <f>IF(C572=J572,"INTRA","INTER")</f>
        <v>INTRA</v>
      </c>
      <c r="C572" s="289" t="s">
        <v>227</v>
      </c>
      <c r="D572" s="261" t="s">
        <v>69</v>
      </c>
      <c r="E572" s="245" t="s">
        <v>280</v>
      </c>
      <c r="F572" s="352"/>
      <c r="G572" s="261">
        <v>0</v>
      </c>
      <c r="H572" s="261">
        <v>0</v>
      </c>
      <c r="I572" s="261" t="s">
        <v>289</v>
      </c>
      <c r="J572" s="244" t="s">
        <v>227</v>
      </c>
      <c r="K572" s="261"/>
      <c r="L572" s="261" t="s">
        <v>301</v>
      </c>
      <c r="M572" s="261">
        <f>COUNTIF(AG571:AL572,"x")</f>
        <v>0</v>
      </c>
      <c r="N572" s="261">
        <f t="shared" si="57"/>
        <v>0</v>
      </c>
      <c r="O572" s="240"/>
      <c r="P572" s="264" t="str">
        <f>L570</f>
        <v>C1</v>
      </c>
      <c r="Q572" s="231" t="s">
        <v>277</v>
      </c>
      <c r="R572" s="231" t="s">
        <v>277</v>
      </c>
      <c r="S572" s="231" t="s">
        <v>277</v>
      </c>
      <c r="T572" s="231" t="s">
        <v>277</v>
      </c>
      <c r="U572" s="231" t="s">
        <v>277</v>
      </c>
      <c r="V572" s="265" t="s">
        <v>277</v>
      </c>
      <c r="W572" s="240"/>
      <c r="X572" s="264" t="str">
        <f>L571</f>
        <v>C2</v>
      </c>
      <c r="Y572" s="231" t="s">
        <v>277</v>
      </c>
      <c r="Z572" s="231" t="s">
        <v>277</v>
      </c>
      <c r="AA572" s="231" t="s">
        <v>277</v>
      </c>
      <c r="AB572" s="231" t="s">
        <v>277</v>
      </c>
      <c r="AC572" s="231" t="s">
        <v>277</v>
      </c>
      <c r="AD572" s="265" t="s">
        <v>277</v>
      </c>
      <c r="AE572" s="240"/>
      <c r="AF572" s="264" t="str">
        <f>L572</f>
        <v>C3</v>
      </c>
      <c r="AG572" s="272"/>
      <c r="AH572" s="273"/>
      <c r="AI572" s="273"/>
      <c r="AJ572" s="273"/>
      <c r="AK572" s="273"/>
      <c r="AL572" s="274"/>
      <c r="AM572" s="240"/>
      <c r="AN572" s="264" t="str">
        <f>L573</f>
        <v>C4</v>
      </c>
      <c r="AO572" s="272"/>
      <c r="AP572" s="273"/>
      <c r="AQ572" s="273"/>
      <c r="AR572" s="273"/>
      <c r="AS572" s="273"/>
      <c r="AT572" s="274"/>
      <c r="AU572" s="240"/>
      <c r="AV572" s="240"/>
      <c r="AW572" s="355"/>
      <c r="AX572" s="66"/>
      <c r="AY572" s="289">
        <f t="shared" si="52"/>
        <v>0</v>
      </c>
      <c r="AZ572" s="244">
        <f t="shared" si="53"/>
        <v>0</v>
      </c>
      <c r="BA572" s="244">
        <f t="shared" si="54"/>
        <v>0</v>
      </c>
      <c r="BB572" s="290" t="e">
        <f>Table6[[#This Row],[Occupé]]/Table6[[#This Row],[Total port]]</f>
        <v>#DIV/0!</v>
      </c>
      <c r="BC572" s="250"/>
      <c r="BD572" s="250"/>
    </row>
    <row r="573" spans="1:56" ht="12" customHeight="1" thickBot="1">
      <c r="A573" s="145"/>
      <c r="B573" s="299" t="str">
        <f>IF(C573=J573,"INTRA","INTER")</f>
        <v>INTRA</v>
      </c>
      <c r="C573" s="296" t="s">
        <v>227</v>
      </c>
      <c r="D573" s="257" t="s">
        <v>69</v>
      </c>
      <c r="E573" s="232" t="s">
        <v>280</v>
      </c>
      <c r="F573" s="353"/>
      <c r="G573" s="252">
        <v>0</v>
      </c>
      <c r="H573" s="252">
        <v>0</v>
      </c>
      <c r="I573" s="252" t="s">
        <v>289</v>
      </c>
      <c r="J573" s="231" t="s">
        <v>227</v>
      </c>
      <c r="K573" s="252"/>
      <c r="L573" s="252" t="s">
        <v>302</v>
      </c>
      <c r="M573" s="252">
        <f>COUNTIF(AO571:AT572,"x")</f>
        <v>0</v>
      </c>
      <c r="N573" s="252">
        <f t="shared" si="57"/>
        <v>0</v>
      </c>
      <c r="O573" s="233"/>
      <c r="P573" s="233"/>
      <c r="Q573" s="233">
        <v>1</v>
      </c>
      <c r="R573" s="233">
        <v>2</v>
      </c>
      <c r="S573" s="233">
        <v>3</v>
      </c>
      <c r="T573" s="233">
        <v>4</v>
      </c>
      <c r="U573" s="233">
        <v>5</v>
      </c>
      <c r="V573" s="233">
        <v>6</v>
      </c>
      <c r="W573" s="233"/>
      <c r="X573" s="233"/>
      <c r="Y573" s="233">
        <v>1</v>
      </c>
      <c r="Z573" s="233">
        <v>2</v>
      </c>
      <c r="AA573" s="233">
        <v>3</v>
      </c>
      <c r="AB573" s="233">
        <v>4</v>
      </c>
      <c r="AC573" s="233">
        <v>5</v>
      </c>
      <c r="AD573" s="233">
        <v>6</v>
      </c>
      <c r="AE573" s="233"/>
      <c r="AF573" s="233"/>
      <c r="AG573" s="233">
        <v>1</v>
      </c>
      <c r="AH573" s="233">
        <v>2</v>
      </c>
      <c r="AI573" s="233">
        <v>3</v>
      </c>
      <c r="AJ573" s="233">
        <v>4</v>
      </c>
      <c r="AK573" s="233">
        <v>5</v>
      </c>
      <c r="AL573" s="233">
        <v>6</v>
      </c>
      <c r="AM573" s="233"/>
      <c r="AN573" s="233"/>
      <c r="AO573" s="233">
        <v>1</v>
      </c>
      <c r="AP573" s="233">
        <v>2</v>
      </c>
      <c r="AQ573" s="233">
        <v>3</v>
      </c>
      <c r="AR573" s="233">
        <v>4</v>
      </c>
      <c r="AS573" s="233">
        <v>5</v>
      </c>
      <c r="AT573" s="233">
        <v>6</v>
      </c>
      <c r="AU573" s="233"/>
      <c r="AV573" s="233"/>
      <c r="AW573" s="356"/>
      <c r="AX573" s="66"/>
      <c r="AY573" s="289">
        <f t="shared" si="52"/>
        <v>0</v>
      </c>
      <c r="AZ573" s="244">
        <f t="shared" si="53"/>
        <v>0</v>
      </c>
      <c r="BA573" s="244">
        <f t="shared" si="54"/>
        <v>0</v>
      </c>
      <c r="BB573" s="290" t="e">
        <f>Table6[[#This Row],[Occupé]]/Table6[[#This Row],[Total port]]</f>
        <v>#DIV/0!</v>
      </c>
      <c r="BC573" s="250"/>
      <c r="BD573" s="250"/>
    </row>
    <row r="574" spans="1:56" ht="12" customHeight="1" thickBot="1">
      <c r="A574" s="145"/>
      <c r="B574" s="297" t="s">
        <v>251</v>
      </c>
      <c r="C574" s="295" t="s">
        <v>227</v>
      </c>
      <c r="D574" s="275" t="s">
        <v>69</v>
      </c>
      <c r="E574" s="260" t="s">
        <v>280</v>
      </c>
      <c r="F574" s="351">
        <v>36</v>
      </c>
      <c r="G574" s="259">
        <v>12</v>
      </c>
      <c r="H574" s="259">
        <v>12</v>
      </c>
      <c r="I574" s="259" t="s">
        <v>285</v>
      </c>
      <c r="J574" s="255" t="s">
        <v>227</v>
      </c>
      <c r="K574" s="259" t="s">
        <v>260</v>
      </c>
      <c r="L574" s="259" t="s">
        <v>298</v>
      </c>
      <c r="M574" s="259">
        <f>COUNTIF(Q575:V576,"x")</f>
        <v>2</v>
      </c>
      <c r="N574" s="259">
        <f t="shared" si="57"/>
        <v>10</v>
      </c>
      <c r="O574" s="228"/>
      <c r="P574" s="228"/>
      <c r="Q574" s="228">
        <v>7</v>
      </c>
      <c r="R574" s="228">
        <v>8</v>
      </c>
      <c r="S574" s="228">
        <v>9</v>
      </c>
      <c r="T574" s="228">
        <v>10</v>
      </c>
      <c r="U574" s="228">
        <v>11</v>
      </c>
      <c r="V574" s="228">
        <v>12</v>
      </c>
      <c r="W574" s="228"/>
      <c r="X574" s="228"/>
      <c r="Y574" s="228">
        <v>7</v>
      </c>
      <c r="Z574" s="228">
        <v>8</v>
      </c>
      <c r="AA574" s="228">
        <v>9</v>
      </c>
      <c r="AB574" s="228">
        <v>10</v>
      </c>
      <c r="AC574" s="228">
        <v>11</v>
      </c>
      <c r="AD574" s="228">
        <v>12</v>
      </c>
      <c r="AE574" s="228"/>
      <c r="AF574" s="228"/>
      <c r="AG574" s="228">
        <v>7</v>
      </c>
      <c r="AH574" s="228">
        <v>8</v>
      </c>
      <c r="AI574" s="228">
        <v>9</v>
      </c>
      <c r="AJ574" s="228">
        <v>10</v>
      </c>
      <c r="AK574" s="228">
        <v>11</v>
      </c>
      <c r="AL574" s="228">
        <v>12</v>
      </c>
      <c r="AM574" s="228"/>
      <c r="AN574" s="228"/>
      <c r="AO574" s="228">
        <v>7</v>
      </c>
      <c r="AP574" s="228">
        <v>8</v>
      </c>
      <c r="AQ574" s="228">
        <v>9</v>
      </c>
      <c r="AR574" s="228">
        <v>10</v>
      </c>
      <c r="AS574" s="228">
        <v>11</v>
      </c>
      <c r="AT574" s="228">
        <v>12</v>
      </c>
      <c r="AU574" s="228"/>
      <c r="AV574" s="228"/>
      <c r="AW574" s="354"/>
      <c r="AX574" s="66"/>
      <c r="AY574" s="289">
        <f t="shared" si="52"/>
        <v>12</v>
      </c>
      <c r="AZ574" s="244">
        <f t="shared" si="53"/>
        <v>2</v>
      </c>
      <c r="BA574" s="244">
        <f t="shared" si="54"/>
        <v>10</v>
      </c>
      <c r="BB574" s="290">
        <f>Table6[[#This Row],[Occupé]]/Table6[[#This Row],[Total port]]</f>
        <v>0.16666666666666666</v>
      </c>
      <c r="BC574" s="250"/>
      <c r="BD574" s="250"/>
    </row>
    <row r="575" spans="1:56" ht="12" customHeight="1">
      <c r="A575" s="145"/>
      <c r="B575" s="298" t="str">
        <f>IF(C575=J575,"INTRA","INTER")</f>
        <v>INTRA</v>
      </c>
      <c r="C575" s="289" t="s">
        <v>227</v>
      </c>
      <c r="D575" s="261" t="s">
        <v>69</v>
      </c>
      <c r="E575" s="245" t="s">
        <v>280</v>
      </c>
      <c r="F575" s="352"/>
      <c r="G575" s="261">
        <v>0</v>
      </c>
      <c r="H575" s="261">
        <v>0</v>
      </c>
      <c r="I575" s="261" t="s">
        <v>285</v>
      </c>
      <c r="J575" s="244" t="s">
        <v>227</v>
      </c>
      <c r="K575" s="261"/>
      <c r="L575" s="261" t="s">
        <v>300</v>
      </c>
      <c r="M575" s="261">
        <f>COUNTIF(Y575:AD576,"x")</f>
        <v>0</v>
      </c>
      <c r="N575" s="261">
        <f t="shared" si="57"/>
        <v>0</v>
      </c>
      <c r="O575" s="240"/>
      <c r="P575" s="262" t="str">
        <f>K574</f>
        <v>H11</v>
      </c>
      <c r="Q575" s="255"/>
      <c r="R575" s="255"/>
      <c r="S575" s="255"/>
      <c r="T575" s="255"/>
      <c r="U575" s="255"/>
      <c r="V575" s="263"/>
      <c r="W575" s="240"/>
      <c r="X575" s="262">
        <f>K575</f>
        <v>0</v>
      </c>
      <c r="Y575" s="268"/>
      <c r="Z575" s="269"/>
      <c r="AA575" s="269"/>
      <c r="AB575" s="269"/>
      <c r="AC575" s="269"/>
      <c r="AD575" s="270"/>
      <c r="AE575" s="240"/>
      <c r="AF575" s="262">
        <f>K576</f>
        <v>0</v>
      </c>
      <c r="AG575" s="268"/>
      <c r="AH575" s="269"/>
      <c r="AI575" s="269"/>
      <c r="AJ575" s="269"/>
      <c r="AK575" s="269"/>
      <c r="AL575" s="270"/>
      <c r="AM575" s="240"/>
      <c r="AN575" s="262">
        <f>K577</f>
        <v>0</v>
      </c>
      <c r="AO575" s="268"/>
      <c r="AP575" s="269"/>
      <c r="AQ575" s="269"/>
      <c r="AR575" s="269"/>
      <c r="AS575" s="269"/>
      <c r="AT575" s="270"/>
      <c r="AU575" s="240"/>
      <c r="AV575" s="240"/>
      <c r="AW575" s="355"/>
      <c r="AX575" s="66"/>
      <c r="AY575" s="289">
        <f t="shared" si="52"/>
        <v>0</v>
      </c>
      <c r="AZ575" s="244">
        <f t="shared" si="53"/>
        <v>0</v>
      </c>
      <c r="BA575" s="244">
        <f t="shared" si="54"/>
        <v>0</v>
      </c>
      <c r="BB575" s="290" t="e">
        <f>Table6[[#This Row],[Occupé]]/Table6[[#This Row],[Total port]]</f>
        <v>#DIV/0!</v>
      </c>
      <c r="BC575" s="250"/>
      <c r="BD575" s="250"/>
    </row>
    <row r="576" spans="1:56" ht="12" customHeight="1" thickBot="1">
      <c r="A576" s="145"/>
      <c r="B576" s="298" t="str">
        <f>IF(C576=J576,"INTRA","INTER")</f>
        <v>INTRA</v>
      </c>
      <c r="C576" s="289" t="s">
        <v>227</v>
      </c>
      <c r="D576" s="261" t="s">
        <v>69</v>
      </c>
      <c r="E576" s="245" t="s">
        <v>280</v>
      </c>
      <c r="F576" s="352"/>
      <c r="G576" s="261">
        <v>0</v>
      </c>
      <c r="H576" s="261">
        <v>0</v>
      </c>
      <c r="I576" s="261" t="s">
        <v>285</v>
      </c>
      <c r="J576" s="244" t="s">
        <v>227</v>
      </c>
      <c r="K576" s="261"/>
      <c r="L576" s="261" t="s">
        <v>301</v>
      </c>
      <c r="M576" s="261">
        <f>COUNTIF(AG575:AL576,"x")</f>
        <v>0</v>
      </c>
      <c r="N576" s="261">
        <f t="shared" si="57"/>
        <v>0</v>
      </c>
      <c r="O576" s="240"/>
      <c r="P576" s="264" t="str">
        <f>L574</f>
        <v>C1</v>
      </c>
      <c r="Q576" s="231" t="s">
        <v>278</v>
      </c>
      <c r="R576" s="231" t="s">
        <v>278</v>
      </c>
      <c r="S576" s="231"/>
      <c r="T576" s="231"/>
      <c r="U576" s="231"/>
      <c r="V576" s="265"/>
      <c r="W576" s="240"/>
      <c r="X576" s="264" t="str">
        <f>L575</f>
        <v>C2</v>
      </c>
      <c r="Y576" s="272"/>
      <c r="Z576" s="273"/>
      <c r="AA576" s="273"/>
      <c r="AB576" s="273"/>
      <c r="AC576" s="273"/>
      <c r="AD576" s="274"/>
      <c r="AE576" s="240"/>
      <c r="AF576" s="264" t="str">
        <f>L576</f>
        <v>C3</v>
      </c>
      <c r="AG576" s="272"/>
      <c r="AH576" s="273"/>
      <c r="AI576" s="273"/>
      <c r="AJ576" s="273"/>
      <c r="AK576" s="273"/>
      <c r="AL576" s="274"/>
      <c r="AM576" s="240"/>
      <c r="AN576" s="264" t="str">
        <f>L577</f>
        <v>C4</v>
      </c>
      <c r="AO576" s="272"/>
      <c r="AP576" s="273"/>
      <c r="AQ576" s="273"/>
      <c r="AR576" s="273"/>
      <c r="AS576" s="273"/>
      <c r="AT576" s="274"/>
      <c r="AU576" s="240"/>
      <c r="AV576" s="240"/>
      <c r="AW576" s="355"/>
      <c r="AX576" s="66"/>
      <c r="AY576" s="289">
        <f t="shared" si="52"/>
        <v>0</v>
      </c>
      <c r="AZ576" s="244">
        <f t="shared" si="53"/>
        <v>0</v>
      </c>
      <c r="BA576" s="244">
        <f t="shared" si="54"/>
        <v>0</v>
      </c>
      <c r="BB576" s="290" t="e">
        <f>Table6[[#This Row],[Occupé]]/Table6[[#This Row],[Total port]]</f>
        <v>#DIV/0!</v>
      </c>
      <c r="BC576" s="250"/>
      <c r="BD576" s="250"/>
    </row>
    <row r="577" spans="1:56" ht="12" customHeight="1" thickBot="1">
      <c r="A577" s="145"/>
      <c r="B577" s="299" t="str">
        <f>IF(C577=J577,"INTRA","INTER")</f>
        <v>INTRA</v>
      </c>
      <c r="C577" s="296" t="s">
        <v>227</v>
      </c>
      <c r="D577" s="257" t="s">
        <v>69</v>
      </c>
      <c r="E577" s="232" t="s">
        <v>280</v>
      </c>
      <c r="F577" s="353"/>
      <c r="G577" s="252">
        <v>0</v>
      </c>
      <c r="H577" s="252">
        <v>0</v>
      </c>
      <c r="I577" s="252" t="s">
        <v>285</v>
      </c>
      <c r="J577" s="231" t="s">
        <v>227</v>
      </c>
      <c r="K577" s="252"/>
      <c r="L577" s="252" t="s">
        <v>302</v>
      </c>
      <c r="M577" s="252">
        <f>COUNTIF(AO575:AT576,"x")</f>
        <v>0</v>
      </c>
      <c r="N577" s="252">
        <f t="shared" si="57"/>
        <v>0</v>
      </c>
      <c r="O577" s="233"/>
      <c r="P577" s="233"/>
      <c r="Q577" s="233">
        <v>1</v>
      </c>
      <c r="R577" s="233">
        <v>2</v>
      </c>
      <c r="S577" s="233">
        <v>3</v>
      </c>
      <c r="T577" s="233">
        <v>4</v>
      </c>
      <c r="U577" s="233">
        <v>5</v>
      </c>
      <c r="V577" s="233">
        <v>6</v>
      </c>
      <c r="W577" s="233"/>
      <c r="X577" s="233"/>
      <c r="Y577" s="233">
        <v>1</v>
      </c>
      <c r="Z577" s="233">
        <v>2</v>
      </c>
      <c r="AA577" s="233">
        <v>3</v>
      </c>
      <c r="AB577" s="233">
        <v>4</v>
      </c>
      <c r="AC577" s="233">
        <v>5</v>
      </c>
      <c r="AD577" s="233">
        <v>6</v>
      </c>
      <c r="AE577" s="233"/>
      <c r="AF577" s="233"/>
      <c r="AG577" s="233">
        <v>1</v>
      </c>
      <c r="AH577" s="233">
        <v>2</v>
      </c>
      <c r="AI577" s="233">
        <v>3</v>
      </c>
      <c r="AJ577" s="233">
        <v>4</v>
      </c>
      <c r="AK577" s="233">
        <v>5</v>
      </c>
      <c r="AL577" s="233">
        <v>6</v>
      </c>
      <c r="AM577" s="233"/>
      <c r="AN577" s="233"/>
      <c r="AO577" s="233">
        <v>1</v>
      </c>
      <c r="AP577" s="233">
        <v>2</v>
      </c>
      <c r="AQ577" s="233">
        <v>3</v>
      </c>
      <c r="AR577" s="233">
        <v>4</v>
      </c>
      <c r="AS577" s="233">
        <v>5</v>
      </c>
      <c r="AT577" s="233">
        <v>6</v>
      </c>
      <c r="AU577" s="233"/>
      <c r="AV577" s="233"/>
      <c r="AW577" s="356"/>
      <c r="AX577" s="66"/>
      <c r="AY577" s="289">
        <f t="shared" si="52"/>
        <v>0</v>
      </c>
      <c r="AZ577" s="244">
        <f t="shared" si="53"/>
        <v>0</v>
      </c>
      <c r="BA577" s="244">
        <f t="shared" si="54"/>
        <v>0</v>
      </c>
      <c r="BB577" s="290" t="e">
        <f>Table6[[#This Row],[Occupé]]/Table6[[#This Row],[Total port]]</f>
        <v>#DIV/0!</v>
      </c>
      <c r="BC577" s="250"/>
      <c r="BD577" s="250"/>
    </row>
    <row r="578" spans="1:56" ht="12" customHeight="1" thickBot="1">
      <c r="A578" s="145"/>
      <c r="B578" s="297" t="s">
        <v>251</v>
      </c>
      <c r="C578" s="295" t="s">
        <v>227</v>
      </c>
      <c r="D578" s="275" t="s">
        <v>69</v>
      </c>
      <c r="E578" s="260" t="s">
        <v>280</v>
      </c>
      <c r="F578" s="351">
        <v>35</v>
      </c>
      <c r="G578" s="259">
        <v>12</v>
      </c>
      <c r="H578" s="259">
        <v>12</v>
      </c>
      <c r="I578" s="259" t="s">
        <v>285</v>
      </c>
      <c r="J578" s="255" t="s">
        <v>227</v>
      </c>
      <c r="K578" s="259" t="s">
        <v>261</v>
      </c>
      <c r="L578" s="259" t="s">
        <v>298</v>
      </c>
      <c r="M578" s="259">
        <f>COUNTIF(Q579:V580,"x")</f>
        <v>0</v>
      </c>
      <c r="N578" s="259">
        <f>G578-M578</f>
        <v>12</v>
      </c>
      <c r="O578" s="228"/>
      <c r="P578" s="228"/>
      <c r="Q578" s="228">
        <v>7</v>
      </c>
      <c r="R578" s="228">
        <v>8</v>
      </c>
      <c r="S578" s="228">
        <v>9</v>
      </c>
      <c r="T578" s="228">
        <v>10</v>
      </c>
      <c r="U578" s="228">
        <v>11</v>
      </c>
      <c r="V578" s="228">
        <v>12</v>
      </c>
      <c r="W578" s="228"/>
      <c r="X578" s="228"/>
      <c r="Y578" s="228">
        <v>7</v>
      </c>
      <c r="Z578" s="228">
        <v>8</v>
      </c>
      <c r="AA578" s="228">
        <v>9</v>
      </c>
      <c r="AB578" s="228">
        <v>10</v>
      </c>
      <c r="AC578" s="228">
        <v>11</v>
      </c>
      <c r="AD578" s="228">
        <v>12</v>
      </c>
      <c r="AE578" s="228"/>
      <c r="AF578" s="228"/>
      <c r="AG578" s="228">
        <v>7</v>
      </c>
      <c r="AH578" s="228">
        <v>8</v>
      </c>
      <c r="AI578" s="228">
        <v>9</v>
      </c>
      <c r="AJ578" s="228">
        <v>10</v>
      </c>
      <c r="AK578" s="228">
        <v>11</v>
      </c>
      <c r="AL578" s="228">
        <v>12</v>
      </c>
      <c r="AM578" s="228"/>
      <c r="AN578" s="228"/>
      <c r="AO578" s="228">
        <v>7</v>
      </c>
      <c r="AP578" s="228">
        <v>8</v>
      </c>
      <c r="AQ578" s="228">
        <v>9</v>
      </c>
      <c r="AR578" s="228">
        <v>10</v>
      </c>
      <c r="AS578" s="228">
        <v>11</v>
      </c>
      <c r="AT578" s="228">
        <v>12</v>
      </c>
      <c r="AU578" s="228"/>
      <c r="AV578" s="228"/>
      <c r="AW578" s="354"/>
      <c r="AX578" s="66"/>
      <c r="AY578" s="289">
        <f t="shared" si="52"/>
        <v>12</v>
      </c>
      <c r="AZ578" s="244">
        <f t="shared" si="53"/>
        <v>0</v>
      </c>
      <c r="BA578" s="244">
        <f t="shared" si="54"/>
        <v>12</v>
      </c>
      <c r="BB578" s="290">
        <f>Table6[[#This Row],[Occupé]]/Table6[[#This Row],[Total port]]</f>
        <v>0</v>
      </c>
      <c r="BC578" s="250"/>
      <c r="BD578" s="250"/>
    </row>
    <row r="579" spans="1:56" ht="12" customHeight="1">
      <c r="A579" s="145"/>
      <c r="B579" s="298" t="str">
        <f>IF(C579=J579,"INTRA","INTER")</f>
        <v>INTRA</v>
      </c>
      <c r="C579" s="289" t="s">
        <v>227</v>
      </c>
      <c r="D579" s="261" t="s">
        <v>69</v>
      </c>
      <c r="E579" s="245" t="s">
        <v>280</v>
      </c>
      <c r="F579" s="352"/>
      <c r="G579" s="261">
        <v>0</v>
      </c>
      <c r="H579" s="261">
        <v>0</v>
      </c>
      <c r="I579" s="261" t="s">
        <v>285</v>
      </c>
      <c r="J579" s="244" t="s">
        <v>227</v>
      </c>
      <c r="K579" s="261"/>
      <c r="L579" s="261" t="s">
        <v>300</v>
      </c>
      <c r="M579" s="261">
        <f>COUNTIF(Y579:AD580,"x")</f>
        <v>0</v>
      </c>
      <c r="N579" s="261">
        <f t="shared" si="57"/>
        <v>0</v>
      </c>
      <c r="O579" s="240"/>
      <c r="P579" s="262" t="str">
        <f>K578</f>
        <v>Q81</v>
      </c>
      <c r="Q579" s="255"/>
      <c r="R579" s="255"/>
      <c r="S579" s="255"/>
      <c r="T579" s="255"/>
      <c r="U579" s="255"/>
      <c r="V579" s="263"/>
      <c r="W579" s="240"/>
      <c r="X579" s="262">
        <f>K579</f>
        <v>0</v>
      </c>
      <c r="Y579" s="268"/>
      <c r="Z579" s="269"/>
      <c r="AA579" s="269"/>
      <c r="AB579" s="269"/>
      <c r="AC579" s="269"/>
      <c r="AD579" s="270"/>
      <c r="AE579" s="240"/>
      <c r="AF579" s="262">
        <f>K580</f>
        <v>0</v>
      </c>
      <c r="AG579" s="268"/>
      <c r="AH579" s="269"/>
      <c r="AI579" s="269"/>
      <c r="AJ579" s="269"/>
      <c r="AK579" s="269"/>
      <c r="AL579" s="270"/>
      <c r="AM579" s="240"/>
      <c r="AN579" s="262">
        <f>K581</f>
        <v>0</v>
      </c>
      <c r="AO579" s="268"/>
      <c r="AP579" s="269"/>
      <c r="AQ579" s="269"/>
      <c r="AR579" s="269"/>
      <c r="AS579" s="269"/>
      <c r="AT579" s="270"/>
      <c r="AU579" s="240"/>
      <c r="AV579" s="240"/>
      <c r="AW579" s="355"/>
      <c r="AX579" s="66"/>
      <c r="AY579" s="289">
        <f t="shared" si="52"/>
        <v>0</v>
      </c>
      <c r="AZ579" s="244">
        <f t="shared" si="53"/>
        <v>0</v>
      </c>
      <c r="BA579" s="244">
        <f t="shared" si="54"/>
        <v>0</v>
      </c>
      <c r="BB579" s="290" t="e">
        <f>Table6[[#This Row],[Occupé]]/Table6[[#This Row],[Total port]]</f>
        <v>#DIV/0!</v>
      </c>
      <c r="BC579" s="250"/>
      <c r="BD579" s="250"/>
    </row>
    <row r="580" spans="1:56" ht="12" customHeight="1" thickBot="1">
      <c r="A580" s="145"/>
      <c r="B580" s="298" t="str">
        <f>IF(C580=J580,"INTRA","INTER")</f>
        <v>INTRA</v>
      </c>
      <c r="C580" s="289" t="s">
        <v>227</v>
      </c>
      <c r="D580" s="261" t="s">
        <v>69</v>
      </c>
      <c r="E580" s="245" t="s">
        <v>280</v>
      </c>
      <c r="F580" s="352"/>
      <c r="G580" s="261">
        <v>0</v>
      </c>
      <c r="H580" s="261">
        <v>0</v>
      </c>
      <c r="I580" s="261" t="s">
        <v>285</v>
      </c>
      <c r="J580" s="244" t="s">
        <v>227</v>
      </c>
      <c r="K580" s="261"/>
      <c r="L580" s="261" t="s">
        <v>301</v>
      </c>
      <c r="M580" s="261">
        <f>COUNTIF(AG579:AL580,"x")</f>
        <v>0</v>
      </c>
      <c r="N580" s="261">
        <f t="shared" si="57"/>
        <v>0</v>
      </c>
      <c r="O580" s="240"/>
      <c r="P580" s="264" t="str">
        <f>L578</f>
        <v>C1</v>
      </c>
      <c r="Q580" s="231"/>
      <c r="R580" s="231"/>
      <c r="S580" s="231"/>
      <c r="T580" s="231"/>
      <c r="U580" s="231"/>
      <c r="V580" s="265"/>
      <c r="W580" s="240"/>
      <c r="X580" s="264" t="str">
        <f>L579</f>
        <v>C2</v>
      </c>
      <c r="Y580" s="272"/>
      <c r="Z580" s="273"/>
      <c r="AA580" s="273"/>
      <c r="AB580" s="273"/>
      <c r="AC580" s="273"/>
      <c r="AD580" s="274"/>
      <c r="AE580" s="240"/>
      <c r="AF580" s="264" t="str">
        <f>L580</f>
        <v>C3</v>
      </c>
      <c r="AG580" s="272"/>
      <c r="AH580" s="273"/>
      <c r="AI580" s="273"/>
      <c r="AJ580" s="273"/>
      <c r="AK580" s="273"/>
      <c r="AL580" s="274"/>
      <c r="AM580" s="240"/>
      <c r="AN580" s="264" t="str">
        <f>L581</f>
        <v>C4</v>
      </c>
      <c r="AO580" s="272"/>
      <c r="AP580" s="273"/>
      <c r="AQ580" s="273"/>
      <c r="AR580" s="273"/>
      <c r="AS580" s="273"/>
      <c r="AT580" s="274"/>
      <c r="AU580" s="240"/>
      <c r="AV580" s="240"/>
      <c r="AW580" s="355"/>
      <c r="AX580" s="66"/>
      <c r="AY580" s="289">
        <f t="shared" si="52"/>
        <v>0</v>
      </c>
      <c r="AZ580" s="244">
        <f t="shared" si="53"/>
        <v>0</v>
      </c>
      <c r="BA580" s="244">
        <f t="shared" si="54"/>
        <v>0</v>
      </c>
      <c r="BB580" s="290" t="e">
        <f>Table6[[#This Row],[Occupé]]/Table6[[#This Row],[Total port]]</f>
        <v>#DIV/0!</v>
      </c>
      <c r="BC580" s="250"/>
      <c r="BD580" s="250"/>
    </row>
    <row r="581" spans="1:56" ht="12" customHeight="1" thickBot="1">
      <c r="A581" s="145"/>
      <c r="B581" s="299" t="str">
        <f>IF(C581=J581,"INTRA","INTER")</f>
        <v>INTRA</v>
      </c>
      <c r="C581" s="296" t="s">
        <v>227</v>
      </c>
      <c r="D581" s="257" t="s">
        <v>69</v>
      </c>
      <c r="E581" s="232" t="s">
        <v>280</v>
      </c>
      <c r="F581" s="353"/>
      <c r="G581" s="252">
        <v>0</v>
      </c>
      <c r="H581" s="252">
        <v>0</v>
      </c>
      <c r="I581" s="252" t="s">
        <v>285</v>
      </c>
      <c r="J581" s="231" t="s">
        <v>227</v>
      </c>
      <c r="K581" s="252"/>
      <c r="L581" s="252" t="s">
        <v>302</v>
      </c>
      <c r="M581" s="252">
        <f>COUNTIF(AO579:AT580,"x")</f>
        <v>0</v>
      </c>
      <c r="N581" s="252">
        <f t="shared" si="57"/>
        <v>0</v>
      </c>
      <c r="O581" s="233"/>
      <c r="P581" s="233"/>
      <c r="Q581" s="233">
        <v>1</v>
      </c>
      <c r="R581" s="233">
        <v>2</v>
      </c>
      <c r="S581" s="233">
        <v>3</v>
      </c>
      <c r="T581" s="233">
        <v>4</v>
      </c>
      <c r="U581" s="233">
        <v>5</v>
      </c>
      <c r="V581" s="233">
        <v>6</v>
      </c>
      <c r="W581" s="233"/>
      <c r="X581" s="233"/>
      <c r="Y581" s="233">
        <v>1</v>
      </c>
      <c r="Z581" s="233">
        <v>2</v>
      </c>
      <c r="AA581" s="233">
        <v>3</v>
      </c>
      <c r="AB581" s="233">
        <v>4</v>
      </c>
      <c r="AC581" s="233">
        <v>5</v>
      </c>
      <c r="AD581" s="233">
        <v>6</v>
      </c>
      <c r="AE581" s="233"/>
      <c r="AF581" s="233"/>
      <c r="AG581" s="233">
        <v>1</v>
      </c>
      <c r="AH581" s="233">
        <v>2</v>
      </c>
      <c r="AI581" s="233">
        <v>3</v>
      </c>
      <c r="AJ581" s="233">
        <v>4</v>
      </c>
      <c r="AK581" s="233">
        <v>5</v>
      </c>
      <c r="AL581" s="233">
        <v>6</v>
      </c>
      <c r="AM581" s="233"/>
      <c r="AN581" s="233"/>
      <c r="AO581" s="233">
        <v>1</v>
      </c>
      <c r="AP581" s="233">
        <v>2</v>
      </c>
      <c r="AQ581" s="233">
        <v>3</v>
      </c>
      <c r="AR581" s="233">
        <v>4</v>
      </c>
      <c r="AS581" s="233">
        <v>5</v>
      </c>
      <c r="AT581" s="233">
        <v>6</v>
      </c>
      <c r="AU581" s="233"/>
      <c r="AV581" s="233"/>
      <c r="AW581" s="356"/>
      <c r="AX581" s="66"/>
      <c r="AY581" s="289">
        <f t="shared" si="52"/>
        <v>0</v>
      </c>
      <c r="AZ581" s="244">
        <f t="shared" si="53"/>
        <v>0</v>
      </c>
      <c r="BA581" s="244">
        <f t="shared" si="54"/>
        <v>0</v>
      </c>
      <c r="BB581" s="290" t="e">
        <f>Table6[[#This Row],[Occupé]]/Table6[[#This Row],[Total port]]</f>
        <v>#DIV/0!</v>
      </c>
      <c r="BC581" s="250"/>
      <c r="BD581" s="250"/>
    </row>
    <row r="582" spans="1:56" ht="12" customHeight="1" thickBot="1">
      <c r="A582" s="145"/>
      <c r="B582" s="297" t="s">
        <v>251</v>
      </c>
      <c r="C582" s="295" t="s">
        <v>227</v>
      </c>
      <c r="D582" s="275" t="s">
        <v>69</v>
      </c>
      <c r="E582" s="260" t="s">
        <v>280</v>
      </c>
      <c r="F582" s="351">
        <v>34</v>
      </c>
      <c r="G582" s="259">
        <v>12</v>
      </c>
      <c r="H582" s="259">
        <v>12</v>
      </c>
      <c r="I582" s="259" t="s">
        <v>289</v>
      </c>
      <c r="J582" s="255" t="s">
        <v>227</v>
      </c>
      <c r="K582" s="259" t="s">
        <v>112</v>
      </c>
      <c r="L582" s="259" t="s">
        <v>298</v>
      </c>
      <c r="M582" s="259">
        <f>COUNTIF(Q583:V584,"x")</f>
        <v>12</v>
      </c>
      <c r="N582" s="259">
        <f t="shared" si="57"/>
        <v>0</v>
      </c>
      <c r="O582" s="228"/>
      <c r="P582" s="228"/>
      <c r="Q582" s="228">
        <v>7</v>
      </c>
      <c r="R582" s="228">
        <v>8</v>
      </c>
      <c r="S582" s="228">
        <v>9</v>
      </c>
      <c r="T582" s="228">
        <v>10</v>
      </c>
      <c r="U582" s="228">
        <v>11</v>
      </c>
      <c r="V582" s="228">
        <v>12</v>
      </c>
      <c r="W582" s="228"/>
      <c r="X582" s="228"/>
      <c r="Y582" s="228">
        <v>7</v>
      </c>
      <c r="Z582" s="228">
        <v>8</v>
      </c>
      <c r="AA582" s="228">
        <v>9</v>
      </c>
      <c r="AB582" s="228">
        <v>10</v>
      </c>
      <c r="AC582" s="228">
        <v>11</v>
      </c>
      <c r="AD582" s="228">
        <v>12</v>
      </c>
      <c r="AE582" s="228"/>
      <c r="AF582" s="228"/>
      <c r="AG582" s="228">
        <v>7</v>
      </c>
      <c r="AH582" s="228">
        <v>8</v>
      </c>
      <c r="AI582" s="228">
        <v>9</v>
      </c>
      <c r="AJ582" s="228">
        <v>10</v>
      </c>
      <c r="AK582" s="228">
        <v>11</v>
      </c>
      <c r="AL582" s="228">
        <v>12</v>
      </c>
      <c r="AM582" s="228"/>
      <c r="AN582" s="228"/>
      <c r="AO582" s="228">
        <v>7</v>
      </c>
      <c r="AP582" s="228">
        <v>8</v>
      </c>
      <c r="AQ582" s="228">
        <v>9</v>
      </c>
      <c r="AR582" s="228">
        <v>10</v>
      </c>
      <c r="AS582" s="228">
        <v>11</v>
      </c>
      <c r="AT582" s="228">
        <v>12</v>
      </c>
      <c r="AU582" s="228"/>
      <c r="AV582" s="228"/>
      <c r="AW582" s="354"/>
      <c r="AX582" s="66"/>
      <c r="AY582" s="289">
        <f t="shared" si="52"/>
        <v>12</v>
      </c>
      <c r="AZ582" s="244">
        <f t="shared" si="53"/>
        <v>12</v>
      </c>
      <c r="BA582" s="244">
        <f t="shared" si="54"/>
        <v>0</v>
      </c>
      <c r="BB582" s="290">
        <f>Table6[[#This Row],[Occupé]]/Table6[[#This Row],[Total port]]</f>
        <v>1</v>
      </c>
      <c r="BC582" s="250"/>
      <c r="BD582" s="250"/>
    </row>
    <row r="583" spans="1:56" ht="12" customHeight="1">
      <c r="A583" s="145"/>
      <c r="B583" s="298" t="str">
        <f>IF(C583=J583,"INTRA","INTER")</f>
        <v>INTRA</v>
      </c>
      <c r="C583" s="289" t="s">
        <v>227</v>
      </c>
      <c r="D583" s="261" t="s">
        <v>69</v>
      </c>
      <c r="E583" s="245" t="s">
        <v>280</v>
      </c>
      <c r="F583" s="352"/>
      <c r="G583" s="261">
        <v>0</v>
      </c>
      <c r="H583" s="261">
        <v>0</v>
      </c>
      <c r="I583" s="261" t="s">
        <v>289</v>
      </c>
      <c r="J583" s="244" t="s">
        <v>227</v>
      </c>
      <c r="K583" s="261"/>
      <c r="L583" s="261" t="s">
        <v>300</v>
      </c>
      <c r="M583" s="261">
        <f>COUNTIF(Y583:AD584,"x")</f>
        <v>6</v>
      </c>
      <c r="N583" s="261">
        <f t="shared" si="57"/>
        <v>-6</v>
      </c>
      <c r="O583" s="240"/>
      <c r="P583" s="262" t="str">
        <f>K582</f>
        <v>N6</v>
      </c>
      <c r="Q583" s="255" t="s">
        <v>277</v>
      </c>
      <c r="R583" s="255" t="s">
        <v>277</v>
      </c>
      <c r="S583" s="255" t="s">
        <v>277</v>
      </c>
      <c r="T583" s="255" t="s">
        <v>277</v>
      </c>
      <c r="U583" s="255" t="s">
        <v>277</v>
      </c>
      <c r="V583" s="263" t="s">
        <v>277</v>
      </c>
      <c r="W583" s="240"/>
      <c r="X583" s="262">
        <f>K583</f>
        <v>0</v>
      </c>
      <c r="Y583" s="255"/>
      <c r="Z583" s="255"/>
      <c r="AA583" s="255"/>
      <c r="AB583" s="255"/>
      <c r="AC583" s="255"/>
      <c r="AD583" s="263"/>
      <c r="AE583" s="240"/>
      <c r="AF583" s="262">
        <f>K584</f>
        <v>0</v>
      </c>
      <c r="AG583" s="269"/>
      <c r="AH583" s="255"/>
      <c r="AI583" s="269"/>
      <c r="AJ583" s="255"/>
      <c r="AK583" s="269"/>
      <c r="AL583" s="263"/>
      <c r="AM583" s="240"/>
      <c r="AN583" s="262">
        <f>K585</f>
        <v>0</v>
      </c>
      <c r="AO583" s="268"/>
      <c r="AP583" s="269"/>
      <c r="AQ583" s="269"/>
      <c r="AR583" s="269"/>
      <c r="AS583" s="269"/>
      <c r="AT583" s="270"/>
      <c r="AU583" s="240"/>
      <c r="AV583" s="240"/>
      <c r="AW583" s="355"/>
      <c r="AX583" s="66"/>
      <c r="AY583" s="289">
        <f t="shared" si="52"/>
        <v>0</v>
      </c>
      <c r="AZ583" s="244">
        <f t="shared" si="53"/>
        <v>6</v>
      </c>
      <c r="BA583" s="244">
        <f t="shared" si="54"/>
        <v>-6</v>
      </c>
      <c r="BB583" s="290" t="e">
        <f>Table6[[#This Row],[Occupé]]/Table6[[#This Row],[Total port]]</f>
        <v>#DIV/0!</v>
      </c>
      <c r="BC583" s="250"/>
      <c r="BD583" s="250"/>
    </row>
    <row r="584" spans="1:56" ht="12" customHeight="1" thickBot="1">
      <c r="A584" s="145"/>
      <c r="B584" s="298" t="str">
        <f>IF(C584=J584,"INTRA","INTER")</f>
        <v>INTRA</v>
      </c>
      <c r="C584" s="289" t="s">
        <v>227</v>
      </c>
      <c r="D584" s="261" t="s">
        <v>69</v>
      </c>
      <c r="E584" s="245" t="s">
        <v>280</v>
      </c>
      <c r="F584" s="352"/>
      <c r="G584" s="261">
        <v>0</v>
      </c>
      <c r="H584" s="261">
        <v>0</v>
      </c>
      <c r="I584" s="261" t="s">
        <v>289</v>
      </c>
      <c r="J584" s="244" t="s">
        <v>227</v>
      </c>
      <c r="K584" s="261"/>
      <c r="L584" s="261" t="s">
        <v>301</v>
      </c>
      <c r="M584" s="261">
        <f>COUNTIF(AG583:AL584,"x")</f>
        <v>0</v>
      </c>
      <c r="N584" s="261">
        <f t="shared" si="57"/>
        <v>0</v>
      </c>
      <c r="O584" s="240"/>
      <c r="P584" s="264" t="str">
        <f>L582</f>
        <v>C1</v>
      </c>
      <c r="Q584" s="231" t="s">
        <v>277</v>
      </c>
      <c r="R584" s="231" t="s">
        <v>277</v>
      </c>
      <c r="S584" s="231" t="s">
        <v>277</v>
      </c>
      <c r="T584" s="231" t="s">
        <v>277</v>
      </c>
      <c r="U584" s="231" t="s">
        <v>277</v>
      </c>
      <c r="V584" s="265" t="s">
        <v>277</v>
      </c>
      <c r="W584" s="240"/>
      <c r="X584" s="264" t="str">
        <f>L583</f>
        <v>C2</v>
      </c>
      <c r="Y584" s="231" t="s">
        <v>277</v>
      </c>
      <c r="Z584" s="231" t="s">
        <v>277</v>
      </c>
      <c r="AA584" s="231" t="s">
        <v>277</v>
      </c>
      <c r="AB584" s="231" t="s">
        <v>277</v>
      </c>
      <c r="AC584" s="231" t="s">
        <v>277</v>
      </c>
      <c r="AD584" s="265" t="s">
        <v>277</v>
      </c>
      <c r="AE584" s="240"/>
      <c r="AF584" s="264" t="str">
        <f>L584</f>
        <v>C3</v>
      </c>
      <c r="AG584" s="231"/>
      <c r="AH584" s="273"/>
      <c r="AI584" s="231"/>
      <c r="AJ584" s="273"/>
      <c r="AK584" s="231"/>
      <c r="AL584" s="274"/>
      <c r="AM584" s="240"/>
      <c r="AN584" s="264" t="str">
        <f>L585</f>
        <v>C4</v>
      </c>
      <c r="AO584" s="272"/>
      <c r="AP584" s="273"/>
      <c r="AQ584" s="273"/>
      <c r="AR584" s="273"/>
      <c r="AS584" s="273"/>
      <c r="AT584" s="274"/>
      <c r="AU584" s="240"/>
      <c r="AV584" s="240"/>
      <c r="AW584" s="355"/>
      <c r="AX584" s="66"/>
      <c r="AY584" s="289">
        <f t="shared" si="52"/>
        <v>0</v>
      </c>
      <c r="AZ584" s="244">
        <f t="shared" si="53"/>
        <v>0</v>
      </c>
      <c r="BA584" s="244">
        <f t="shared" si="54"/>
        <v>0</v>
      </c>
      <c r="BB584" s="290" t="e">
        <f>Table6[[#This Row],[Occupé]]/Table6[[#This Row],[Total port]]</f>
        <v>#DIV/0!</v>
      </c>
      <c r="BC584" s="250"/>
      <c r="BD584" s="250"/>
    </row>
    <row r="585" spans="1:56" ht="12" customHeight="1" thickBot="1">
      <c r="A585" s="145"/>
      <c r="B585" s="299" t="str">
        <f>IF(C585=J585,"INTRA","INTER")</f>
        <v>INTRA</v>
      </c>
      <c r="C585" s="296" t="s">
        <v>227</v>
      </c>
      <c r="D585" s="257" t="s">
        <v>69</v>
      </c>
      <c r="E585" s="232" t="s">
        <v>280</v>
      </c>
      <c r="F585" s="353"/>
      <c r="G585" s="252">
        <v>0</v>
      </c>
      <c r="H585" s="252">
        <v>0</v>
      </c>
      <c r="I585" s="252" t="s">
        <v>289</v>
      </c>
      <c r="J585" s="231" t="s">
        <v>227</v>
      </c>
      <c r="K585" s="252"/>
      <c r="L585" s="252" t="s">
        <v>302</v>
      </c>
      <c r="M585" s="252">
        <f>COUNTIF(AO583:AT584,"x")</f>
        <v>0</v>
      </c>
      <c r="N585" s="252">
        <f t="shared" si="57"/>
        <v>0</v>
      </c>
      <c r="O585" s="233"/>
      <c r="P585" s="233"/>
      <c r="Q585" s="233">
        <v>1</v>
      </c>
      <c r="R585" s="233">
        <v>2</v>
      </c>
      <c r="S585" s="233">
        <v>3</v>
      </c>
      <c r="T585" s="233">
        <v>4</v>
      </c>
      <c r="U585" s="233">
        <v>5</v>
      </c>
      <c r="V585" s="233">
        <v>6</v>
      </c>
      <c r="W585" s="233"/>
      <c r="X585" s="233"/>
      <c r="Y585" s="233">
        <v>1</v>
      </c>
      <c r="Z585" s="233">
        <v>2</v>
      </c>
      <c r="AA585" s="233">
        <v>3</v>
      </c>
      <c r="AB585" s="233">
        <v>4</v>
      </c>
      <c r="AC585" s="233">
        <v>5</v>
      </c>
      <c r="AD585" s="233">
        <v>6</v>
      </c>
      <c r="AE585" s="233"/>
      <c r="AF585" s="233"/>
      <c r="AG585" s="233">
        <v>1</v>
      </c>
      <c r="AH585" s="233">
        <v>2</v>
      </c>
      <c r="AI585" s="233">
        <v>3</v>
      </c>
      <c r="AJ585" s="233">
        <v>4</v>
      </c>
      <c r="AK585" s="233">
        <v>5</v>
      </c>
      <c r="AL585" s="233">
        <v>6</v>
      </c>
      <c r="AM585" s="233"/>
      <c r="AN585" s="233"/>
      <c r="AO585" s="233">
        <v>1</v>
      </c>
      <c r="AP585" s="233">
        <v>2</v>
      </c>
      <c r="AQ585" s="233">
        <v>3</v>
      </c>
      <c r="AR585" s="233">
        <v>4</v>
      </c>
      <c r="AS585" s="233">
        <v>5</v>
      </c>
      <c r="AT585" s="233">
        <v>6</v>
      </c>
      <c r="AU585" s="233"/>
      <c r="AV585" s="233"/>
      <c r="AW585" s="356"/>
      <c r="AX585" s="66"/>
      <c r="AY585" s="289">
        <f t="shared" si="52"/>
        <v>0</v>
      </c>
      <c r="AZ585" s="244">
        <f t="shared" si="53"/>
        <v>0</v>
      </c>
      <c r="BA585" s="244">
        <f t="shared" si="54"/>
        <v>0</v>
      </c>
      <c r="BB585" s="290" t="e">
        <f>Table6[[#This Row],[Occupé]]/Table6[[#This Row],[Total port]]</f>
        <v>#DIV/0!</v>
      </c>
      <c r="BC585" s="250"/>
      <c r="BD585" s="250"/>
    </row>
    <row r="586" spans="1:56" ht="12" customHeight="1" thickBot="1">
      <c r="A586" s="145"/>
      <c r="B586" s="297" t="str">
        <f>IF(C586=J586,"INTRA","INTER")</f>
        <v>INTRA</v>
      </c>
      <c r="C586" s="295" t="s">
        <v>227</v>
      </c>
      <c r="D586" s="275" t="s">
        <v>69</v>
      </c>
      <c r="E586" s="260" t="s">
        <v>280</v>
      </c>
      <c r="F586" s="351">
        <v>33</v>
      </c>
      <c r="G586" s="259">
        <v>0</v>
      </c>
      <c r="H586" s="259">
        <v>0</v>
      </c>
      <c r="I586" s="259" t="s">
        <v>289</v>
      </c>
      <c r="J586" s="255" t="s">
        <v>227</v>
      </c>
      <c r="K586" s="259"/>
      <c r="L586" s="259" t="s">
        <v>298</v>
      </c>
      <c r="M586" s="259">
        <f>COUNTIF(Q587:V588,"x")</f>
        <v>0</v>
      </c>
      <c r="N586" s="259">
        <f t="shared" si="57"/>
        <v>0</v>
      </c>
      <c r="O586" s="228"/>
      <c r="P586" s="228"/>
      <c r="Q586" s="228">
        <v>7</v>
      </c>
      <c r="R586" s="228">
        <v>8</v>
      </c>
      <c r="S586" s="228">
        <v>9</v>
      </c>
      <c r="T586" s="228">
        <v>10</v>
      </c>
      <c r="U586" s="228">
        <v>11</v>
      </c>
      <c r="V586" s="228">
        <v>12</v>
      </c>
      <c r="W586" s="228"/>
      <c r="X586" s="228"/>
      <c r="Y586" s="228">
        <v>7</v>
      </c>
      <c r="Z586" s="228">
        <v>8</v>
      </c>
      <c r="AA586" s="228">
        <v>9</v>
      </c>
      <c r="AB586" s="228">
        <v>10</v>
      </c>
      <c r="AC586" s="228">
        <v>11</v>
      </c>
      <c r="AD586" s="228">
        <v>12</v>
      </c>
      <c r="AE586" s="228"/>
      <c r="AF586" s="228"/>
      <c r="AG586" s="228">
        <v>7</v>
      </c>
      <c r="AH586" s="228">
        <v>8</v>
      </c>
      <c r="AI586" s="228">
        <v>9</v>
      </c>
      <c r="AJ586" s="228">
        <v>10</v>
      </c>
      <c r="AK586" s="228">
        <v>11</v>
      </c>
      <c r="AL586" s="228">
        <v>12</v>
      </c>
      <c r="AM586" s="228"/>
      <c r="AN586" s="228"/>
      <c r="AO586" s="228">
        <v>7</v>
      </c>
      <c r="AP586" s="228">
        <v>8</v>
      </c>
      <c r="AQ586" s="228">
        <v>9</v>
      </c>
      <c r="AR586" s="228">
        <v>10</v>
      </c>
      <c r="AS586" s="228">
        <v>11</v>
      </c>
      <c r="AT586" s="228">
        <v>12</v>
      </c>
      <c r="AU586" s="228"/>
      <c r="AV586" s="228"/>
      <c r="AW586" s="354"/>
      <c r="AX586" s="66"/>
      <c r="AY586" s="289">
        <f t="shared" si="52"/>
        <v>0</v>
      </c>
      <c r="AZ586" s="244">
        <f t="shared" si="53"/>
        <v>0</v>
      </c>
      <c r="BA586" s="244">
        <f t="shared" si="54"/>
        <v>0</v>
      </c>
      <c r="BB586" s="290" t="e">
        <f>Table6[[#This Row],[Occupé]]/Table6[[#This Row],[Total port]]</f>
        <v>#DIV/0!</v>
      </c>
      <c r="BC586" s="250"/>
      <c r="BD586" s="250"/>
    </row>
    <row r="587" spans="1:56" ht="12" customHeight="1">
      <c r="A587" s="145"/>
      <c r="B587" s="298" t="str">
        <f t="shared" ref="B587:B649" si="62">IF(C587=J587,"INTRA","INTER")</f>
        <v>INTRA</v>
      </c>
      <c r="C587" s="289" t="s">
        <v>227</v>
      </c>
      <c r="D587" s="261" t="s">
        <v>69</v>
      </c>
      <c r="E587" s="245" t="s">
        <v>280</v>
      </c>
      <c r="F587" s="352"/>
      <c r="G587" s="261">
        <v>0</v>
      </c>
      <c r="H587" s="261">
        <v>0</v>
      </c>
      <c r="I587" s="261" t="s">
        <v>289</v>
      </c>
      <c r="J587" s="244" t="s">
        <v>227</v>
      </c>
      <c r="K587" s="261"/>
      <c r="L587" s="261" t="s">
        <v>300</v>
      </c>
      <c r="M587" s="261">
        <f>COUNTIF(Y587:AD588,"x")</f>
        <v>0</v>
      </c>
      <c r="N587" s="261">
        <f t="shared" si="57"/>
        <v>0</v>
      </c>
      <c r="O587" s="240"/>
      <c r="P587" s="262">
        <f>K586</f>
        <v>0</v>
      </c>
      <c r="Q587" s="268"/>
      <c r="R587" s="269"/>
      <c r="S587" s="269"/>
      <c r="T587" s="269"/>
      <c r="U587" s="269"/>
      <c r="V587" s="270"/>
      <c r="W587" s="240"/>
      <c r="X587" s="262">
        <f>K587</f>
        <v>0</v>
      </c>
      <c r="Y587" s="268"/>
      <c r="Z587" s="269"/>
      <c r="AA587" s="269"/>
      <c r="AB587" s="269"/>
      <c r="AC587" s="269"/>
      <c r="AD587" s="270"/>
      <c r="AE587" s="240"/>
      <c r="AF587" s="262">
        <f>K588</f>
        <v>0</v>
      </c>
      <c r="AG587" s="268"/>
      <c r="AH587" s="269"/>
      <c r="AI587" s="269"/>
      <c r="AJ587" s="269"/>
      <c r="AK587" s="269"/>
      <c r="AL587" s="270"/>
      <c r="AM587" s="240"/>
      <c r="AN587" s="262">
        <f>K589</f>
        <v>0</v>
      </c>
      <c r="AO587" s="268"/>
      <c r="AP587" s="269"/>
      <c r="AQ587" s="269"/>
      <c r="AR587" s="269"/>
      <c r="AS587" s="269"/>
      <c r="AT587" s="270"/>
      <c r="AU587" s="240"/>
      <c r="AV587" s="240"/>
      <c r="AW587" s="355"/>
      <c r="AX587" s="66"/>
      <c r="AY587" s="289">
        <f t="shared" si="52"/>
        <v>0</v>
      </c>
      <c r="AZ587" s="244">
        <f t="shared" si="53"/>
        <v>0</v>
      </c>
      <c r="BA587" s="244">
        <f t="shared" si="54"/>
        <v>0</v>
      </c>
      <c r="BB587" s="290" t="e">
        <f>Table6[[#This Row],[Occupé]]/Table6[[#This Row],[Total port]]</f>
        <v>#DIV/0!</v>
      </c>
      <c r="BC587" s="250"/>
      <c r="BD587" s="250"/>
    </row>
    <row r="588" spans="1:56" ht="12" customHeight="1" thickBot="1">
      <c r="A588" s="145"/>
      <c r="B588" s="298" t="str">
        <f t="shared" si="62"/>
        <v>INTRA</v>
      </c>
      <c r="C588" s="289" t="s">
        <v>227</v>
      </c>
      <c r="D588" s="261" t="s">
        <v>69</v>
      </c>
      <c r="E588" s="245" t="s">
        <v>280</v>
      </c>
      <c r="F588" s="352"/>
      <c r="G588" s="261">
        <v>0</v>
      </c>
      <c r="H588" s="261">
        <v>0</v>
      </c>
      <c r="I588" s="261" t="s">
        <v>289</v>
      </c>
      <c r="J588" s="244" t="s">
        <v>227</v>
      </c>
      <c r="K588" s="261"/>
      <c r="L588" s="261" t="s">
        <v>301</v>
      </c>
      <c r="M588" s="261">
        <f>COUNTIF(AG587:AL588,"x")</f>
        <v>0</v>
      </c>
      <c r="N588" s="261">
        <f t="shared" si="57"/>
        <v>0</v>
      </c>
      <c r="O588" s="240"/>
      <c r="P588" s="264" t="str">
        <f>L586</f>
        <v>C1</v>
      </c>
      <c r="Q588" s="272"/>
      <c r="R588" s="273"/>
      <c r="S588" s="273"/>
      <c r="T588" s="273"/>
      <c r="U588" s="273"/>
      <c r="V588" s="274"/>
      <c r="W588" s="240"/>
      <c r="X588" s="264" t="str">
        <f>L587</f>
        <v>C2</v>
      </c>
      <c r="Y588" s="272"/>
      <c r="Z588" s="273"/>
      <c r="AA588" s="273"/>
      <c r="AB588" s="273"/>
      <c r="AC588" s="273"/>
      <c r="AD588" s="274"/>
      <c r="AE588" s="240"/>
      <c r="AF588" s="264" t="str">
        <f>L588</f>
        <v>C3</v>
      </c>
      <c r="AG588" s="272"/>
      <c r="AH588" s="273"/>
      <c r="AI588" s="273"/>
      <c r="AJ588" s="273"/>
      <c r="AK588" s="273"/>
      <c r="AL588" s="274"/>
      <c r="AM588" s="240"/>
      <c r="AN588" s="264" t="str">
        <f>L589</f>
        <v>C4</v>
      </c>
      <c r="AO588" s="272"/>
      <c r="AP588" s="273"/>
      <c r="AQ588" s="273"/>
      <c r="AR588" s="273"/>
      <c r="AS588" s="273"/>
      <c r="AT588" s="274"/>
      <c r="AU588" s="240"/>
      <c r="AV588" s="240"/>
      <c r="AW588" s="355"/>
      <c r="AX588" s="66"/>
      <c r="AY588" s="289">
        <f t="shared" si="52"/>
        <v>0</v>
      </c>
      <c r="AZ588" s="244">
        <f t="shared" si="53"/>
        <v>0</v>
      </c>
      <c r="BA588" s="244">
        <f t="shared" si="54"/>
        <v>0</v>
      </c>
      <c r="BB588" s="290" t="e">
        <f>Table6[[#This Row],[Occupé]]/Table6[[#This Row],[Total port]]</f>
        <v>#DIV/0!</v>
      </c>
      <c r="BC588" s="250"/>
      <c r="BD588" s="250"/>
    </row>
    <row r="589" spans="1:56" ht="12" customHeight="1" thickBot="1">
      <c r="A589" s="145"/>
      <c r="B589" s="299" t="str">
        <f t="shared" si="62"/>
        <v>INTRA</v>
      </c>
      <c r="C589" s="296" t="s">
        <v>227</v>
      </c>
      <c r="D589" s="257" t="s">
        <v>69</v>
      </c>
      <c r="E589" s="232" t="s">
        <v>280</v>
      </c>
      <c r="F589" s="353"/>
      <c r="G589" s="252">
        <v>0</v>
      </c>
      <c r="H589" s="252">
        <v>0</v>
      </c>
      <c r="I589" s="252" t="s">
        <v>289</v>
      </c>
      <c r="J589" s="231" t="s">
        <v>227</v>
      </c>
      <c r="K589" s="252"/>
      <c r="L589" s="252" t="s">
        <v>302</v>
      </c>
      <c r="M589" s="252">
        <f>COUNTIF(AO587:AT588,"x")</f>
        <v>0</v>
      </c>
      <c r="N589" s="252">
        <f t="shared" si="57"/>
        <v>0</v>
      </c>
      <c r="O589" s="233"/>
      <c r="P589" s="233"/>
      <c r="Q589" s="233">
        <v>1</v>
      </c>
      <c r="R589" s="233">
        <v>2</v>
      </c>
      <c r="S589" s="233">
        <v>3</v>
      </c>
      <c r="T589" s="233">
        <v>4</v>
      </c>
      <c r="U589" s="233">
        <v>5</v>
      </c>
      <c r="V589" s="233">
        <v>6</v>
      </c>
      <c r="W589" s="233"/>
      <c r="X589" s="233"/>
      <c r="Y589" s="233">
        <v>1</v>
      </c>
      <c r="Z589" s="233">
        <v>2</v>
      </c>
      <c r="AA589" s="233">
        <v>3</v>
      </c>
      <c r="AB589" s="233">
        <v>4</v>
      </c>
      <c r="AC589" s="233">
        <v>5</v>
      </c>
      <c r="AD589" s="233">
        <v>6</v>
      </c>
      <c r="AE589" s="233"/>
      <c r="AF589" s="233"/>
      <c r="AG589" s="233">
        <v>1</v>
      </c>
      <c r="AH589" s="233">
        <v>2</v>
      </c>
      <c r="AI589" s="233">
        <v>3</v>
      </c>
      <c r="AJ589" s="233">
        <v>4</v>
      </c>
      <c r="AK589" s="233">
        <v>5</v>
      </c>
      <c r="AL589" s="233">
        <v>6</v>
      </c>
      <c r="AM589" s="233"/>
      <c r="AN589" s="233"/>
      <c r="AO589" s="233">
        <v>1</v>
      </c>
      <c r="AP589" s="233">
        <v>2</v>
      </c>
      <c r="AQ589" s="233">
        <v>3</v>
      </c>
      <c r="AR589" s="233">
        <v>4</v>
      </c>
      <c r="AS589" s="233">
        <v>5</v>
      </c>
      <c r="AT589" s="233">
        <v>6</v>
      </c>
      <c r="AU589" s="233"/>
      <c r="AV589" s="233"/>
      <c r="AW589" s="356"/>
      <c r="AX589" s="66"/>
      <c r="AY589" s="289">
        <f t="shared" si="52"/>
        <v>0</v>
      </c>
      <c r="AZ589" s="244">
        <f t="shared" si="53"/>
        <v>0</v>
      </c>
      <c r="BA589" s="244">
        <f t="shared" si="54"/>
        <v>0</v>
      </c>
      <c r="BB589" s="290" t="e">
        <f>Table6[[#This Row],[Occupé]]/Table6[[#This Row],[Total port]]</f>
        <v>#DIV/0!</v>
      </c>
      <c r="BC589" s="250"/>
      <c r="BD589" s="250"/>
    </row>
    <row r="590" spans="1:56" ht="12" customHeight="1" thickBot="1">
      <c r="A590" s="145"/>
      <c r="B590" s="297" t="str">
        <f t="shared" si="62"/>
        <v>INTRA</v>
      </c>
      <c r="C590" s="295" t="s">
        <v>227</v>
      </c>
      <c r="D590" s="275" t="s">
        <v>69</v>
      </c>
      <c r="E590" s="260" t="s">
        <v>280</v>
      </c>
      <c r="F590" s="351">
        <v>32</v>
      </c>
      <c r="G590" s="259">
        <v>6</v>
      </c>
      <c r="H590" s="259">
        <v>6</v>
      </c>
      <c r="I590" s="310" t="s">
        <v>285</v>
      </c>
      <c r="J590" s="255" t="s">
        <v>227</v>
      </c>
      <c r="K590" s="259" t="s">
        <v>203</v>
      </c>
      <c r="L590" s="259" t="s">
        <v>298</v>
      </c>
      <c r="M590" s="259">
        <f>COUNTIF(Q591:V592,"x")</f>
        <v>2</v>
      </c>
      <c r="N590" s="259">
        <f t="shared" si="57"/>
        <v>4</v>
      </c>
      <c r="O590" s="228"/>
      <c r="P590" s="228"/>
      <c r="Q590" s="228">
        <v>7</v>
      </c>
      <c r="R590" s="228">
        <v>8</v>
      </c>
      <c r="S590" s="228">
        <v>9</v>
      </c>
      <c r="T590" s="228">
        <v>10</v>
      </c>
      <c r="U590" s="228">
        <v>11</v>
      </c>
      <c r="V590" s="228">
        <v>12</v>
      </c>
      <c r="W590" s="228"/>
      <c r="X590" s="228"/>
      <c r="Y590" s="228">
        <v>7</v>
      </c>
      <c r="Z590" s="228">
        <v>8</v>
      </c>
      <c r="AA590" s="228">
        <v>9</v>
      </c>
      <c r="AB590" s="228">
        <v>10</v>
      </c>
      <c r="AC590" s="228">
        <v>11</v>
      </c>
      <c r="AD590" s="228">
        <v>12</v>
      </c>
      <c r="AE590" s="228"/>
      <c r="AF590" s="228"/>
      <c r="AG590" s="228">
        <v>7</v>
      </c>
      <c r="AH590" s="228">
        <v>8</v>
      </c>
      <c r="AI590" s="228">
        <v>9</v>
      </c>
      <c r="AJ590" s="228">
        <v>10</v>
      </c>
      <c r="AK590" s="228">
        <v>11</v>
      </c>
      <c r="AL590" s="228">
        <v>12</v>
      </c>
      <c r="AM590" s="228"/>
      <c r="AN590" s="228"/>
      <c r="AO590" s="228">
        <v>7</v>
      </c>
      <c r="AP590" s="228">
        <v>8</v>
      </c>
      <c r="AQ590" s="228">
        <v>9</v>
      </c>
      <c r="AR590" s="228">
        <v>10</v>
      </c>
      <c r="AS590" s="228">
        <v>11</v>
      </c>
      <c r="AT590" s="228">
        <v>12</v>
      </c>
      <c r="AU590" s="228"/>
      <c r="AV590" s="228"/>
      <c r="AW590" s="354"/>
      <c r="AX590" s="66"/>
      <c r="AY590" s="289">
        <f t="shared" si="52"/>
        <v>6</v>
      </c>
      <c r="AZ590" s="244">
        <f t="shared" si="53"/>
        <v>2</v>
      </c>
      <c r="BA590" s="244">
        <f t="shared" si="54"/>
        <v>4</v>
      </c>
      <c r="BB590" s="290">
        <f>Table6[[#This Row],[Occupé]]/Table6[[#This Row],[Total port]]</f>
        <v>0.33333333333333331</v>
      </c>
      <c r="BC590" s="250"/>
      <c r="BD590" s="250"/>
    </row>
    <row r="591" spans="1:56" ht="12" customHeight="1" thickBot="1">
      <c r="A591" s="145"/>
      <c r="B591" s="298" t="str">
        <f t="shared" si="62"/>
        <v>INTRA</v>
      </c>
      <c r="C591" s="289" t="s">
        <v>227</v>
      </c>
      <c r="D591" s="261" t="s">
        <v>69</v>
      </c>
      <c r="E591" s="245" t="s">
        <v>280</v>
      </c>
      <c r="F591" s="352"/>
      <c r="G591" s="261">
        <v>0</v>
      </c>
      <c r="H591" s="261">
        <v>0</v>
      </c>
      <c r="I591" s="310" t="s">
        <v>285</v>
      </c>
      <c r="J591" s="244" t="s">
        <v>227</v>
      </c>
      <c r="K591" s="261"/>
      <c r="L591" s="261" t="s">
        <v>300</v>
      </c>
      <c r="M591" s="261">
        <f>COUNTIF(Y591:AD592,"x")</f>
        <v>0</v>
      </c>
      <c r="N591" s="261">
        <f t="shared" si="57"/>
        <v>0</v>
      </c>
      <c r="O591" s="240"/>
      <c r="P591" s="262" t="str">
        <f>K590</f>
        <v>H47</v>
      </c>
      <c r="Q591" s="269"/>
      <c r="R591" s="255" t="s">
        <v>277</v>
      </c>
      <c r="S591" s="269"/>
      <c r="T591" s="255"/>
      <c r="U591" s="269"/>
      <c r="V591" s="263"/>
      <c r="W591" s="240"/>
      <c r="X591" s="262">
        <f>K591</f>
        <v>0</v>
      </c>
      <c r="Y591" s="268"/>
      <c r="Z591" s="269"/>
      <c r="AA591" s="269"/>
      <c r="AB591" s="269"/>
      <c r="AC591" s="269"/>
      <c r="AD591" s="270"/>
      <c r="AE591" s="240"/>
      <c r="AF591" s="262">
        <f>K592</f>
        <v>0</v>
      </c>
      <c r="AG591" s="268"/>
      <c r="AH591" s="269"/>
      <c r="AI591" s="269"/>
      <c r="AJ591" s="269"/>
      <c r="AK591" s="269"/>
      <c r="AL591" s="270"/>
      <c r="AM591" s="240"/>
      <c r="AN591" s="262">
        <f>K593</f>
        <v>0</v>
      </c>
      <c r="AO591" s="268"/>
      <c r="AP591" s="269"/>
      <c r="AQ591" s="269"/>
      <c r="AR591" s="269"/>
      <c r="AS591" s="269"/>
      <c r="AT591" s="270"/>
      <c r="AU591" s="240"/>
      <c r="AV591" s="240"/>
      <c r="AW591" s="355"/>
      <c r="AX591" s="66"/>
      <c r="AY591" s="289">
        <f t="shared" si="52"/>
        <v>0</v>
      </c>
      <c r="AZ591" s="244">
        <f t="shared" si="53"/>
        <v>0</v>
      </c>
      <c r="BA591" s="244">
        <f t="shared" si="54"/>
        <v>0</v>
      </c>
      <c r="BB591" s="290" t="e">
        <f>Table6[[#This Row],[Occupé]]/Table6[[#This Row],[Total port]]</f>
        <v>#DIV/0!</v>
      </c>
      <c r="BC591" s="250"/>
      <c r="BD591" s="250"/>
    </row>
    <row r="592" spans="1:56" ht="12" customHeight="1" thickBot="1">
      <c r="A592" s="145"/>
      <c r="B592" s="298" t="str">
        <f t="shared" si="62"/>
        <v>INTRA</v>
      </c>
      <c r="C592" s="289" t="s">
        <v>227</v>
      </c>
      <c r="D592" s="261" t="s">
        <v>69</v>
      </c>
      <c r="E592" s="245" t="s">
        <v>280</v>
      </c>
      <c r="F592" s="352"/>
      <c r="G592" s="261">
        <v>0</v>
      </c>
      <c r="H592" s="261">
        <v>0</v>
      </c>
      <c r="I592" s="310" t="s">
        <v>285</v>
      </c>
      <c r="J592" s="244" t="s">
        <v>227</v>
      </c>
      <c r="K592" s="261"/>
      <c r="L592" s="261" t="s">
        <v>301</v>
      </c>
      <c r="M592" s="261">
        <f>COUNTIF(AG591:AL592,"x")</f>
        <v>0</v>
      </c>
      <c r="N592" s="261">
        <f t="shared" si="57"/>
        <v>0</v>
      </c>
      <c r="O592" s="240"/>
      <c r="P592" s="264" t="str">
        <f>L590</f>
        <v>C1</v>
      </c>
      <c r="Q592" s="231" t="s">
        <v>277</v>
      </c>
      <c r="R592" s="273"/>
      <c r="S592" s="231"/>
      <c r="T592" s="273"/>
      <c r="U592" s="231"/>
      <c r="V592" s="274"/>
      <c r="W592" s="240"/>
      <c r="X592" s="264" t="str">
        <f>L591</f>
        <v>C2</v>
      </c>
      <c r="Y592" s="272"/>
      <c r="Z592" s="273"/>
      <c r="AA592" s="273"/>
      <c r="AB592" s="273"/>
      <c r="AC592" s="273"/>
      <c r="AD592" s="274"/>
      <c r="AE592" s="240"/>
      <c r="AF592" s="264" t="str">
        <f>L592</f>
        <v>C3</v>
      </c>
      <c r="AG592" s="272"/>
      <c r="AH592" s="273"/>
      <c r="AI592" s="273"/>
      <c r="AJ592" s="273"/>
      <c r="AK592" s="273"/>
      <c r="AL592" s="274"/>
      <c r="AM592" s="240"/>
      <c r="AN592" s="264" t="str">
        <f>L593</f>
        <v>C4</v>
      </c>
      <c r="AO592" s="272"/>
      <c r="AP592" s="273"/>
      <c r="AQ592" s="273"/>
      <c r="AR592" s="273"/>
      <c r="AS592" s="273"/>
      <c r="AT592" s="274"/>
      <c r="AU592" s="240"/>
      <c r="AV592" s="240"/>
      <c r="AW592" s="355"/>
      <c r="AX592" s="66"/>
      <c r="AY592" s="289">
        <f t="shared" si="52"/>
        <v>0</v>
      </c>
      <c r="AZ592" s="244">
        <f t="shared" si="53"/>
        <v>0</v>
      </c>
      <c r="BA592" s="244">
        <f t="shared" si="54"/>
        <v>0</v>
      </c>
      <c r="BB592" s="290" t="e">
        <f>Table6[[#This Row],[Occupé]]/Table6[[#This Row],[Total port]]</f>
        <v>#DIV/0!</v>
      </c>
      <c r="BC592" s="250"/>
      <c r="BD592" s="250"/>
    </row>
    <row r="593" spans="1:56" ht="12" customHeight="1" thickBot="1">
      <c r="A593" s="145"/>
      <c r="B593" s="299" t="str">
        <f t="shared" si="62"/>
        <v>INTRA</v>
      </c>
      <c r="C593" s="296" t="s">
        <v>227</v>
      </c>
      <c r="D593" s="257" t="s">
        <v>69</v>
      </c>
      <c r="E593" s="232" t="s">
        <v>280</v>
      </c>
      <c r="F593" s="353"/>
      <c r="G593" s="252">
        <v>0</v>
      </c>
      <c r="H593" s="252">
        <v>0</v>
      </c>
      <c r="I593" s="310" t="s">
        <v>285</v>
      </c>
      <c r="J593" s="231" t="s">
        <v>227</v>
      </c>
      <c r="K593" s="252"/>
      <c r="L593" s="252" t="s">
        <v>302</v>
      </c>
      <c r="M593" s="252">
        <f>COUNTIF(AO591:AT592,"x")</f>
        <v>0</v>
      </c>
      <c r="N593" s="252">
        <f t="shared" si="57"/>
        <v>0</v>
      </c>
      <c r="O593" s="233"/>
      <c r="P593" s="233"/>
      <c r="Q593" s="233">
        <v>1</v>
      </c>
      <c r="R593" s="233">
        <v>2</v>
      </c>
      <c r="S593" s="233">
        <v>3</v>
      </c>
      <c r="T593" s="233">
        <v>4</v>
      </c>
      <c r="U593" s="233">
        <v>5</v>
      </c>
      <c r="V593" s="233">
        <v>6</v>
      </c>
      <c r="W593" s="233"/>
      <c r="X593" s="233"/>
      <c r="Y593" s="233">
        <v>1</v>
      </c>
      <c r="Z593" s="233">
        <v>2</v>
      </c>
      <c r="AA593" s="233">
        <v>3</v>
      </c>
      <c r="AB593" s="233">
        <v>4</v>
      </c>
      <c r="AC593" s="233">
        <v>5</v>
      </c>
      <c r="AD593" s="233">
        <v>6</v>
      </c>
      <c r="AE593" s="233"/>
      <c r="AF593" s="233"/>
      <c r="AG593" s="233">
        <v>1</v>
      </c>
      <c r="AH593" s="233">
        <v>2</v>
      </c>
      <c r="AI593" s="233">
        <v>3</v>
      </c>
      <c r="AJ593" s="233">
        <v>4</v>
      </c>
      <c r="AK593" s="233">
        <v>5</v>
      </c>
      <c r="AL593" s="233">
        <v>6</v>
      </c>
      <c r="AM593" s="233"/>
      <c r="AN593" s="233"/>
      <c r="AO593" s="233">
        <v>1</v>
      </c>
      <c r="AP593" s="233">
        <v>2</v>
      </c>
      <c r="AQ593" s="233">
        <v>3</v>
      </c>
      <c r="AR593" s="233">
        <v>4</v>
      </c>
      <c r="AS593" s="233">
        <v>5</v>
      </c>
      <c r="AT593" s="233">
        <v>6</v>
      </c>
      <c r="AU593" s="233"/>
      <c r="AV593" s="233"/>
      <c r="AW593" s="356"/>
      <c r="AX593" s="66"/>
      <c r="AY593" s="289">
        <f t="shared" si="52"/>
        <v>0</v>
      </c>
      <c r="AZ593" s="244">
        <f t="shared" si="53"/>
        <v>0</v>
      </c>
      <c r="BA593" s="244">
        <f t="shared" si="54"/>
        <v>0</v>
      </c>
      <c r="BB593" s="290" t="e">
        <f>Table6[[#This Row],[Occupé]]/Table6[[#This Row],[Total port]]</f>
        <v>#DIV/0!</v>
      </c>
      <c r="BC593" s="250"/>
      <c r="BD593" s="250"/>
    </row>
    <row r="594" spans="1:56" ht="12" customHeight="1" thickBot="1">
      <c r="A594" s="145"/>
      <c r="B594" s="297" t="str">
        <f t="shared" si="62"/>
        <v>INTRA</v>
      </c>
      <c r="C594" s="295" t="s">
        <v>227</v>
      </c>
      <c r="D594" s="275" t="s">
        <v>69</v>
      </c>
      <c r="E594" s="260" t="s">
        <v>280</v>
      </c>
      <c r="F594" s="351">
        <v>31</v>
      </c>
      <c r="G594" s="259">
        <v>12</v>
      </c>
      <c r="H594" s="259">
        <v>12</v>
      </c>
      <c r="I594" s="259" t="s">
        <v>289</v>
      </c>
      <c r="J594" s="255" t="s">
        <v>227</v>
      </c>
      <c r="K594" s="259" t="s">
        <v>202</v>
      </c>
      <c r="L594" s="259" t="s">
        <v>298</v>
      </c>
      <c r="M594" s="259">
        <f>COUNTIF(Q595:V596,"x")</f>
        <v>8</v>
      </c>
      <c r="N594" s="259">
        <f t="shared" si="57"/>
        <v>4</v>
      </c>
      <c r="O594" s="228"/>
      <c r="P594" s="228"/>
      <c r="Q594" s="228">
        <v>7</v>
      </c>
      <c r="R594" s="228">
        <v>8</v>
      </c>
      <c r="S594" s="228">
        <v>9</v>
      </c>
      <c r="T594" s="228">
        <v>10</v>
      </c>
      <c r="U594" s="228">
        <v>11</v>
      </c>
      <c r="V594" s="228">
        <v>12</v>
      </c>
      <c r="W594" s="228"/>
      <c r="X594" s="228"/>
      <c r="Y594" s="228">
        <v>7</v>
      </c>
      <c r="Z594" s="228">
        <v>8</v>
      </c>
      <c r="AA594" s="228">
        <v>9</v>
      </c>
      <c r="AB594" s="228">
        <v>10</v>
      </c>
      <c r="AC594" s="228">
        <v>11</v>
      </c>
      <c r="AD594" s="228">
        <v>12</v>
      </c>
      <c r="AE594" s="228"/>
      <c r="AF594" s="228"/>
      <c r="AG594" s="228">
        <v>7</v>
      </c>
      <c r="AH594" s="228">
        <v>8</v>
      </c>
      <c r="AI594" s="228">
        <v>9</v>
      </c>
      <c r="AJ594" s="228">
        <v>10</v>
      </c>
      <c r="AK594" s="228">
        <v>11</v>
      </c>
      <c r="AL594" s="228">
        <v>12</v>
      </c>
      <c r="AM594" s="228"/>
      <c r="AN594" s="228"/>
      <c r="AO594" s="228">
        <v>7</v>
      </c>
      <c r="AP594" s="228">
        <v>8</v>
      </c>
      <c r="AQ594" s="228">
        <v>9</v>
      </c>
      <c r="AR594" s="228">
        <v>10</v>
      </c>
      <c r="AS594" s="228">
        <v>11</v>
      </c>
      <c r="AT594" s="228">
        <v>12</v>
      </c>
      <c r="AU594" s="228"/>
      <c r="AV594" s="228"/>
      <c r="AW594" s="354"/>
      <c r="AX594" s="66"/>
      <c r="AY594" s="289">
        <f t="shared" si="52"/>
        <v>12</v>
      </c>
      <c r="AZ594" s="244">
        <f t="shared" si="53"/>
        <v>8</v>
      </c>
      <c r="BA594" s="244">
        <f t="shared" si="54"/>
        <v>4</v>
      </c>
      <c r="BB594" s="290">
        <f>Table6[[#This Row],[Occupé]]/Table6[[#This Row],[Total port]]</f>
        <v>0.66666666666666663</v>
      </c>
      <c r="BC594" s="250"/>
      <c r="BD594" s="250"/>
    </row>
    <row r="595" spans="1:56" ht="12" customHeight="1" thickBot="1">
      <c r="A595" s="145"/>
      <c r="B595" s="298" t="str">
        <f t="shared" si="62"/>
        <v>INTRA</v>
      </c>
      <c r="C595" s="289" t="s">
        <v>227</v>
      </c>
      <c r="D595" s="261" t="s">
        <v>69</v>
      </c>
      <c r="E595" s="245" t="s">
        <v>280</v>
      </c>
      <c r="F595" s="352"/>
      <c r="G595" s="261">
        <v>12</v>
      </c>
      <c r="H595" s="261">
        <v>12</v>
      </c>
      <c r="I595" s="261" t="s">
        <v>289</v>
      </c>
      <c r="J595" s="244" t="s">
        <v>227</v>
      </c>
      <c r="K595" s="261" t="s">
        <v>202</v>
      </c>
      <c r="L595" s="261" t="s">
        <v>300</v>
      </c>
      <c r="M595" s="261">
        <f>COUNTIF(Y595:AD596,"x")</f>
        <v>1</v>
      </c>
      <c r="N595" s="261">
        <f t="shared" si="57"/>
        <v>11</v>
      </c>
      <c r="O595" s="240"/>
      <c r="P595" s="262" t="str">
        <f>K594</f>
        <v>E47</v>
      </c>
      <c r="Q595" s="255" t="s">
        <v>277</v>
      </c>
      <c r="R595" s="255" t="s">
        <v>277</v>
      </c>
      <c r="S595" s="255"/>
      <c r="T595" s="255"/>
      <c r="U595" s="255"/>
      <c r="V595" s="263" t="s">
        <v>277</v>
      </c>
      <c r="W595" s="240"/>
      <c r="X595" s="262" t="str">
        <f>K595</f>
        <v>E47</v>
      </c>
      <c r="Y595" s="255"/>
      <c r="Z595" s="255"/>
      <c r="AA595" s="255"/>
      <c r="AB595" s="255"/>
      <c r="AC595" s="255"/>
      <c r="AD595" s="263"/>
      <c r="AE595" s="240"/>
      <c r="AF595" s="262" t="str">
        <f>K596</f>
        <v>H47</v>
      </c>
      <c r="AG595" s="255" t="s">
        <v>277</v>
      </c>
      <c r="AH595" s="255" t="s">
        <v>277</v>
      </c>
      <c r="AI595" s="255" t="s">
        <v>277</v>
      </c>
      <c r="AJ595" s="255" t="s">
        <v>277</v>
      </c>
      <c r="AK595" s="255" t="s">
        <v>277</v>
      </c>
      <c r="AL595" s="263" t="s">
        <v>277</v>
      </c>
      <c r="AM595" s="240"/>
      <c r="AN595" s="262" t="str">
        <f>K597</f>
        <v>H47</v>
      </c>
      <c r="AO595" s="231" t="s">
        <v>278</v>
      </c>
      <c r="AP595" s="231" t="s">
        <v>277</v>
      </c>
      <c r="AQ595" s="231"/>
      <c r="AR595" s="231"/>
      <c r="AS595" s="231"/>
      <c r="AT595" s="265"/>
      <c r="AU595" s="240"/>
      <c r="AV595" s="240"/>
      <c r="AW595" s="355"/>
      <c r="AX595" s="66"/>
      <c r="AY595" s="289">
        <f t="shared" ref="AY595:AY653" si="63">G595</f>
        <v>12</v>
      </c>
      <c r="AZ595" s="244">
        <f t="shared" ref="AZ595:AZ653" si="64">M595</f>
        <v>1</v>
      </c>
      <c r="BA595" s="244">
        <f t="shared" ref="BA595:BA653" si="65">N595</f>
        <v>11</v>
      </c>
      <c r="BB595" s="290">
        <f>Table6[[#This Row],[Occupé]]/Table6[[#This Row],[Total port]]</f>
        <v>8.3333333333333329E-2</v>
      </c>
      <c r="BC595" s="250"/>
      <c r="BD595" s="250"/>
    </row>
    <row r="596" spans="1:56" ht="12" customHeight="1" thickBot="1">
      <c r="A596" s="145"/>
      <c r="B596" s="298" t="str">
        <f t="shared" si="62"/>
        <v>INTRA</v>
      </c>
      <c r="C596" s="289" t="s">
        <v>227</v>
      </c>
      <c r="D596" s="261" t="s">
        <v>69</v>
      </c>
      <c r="E596" s="245" t="s">
        <v>280</v>
      </c>
      <c r="F596" s="352"/>
      <c r="G596" s="261">
        <v>12</v>
      </c>
      <c r="H596" s="261">
        <v>12</v>
      </c>
      <c r="I596" s="261" t="s">
        <v>289</v>
      </c>
      <c r="J596" s="244" t="s">
        <v>227</v>
      </c>
      <c r="K596" s="261" t="s">
        <v>203</v>
      </c>
      <c r="L596" s="261" t="s">
        <v>301</v>
      </c>
      <c r="M596" s="261">
        <f>COUNTIF(AG595:AL596,"x")</f>
        <v>12</v>
      </c>
      <c r="N596" s="261">
        <f t="shared" si="57"/>
        <v>0</v>
      </c>
      <c r="O596" s="240"/>
      <c r="P596" s="264" t="str">
        <f>L594</f>
        <v>C1</v>
      </c>
      <c r="Q596" s="231" t="s">
        <v>277</v>
      </c>
      <c r="R596" s="231" t="s">
        <v>277</v>
      </c>
      <c r="S596" s="231" t="s">
        <v>277</v>
      </c>
      <c r="T596" s="231"/>
      <c r="U596" s="231" t="s">
        <v>277</v>
      </c>
      <c r="V596" s="265" t="s">
        <v>277</v>
      </c>
      <c r="W596" s="240"/>
      <c r="X596" s="264" t="str">
        <f>L595</f>
        <v>C2</v>
      </c>
      <c r="Y596" s="231" t="s">
        <v>278</v>
      </c>
      <c r="Z596" s="231"/>
      <c r="AA596" s="231"/>
      <c r="AB596" s="231"/>
      <c r="AC596" s="231"/>
      <c r="AD596" s="265"/>
      <c r="AE596" s="240"/>
      <c r="AF596" s="264" t="str">
        <f>L596</f>
        <v>C3</v>
      </c>
      <c r="AG596" s="231" t="s">
        <v>277</v>
      </c>
      <c r="AH596" s="231" t="s">
        <v>277</v>
      </c>
      <c r="AI596" s="231" t="s">
        <v>277</v>
      </c>
      <c r="AJ596" s="231" t="s">
        <v>277</v>
      </c>
      <c r="AK596" s="231" t="s">
        <v>277</v>
      </c>
      <c r="AL596" s="265" t="s">
        <v>277</v>
      </c>
      <c r="AM596" s="240"/>
      <c r="AN596" s="264" t="str">
        <f>L597</f>
        <v>C4</v>
      </c>
      <c r="AO596" s="231" t="s">
        <v>277</v>
      </c>
      <c r="AP596" s="231" t="s">
        <v>277</v>
      </c>
      <c r="AQ596" s="231" t="s">
        <v>277</v>
      </c>
      <c r="AR596" s="231" t="s">
        <v>277</v>
      </c>
      <c r="AS596" s="265" t="s">
        <v>277</v>
      </c>
      <c r="AT596" s="265" t="s">
        <v>278</v>
      </c>
      <c r="AU596" s="240"/>
      <c r="AV596" s="240"/>
      <c r="AW596" s="355"/>
      <c r="AX596" s="66"/>
      <c r="AY596" s="289">
        <f t="shared" si="63"/>
        <v>12</v>
      </c>
      <c r="AZ596" s="244">
        <f t="shared" si="64"/>
        <v>12</v>
      </c>
      <c r="BA596" s="244">
        <f t="shared" si="65"/>
        <v>0</v>
      </c>
      <c r="BB596" s="290">
        <f>Table6[[#This Row],[Occupé]]/Table6[[#This Row],[Total port]]</f>
        <v>1</v>
      </c>
      <c r="BC596" s="250"/>
      <c r="BD596" s="250"/>
    </row>
    <row r="597" spans="1:56" ht="12" customHeight="1" thickBot="1">
      <c r="A597" s="145"/>
      <c r="B597" s="299" t="str">
        <f t="shared" si="62"/>
        <v>INTRA</v>
      </c>
      <c r="C597" s="296" t="s">
        <v>227</v>
      </c>
      <c r="D597" s="257" t="s">
        <v>69</v>
      </c>
      <c r="E597" s="232" t="s">
        <v>280</v>
      </c>
      <c r="F597" s="353"/>
      <c r="G597" s="252">
        <v>12</v>
      </c>
      <c r="H597" s="252">
        <v>12</v>
      </c>
      <c r="I597" s="252" t="s">
        <v>289</v>
      </c>
      <c r="J597" s="231" t="s">
        <v>227</v>
      </c>
      <c r="K597" s="252" t="s">
        <v>203</v>
      </c>
      <c r="L597" s="252" t="s">
        <v>302</v>
      </c>
      <c r="M597" s="252">
        <f>COUNTIF(AO595:AT596,"x")</f>
        <v>8</v>
      </c>
      <c r="N597" s="252">
        <f t="shared" si="57"/>
        <v>4</v>
      </c>
      <c r="O597" s="233"/>
      <c r="P597" s="233"/>
      <c r="Q597" s="233">
        <v>1</v>
      </c>
      <c r="R597" s="233">
        <v>2</v>
      </c>
      <c r="S597" s="233">
        <v>3</v>
      </c>
      <c r="T597" s="233">
        <v>4</v>
      </c>
      <c r="U597" s="233">
        <v>5</v>
      </c>
      <c r="V597" s="233">
        <v>6</v>
      </c>
      <c r="W597" s="233"/>
      <c r="X597" s="233"/>
      <c r="Y597" s="233">
        <v>1</v>
      </c>
      <c r="Z597" s="233">
        <v>2</v>
      </c>
      <c r="AA597" s="233">
        <v>3</v>
      </c>
      <c r="AB597" s="233">
        <v>4</v>
      </c>
      <c r="AC597" s="233">
        <v>5</v>
      </c>
      <c r="AD597" s="233">
        <v>6</v>
      </c>
      <c r="AE597" s="233"/>
      <c r="AF597" s="233"/>
      <c r="AG597" s="233">
        <v>1</v>
      </c>
      <c r="AH597" s="233">
        <v>2</v>
      </c>
      <c r="AI597" s="233">
        <v>3</v>
      </c>
      <c r="AJ597" s="233">
        <v>4</v>
      </c>
      <c r="AK597" s="233">
        <v>5</v>
      </c>
      <c r="AL597" s="233">
        <v>6</v>
      </c>
      <c r="AM597" s="233"/>
      <c r="AN597" s="233"/>
      <c r="AO597" s="233">
        <v>1</v>
      </c>
      <c r="AP597" s="233">
        <v>2</v>
      </c>
      <c r="AQ597" s="233">
        <v>3</v>
      </c>
      <c r="AR597" s="233">
        <v>4</v>
      </c>
      <c r="AS597" s="233">
        <v>5</v>
      </c>
      <c r="AT597" s="233">
        <v>6</v>
      </c>
      <c r="AU597" s="233"/>
      <c r="AV597" s="233"/>
      <c r="AW597" s="356"/>
      <c r="AX597" s="66"/>
      <c r="AY597" s="289">
        <f t="shared" si="63"/>
        <v>12</v>
      </c>
      <c r="AZ597" s="244">
        <f t="shared" si="64"/>
        <v>8</v>
      </c>
      <c r="BA597" s="244">
        <f t="shared" si="65"/>
        <v>4</v>
      </c>
      <c r="BB597" s="290">
        <f>Table6[[#This Row],[Occupé]]/Table6[[#This Row],[Total port]]</f>
        <v>0.66666666666666663</v>
      </c>
      <c r="BC597" s="250"/>
      <c r="BD597" s="250"/>
    </row>
    <row r="598" spans="1:56" ht="12" customHeight="1" thickBot="1">
      <c r="A598" s="145"/>
      <c r="B598" s="297" t="str">
        <f t="shared" si="62"/>
        <v>INTRA</v>
      </c>
      <c r="C598" s="295" t="s">
        <v>227</v>
      </c>
      <c r="D598" s="275" t="s">
        <v>69</v>
      </c>
      <c r="E598" s="260" t="s">
        <v>280</v>
      </c>
      <c r="F598" s="351">
        <v>30</v>
      </c>
      <c r="G598" s="259">
        <v>12</v>
      </c>
      <c r="H598" s="259">
        <v>12</v>
      </c>
      <c r="I598" s="259" t="s">
        <v>289</v>
      </c>
      <c r="J598" s="255" t="s">
        <v>227</v>
      </c>
      <c r="K598" s="259" t="s">
        <v>204</v>
      </c>
      <c r="L598" s="259" t="s">
        <v>298</v>
      </c>
      <c r="M598" s="259">
        <f>COUNTIF(Q599:V600,"x")</f>
        <v>3</v>
      </c>
      <c r="N598" s="259">
        <f t="shared" si="57"/>
        <v>9</v>
      </c>
      <c r="O598" s="228"/>
      <c r="P598" s="228"/>
      <c r="Q598" s="228">
        <v>7</v>
      </c>
      <c r="R598" s="228">
        <v>8</v>
      </c>
      <c r="S598" s="228">
        <v>9</v>
      </c>
      <c r="T598" s="228">
        <v>10</v>
      </c>
      <c r="U598" s="228">
        <v>11</v>
      </c>
      <c r="V598" s="228">
        <v>12</v>
      </c>
      <c r="W598" s="228"/>
      <c r="X598" s="228"/>
      <c r="Y598" s="228">
        <v>7</v>
      </c>
      <c r="Z598" s="228">
        <v>8</v>
      </c>
      <c r="AA598" s="228">
        <v>9</v>
      </c>
      <c r="AB598" s="228">
        <v>10</v>
      </c>
      <c r="AC598" s="228">
        <v>11</v>
      </c>
      <c r="AD598" s="228">
        <v>12</v>
      </c>
      <c r="AE598" s="228"/>
      <c r="AF598" s="228"/>
      <c r="AG598" s="228">
        <v>7</v>
      </c>
      <c r="AH598" s="228">
        <v>8</v>
      </c>
      <c r="AI598" s="228">
        <v>9</v>
      </c>
      <c r="AJ598" s="228">
        <v>10</v>
      </c>
      <c r="AK598" s="228">
        <v>11</v>
      </c>
      <c r="AL598" s="228">
        <v>12</v>
      </c>
      <c r="AM598" s="228"/>
      <c r="AN598" s="228"/>
      <c r="AO598" s="228">
        <v>7</v>
      </c>
      <c r="AP598" s="228">
        <v>8</v>
      </c>
      <c r="AQ598" s="228">
        <v>9</v>
      </c>
      <c r="AR598" s="228">
        <v>10</v>
      </c>
      <c r="AS598" s="228">
        <v>11</v>
      </c>
      <c r="AT598" s="228">
        <v>12</v>
      </c>
      <c r="AU598" s="228"/>
      <c r="AV598" s="228"/>
      <c r="AW598" s="354"/>
      <c r="AX598" s="66"/>
      <c r="AY598" s="289">
        <f t="shared" si="63"/>
        <v>12</v>
      </c>
      <c r="AZ598" s="244">
        <f t="shared" si="64"/>
        <v>3</v>
      </c>
      <c r="BA598" s="244">
        <f t="shared" si="65"/>
        <v>9</v>
      </c>
      <c r="BB598" s="290">
        <f>Table6[[#This Row],[Occupé]]/Table6[[#This Row],[Total port]]</f>
        <v>0.25</v>
      </c>
      <c r="BC598" s="250"/>
      <c r="BD598" s="250"/>
    </row>
    <row r="599" spans="1:56" ht="12" customHeight="1">
      <c r="A599" s="145"/>
      <c r="B599" s="298" t="str">
        <f t="shared" si="62"/>
        <v>INTRA</v>
      </c>
      <c r="C599" s="289" t="s">
        <v>227</v>
      </c>
      <c r="D599" s="261" t="s">
        <v>69</v>
      </c>
      <c r="E599" s="245" t="s">
        <v>280</v>
      </c>
      <c r="F599" s="352"/>
      <c r="G599" s="261">
        <v>12</v>
      </c>
      <c r="H599" s="261">
        <v>12</v>
      </c>
      <c r="I599" s="261" t="s">
        <v>289</v>
      </c>
      <c r="J599" s="244" t="s">
        <v>227</v>
      </c>
      <c r="K599" s="261" t="s">
        <v>204</v>
      </c>
      <c r="L599" s="261" t="s">
        <v>300</v>
      </c>
      <c r="M599" s="261">
        <f>COUNTIF(Y599:AD600,"x")</f>
        <v>3</v>
      </c>
      <c r="N599" s="261">
        <f t="shared" si="57"/>
        <v>9</v>
      </c>
      <c r="O599" s="240"/>
      <c r="P599" s="262" t="str">
        <f>K598</f>
        <v>J47</v>
      </c>
      <c r="Q599" s="255"/>
      <c r="R599" s="255"/>
      <c r="S599" s="255"/>
      <c r="T599" s="255"/>
      <c r="U599" s="255"/>
      <c r="V599" s="263"/>
      <c r="W599" s="240"/>
      <c r="X599" s="262" t="str">
        <f>K599</f>
        <v>J47</v>
      </c>
      <c r="Y599" s="255" t="s">
        <v>278</v>
      </c>
      <c r="Z599" s="255" t="s">
        <v>278</v>
      </c>
      <c r="AA599" s="255" t="s">
        <v>278</v>
      </c>
      <c r="AB599" s="255"/>
      <c r="AC599" s="255"/>
      <c r="AD599" s="263"/>
      <c r="AE599" s="240"/>
      <c r="AF599" s="262" t="str">
        <f>K600</f>
        <v>M47</v>
      </c>
      <c r="AG599" s="255" t="s">
        <v>277</v>
      </c>
      <c r="AH599" s="255" t="s">
        <v>277</v>
      </c>
      <c r="AI599" s="255" t="s">
        <v>277</v>
      </c>
      <c r="AJ599" s="255" t="s">
        <v>277</v>
      </c>
      <c r="AK599" s="255" t="s">
        <v>277</v>
      </c>
      <c r="AL599" s="263" t="s">
        <v>277</v>
      </c>
      <c r="AM599" s="240"/>
      <c r="AN599" s="262" t="str">
        <f>K601</f>
        <v>M47</v>
      </c>
      <c r="AO599" s="255" t="s">
        <v>277</v>
      </c>
      <c r="AP599" s="255" t="s">
        <v>277</v>
      </c>
      <c r="AQ599" s="255" t="s">
        <v>277</v>
      </c>
      <c r="AR599" s="255" t="s">
        <v>277</v>
      </c>
      <c r="AS599" s="255"/>
      <c r="AT599" s="263"/>
      <c r="AU599" s="240"/>
      <c r="AV599" s="240"/>
      <c r="AW599" s="355"/>
      <c r="AX599" s="66"/>
      <c r="AY599" s="289">
        <f t="shared" si="63"/>
        <v>12</v>
      </c>
      <c r="AZ599" s="244">
        <f t="shared" si="64"/>
        <v>3</v>
      </c>
      <c r="BA599" s="244">
        <f t="shared" si="65"/>
        <v>9</v>
      </c>
      <c r="BB599" s="290">
        <f>Table6[[#This Row],[Occupé]]/Table6[[#This Row],[Total port]]</f>
        <v>0.25</v>
      </c>
      <c r="BC599" s="250"/>
      <c r="BD599" s="250"/>
    </row>
    <row r="600" spans="1:56" ht="12" customHeight="1" thickBot="1">
      <c r="A600" s="145"/>
      <c r="B600" s="298" t="str">
        <f t="shared" si="62"/>
        <v>INTRA</v>
      </c>
      <c r="C600" s="289" t="s">
        <v>227</v>
      </c>
      <c r="D600" s="261" t="s">
        <v>69</v>
      </c>
      <c r="E600" s="245" t="s">
        <v>280</v>
      </c>
      <c r="F600" s="352"/>
      <c r="G600" s="261">
        <v>12</v>
      </c>
      <c r="H600" s="261">
        <v>12</v>
      </c>
      <c r="I600" s="261" t="s">
        <v>289</v>
      </c>
      <c r="J600" s="244" t="s">
        <v>227</v>
      </c>
      <c r="K600" s="261" t="s">
        <v>205</v>
      </c>
      <c r="L600" s="261" t="s">
        <v>301</v>
      </c>
      <c r="M600" s="261">
        <f>COUNTIF(AG599:AL600,"x")</f>
        <v>12</v>
      </c>
      <c r="N600" s="261">
        <f t="shared" si="57"/>
        <v>0</v>
      </c>
      <c r="O600" s="240"/>
      <c r="P600" s="264" t="str">
        <f>L598</f>
        <v>C1</v>
      </c>
      <c r="Q600" s="231" t="s">
        <v>278</v>
      </c>
      <c r="R600" s="231" t="s">
        <v>278</v>
      </c>
      <c r="S600" s="231" t="s">
        <v>278</v>
      </c>
      <c r="T600" s="231"/>
      <c r="U600" s="231"/>
      <c r="V600" s="265"/>
      <c r="W600" s="240"/>
      <c r="X600" s="264" t="str">
        <f>L599</f>
        <v>C2</v>
      </c>
      <c r="Y600" s="231"/>
      <c r="Z600" s="231"/>
      <c r="AA600" s="231"/>
      <c r="AB600" s="231"/>
      <c r="AC600" s="231"/>
      <c r="AD600" s="265"/>
      <c r="AE600" s="240"/>
      <c r="AF600" s="264" t="str">
        <f>L600</f>
        <v>C3</v>
      </c>
      <c r="AG600" s="231" t="s">
        <v>277</v>
      </c>
      <c r="AH600" s="231" t="s">
        <v>277</v>
      </c>
      <c r="AI600" s="231" t="s">
        <v>277</v>
      </c>
      <c r="AJ600" s="231" t="s">
        <v>277</v>
      </c>
      <c r="AK600" s="231" t="s">
        <v>277</v>
      </c>
      <c r="AL600" s="265" t="s">
        <v>277</v>
      </c>
      <c r="AM600" s="240"/>
      <c r="AN600" s="264" t="str">
        <f>L601</f>
        <v>C4</v>
      </c>
      <c r="AO600" s="231" t="s">
        <v>277</v>
      </c>
      <c r="AP600" s="231" t="s">
        <v>277</v>
      </c>
      <c r="AQ600" s="231" t="s">
        <v>277</v>
      </c>
      <c r="AR600" s="231" t="s">
        <v>277</v>
      </c>
      <c r="AS600" s="231" t="s">
        <v>277</v>
      </c>
      <c r="AT600" s="265" t="s">
        <v>277</v>
      </c>
      <c r="AU600" s="240"/>
      <c r="AV600" s="240"/>
      <c r="AW600" s="355"/>
      <c r="AX600" s="66"/>
      <c r="AY600" s="289">
        <f t="shared" si="63"/>
        <v>12</v>
      </c>
      <c r="AZ600" s="244">
        <f t="shared" si="64"/>
        <v>12</v>
      </c>
      <c r="BA600" s="244">
        <f t="shared" si="65"/>
        <v>0</v>
      </c>
      <c r="BB600" s="290">
        <f>Table6[[#This Row],[Occupé]]/Table6[[#This Row],[Total port]]</f>
        <v>1</v>
      </c>
      <c r="BC600" s="250"/>
      <c r="BD600" s="250"/>
    </row>
    <row r="601" spans="1:56" ht="12" customHeight="1" thickBot="1">
      <c r="A601" s="145"/>
      <c r="B601" s="299" t="str">
        <f t="shared" si="62"/>
        <v>INTRA</v>
      </c>
      <c r="C601" s="296" t="s">
        <v>227</v>
      </c>
      <c r="D601" s="257" t="s">
        <v>69</v>
      </c>
      <c r="E601" s="232" t="s">
        <v>280</v>
      </c>
      <c r="F601" s="353"/>
      <c r="G601" s="252">
        <v>12</v>
      </c>
      <c r="H601" s="252">
        <v>12</v>
      </c>
      <c r="I601" s="252" t="s">
        <v>289</v>
      </c>
      <c r="J601" s="231" t="s">
        <v>227</v>
      </c>
      <c r="K601" s="252" t="s">
        <v>205</v>
      </c>
      <c r="L601" s="252" t="s">
        <v>302</v>
      </c>
      <c r="M601" s="252">
        <f>COUNTIF(AO599:AT600,"x")</f>
        <v>10</v>
      </c>
      <c r="N601" s="252">
        <f t="shared" si="57"/>
        <v>2</v>
      </c>
      <c r="O601" s="233"/>
      <c r="P601" s="233"/>
      <c r="Q601" s="233">
        <v>1</v>
      </c>
      <c r="R601" s="233">
        <v>2</v>
      </c>
      <c r="S601" s="233">
        <v>3</v>
      </c>
      <c r="T601" s="233">
        <v>4</v>
      </c>
      <c r="U601" s="233">
        <v>5</v>
      </c>
      <c r="V601" s="233">
        <v>6</v>
      </c>
      <c r="W601" s="233"/>
      <c r="X601" s="233"/>
      <c r="Y601" s="233">
        <v>1</v>
      </c>
      <c r="Z601" s="233">
        <v>2</v>
      </c>
      <c r="AA601" s="233">
        <v>3</v>
      </c>
      <c r="AB601" s="233">
        <v>4</v>
      </c>
      <c r="AC601" s="233">
        <v>5</v>
      </c>
      <c r="AD601" s="233">
        <v>6</v>
      </c>
      <c r="AE601" s="233"/>
      <c r="AF601" s="233"/>
      <c r="AG601" s="233">
        <v>1</v>
      </c>
      <c r="AH601" s="233">
        <v>2</v>
      </c>
      <c r="AI601" s="233">
        <v>3</v>
      </c>
      <c r="AJ601" s="233">
        <v>4</v>
      </c>
      <c r="AK601" s="233">
        <v>5</v>
      </c>
      <c r="AL601" s="233">
        <v>6</v>
      </c>
      <c r="AM601" s="233"/>
      <c r="AN601" s="233"/>
      <c r="AO601" s="233">
        <v>1</v>
      </c>
      <c r="AP601" s="233">
        <v>2</v>
      </c>
      <c r="AQ601" s="233">
        <v>3</v>
      </c>
      <c r="AR601" s="233">
        <v>4</v>
      </c>
      <c r="AS601" s="233">
        <v>5</v>
      </c>
      <c r="AT601" s="233">
        <v>6</v>
      </c>
      <c r="AU601" s="233"/>
      <c r="AV601" s="233"/>
      <c r="AW601" s="356"/>
      <c r="AX601" s="66"/>
      <c r="AY601" s="289">
        <f t="shared" si="63"/>
        <v>12</v>
      </c>
      <c r="AZ601" s="244">
        <f t="shared" si="64"/>
        <v>10</v>
      </c>
      <c r="BA601" s="244">
        <f t="shared" si="65"/>
        <v>2</v>
      </c>
      <c r="BB601" s="290">
        <f>Table6[[#This Row],[Occupé]]/Table6[[#This Row],[Total port]]</f>
        <v>0.83333333333333337</v>
      </c>
      <c r="BC601" s="250"/>
      <c r="BD601" s="250"/>
    </row>
    <row r="602" spans="1:56" ht="12" customHeight="1" thickBot="1">
      <c r="A602" s="145"/>
      <c r="B602" s="297" t="str">
        <f t="shared" si="62"/>
        <v>INTRA</v>
      </c>
      <c r="C602" s="295" t="s">
        <v>227</v>
      </c>
      <c r="D602" s="275" t="s">
        <v>69</v>
      </c>
      <c r="E602" s="260" t="s">
        <v>280</v>
      </c>
      <c r="F602" s="351">
        <v>29</v>
      </c>
      <c r="G602" s="259">
        <v>12</v>
      </c>
      <c r="H602" s="259">
        <v>12</v>
      </c>
      <c r="I602" s="259" t="s">
        <v>289</v>
      </c>
      <c r="J602" s="255" t="s">
        <v>227</v>
      </c>
      <c r="K602" s="259" t="s">
        <v>206</v>
      </c>
      <c r="L602" s="259" t="s">
        <v>298</v>
      </c>
      <c r="M602" s="259">
        <f>COUNTIF(Q603:V604,"x")</f>
        <v>0</v>
      </c>
      <c r="N602" s="259">
        <f t="shared" ref="N602:N652" si="66">G602-M602</f>
        <v>12</v>
      </c>
      <c r="O602" s="228"/>
      <c r="P602" s="228"/>
      <c r="Q602" s="228">
        <v>7</v>
      </c>
      <c r="R602" s="228">
        <v>8</v>
      </c>
      <c r="S602" s="228">
        <v>9</v>
      </c>
      <c r="T602" s="228">
        <v>10</v>
      </c>
      <c r="U602" s="228">
        <v>11</v>
      </c>
      <c r="V602" s="228">
        <v>12</v>
      </c>
      <c r="W602" s="228"/>
      <c r="X602" s="228"/>
      <c r="Y602" s="228">
        <v>7</v>
      </c>
      <c r="Z602" s="228">
        <v>8</v>
      </c>
      <c r="AA602" s="228">
        <v>9</v>
      </c>
      <c r="AB602" s="228">
        <v>10</v>
      </c>
      <c r="AC602" s="228">
        <v>11</v>
      </c>
      <c r="AD602" s="228">
        <v>12</v>
      </c>
      <c r="AE602" s="228"/>
      <c r="AF602" s="228"/>
      <c r="AG602" s="228">
        <v>7</v>
      </c>
      <c r="AH602" s="228">
        <v>8</v>
      </c>
      <c r="AI602" s="228">
        <v>9</v>
      </c>
      <c r="AJ602" s="228">
        <v>10</v>
      </c>
      <c r="AK602" s="228">
        <v>11</v>
      </c>
      <c r="AL602" s="228">
        <v>12</v>
      </c>
      <c r="AM602" s="228"/>
      <c r="AN602" s="228"/>
      <c r="AO602" s="228">
        <v>7</v>
      </c>
      <c r="AP602" s="228">
        <v>8</v>
      </c>
      <c r="AQ602" s="228">
        <v>9</v>
      </c>
      <c r="AR602" s="228">
        <v>10</v>
      </c>
      <c r="AS602" s="228">
        <v>11</v>
      </c>
      <c r="AT602" s="228">
        <v>12</v>
      </c>
      <c r="AU602" s="228"/>
      <c r="AV602" s="228"/>
      <c r="AW602" s="354"/>
      <c r="AX602" s="66"/>
      <c r="AY602" s="289">
        <f t="shared" si="63"/>
        <v>12</v>
      </c>
      <c r="AZ602" s="244">
        <f t="shared" si="64"/>
        <v>0</v>
      </c>
      <c r="BA602" s="244">
        <f t="shared" si="65"/>
        <v>12</v>
      </c>
      <c r="BB602" s="290">
        <f>Table6[[#This Row],[Occupé]]/Table6[[#This Row],[Total port]]</f>
        <v>0</v>
      </c>
      <c r="BC602" s="250"/>
      <c r="BD602" s="250"/>
    </row>
    <row r="603" spans="1:56" ht="12" customHeight="1">
      <c r="A603" s="145"/>
      <c r="B603" s="298" t="str">
        <f t="shared" si="62"/>
        <v>INTRA</v>
      </c>
      <c r="C603" s="289" t="s">
        <v>227</v>
      </c>
      <c r="D603" s="261" t="s">
        <v>69</v>
      </c>
      <c r="E603" s="245" t="s">
        <v>280</v>
      </c>
      <c r="F603" s="352"/>
      <c r="G603" s="261">
        <v>12</v>
      </c>
      <c r="H603" s="261">
        <v>12</v>
      </c>
      <c r="I603" s="261" t="s">
        <v>289</v>
      </c>
      <c r="J603" s="244" t="s">
        <v>227</v>
      </c>
      <c r="K603" s="261" t="s">
        <v>206</v>
      </c>
      <c r="L603" s="261" t="s">
        <v>300</v>
      </c>
      <c r="M603" s="261">
        <f>COUNTIF(Y603:AD604,"x")</f>
        <v>4</v>
      </c>
      <c r="N603" s="261">
        <f t="shared" si="66"/>
        <v>8</v>
      </c>
      <c r="O603" s="240"/>
      <c r="P603" s="262" t="str">
        <f>K602</f>
        <v>P47</v>
      </c>
      <c r="Q603" s="255"/>
      <c r="R603" s="255"/>
      <c r="S603" s="255"/>
      <c r="T603" s="255"/>
      <c r="U603" s="255"/>
      <c r="V603" s="263"/>
      <c r="W603" s="240"/>
      <c r="X603" s="262" t="str">
        <f>K603</f>
        <v>P47</v>
      </c>
      <c r="Y603" s="255"/>
      <c r="Z603" s="255"/>
      <c r="AA603" s="255"/>
      <c r="AB603" s="255"/>
      <c r="AC603" s="255" t="s">
        <v>277</v>
      </c>
      <c r="AD603" s="255" t="s">
        <v>277</v>
      </c>
      <c r="AE603" s="240"/>
      <c r="AF603" s="262" t="str">
        <f>K604</f>
        <v>P47</v>
      </c>
      <c r="AG603" s="255"/>
      <c r="AH603" s="255"/>
      <c r="AI603" s="255"/>
      <c r="AJ603" s="255"/>
      <c r="AK603" s="255"/>
      <c r="AL603" s="263"/>
      <c r="AM603" s="240"/>
      <c r="AN603" s="262" t="str">
        <f>K605</f>
        <v>P47</v>
      </c>
      <c r="AO603" s="255"/>
      <c r="AP603" s="255"/>
      <c r="AQ603" s="255"/>
      <c r="AR603" s="255"/>
      <c r="AS603" s="255" t="s">
        <v>277</v>
      </c>
      <c r="AT603" s="255" t="s">
        <v>277</v>
      </c>
      <c r="AU603" s="240"/>
      <c r="AV603" s="240"/>
      <c r="AW603" s="355"/>
      <c r="AX603" s="66"/>
      <c r="AY603" s="289">
        <f t="shared" si="63"/>
        <v>12</v>
      </c>
      <c r="AZ603" s="244">
        <f t="shared" si="64"/>
        <v>4</v>
      </c>
      <c r="BA603" s="244">
        <f t="shared" si="65"/>
        <v>8</v>
      </c>
      <c r="BB603" s="290">
        <f>Table6[[#This Row],[Occupé]]/Table6[[#This Row],[Total port]]</f>
        <v>0.33333333333333331</v>
      </c>
      <c r="BC603" s="250"/>
      <c r="BD603" s="250"/>
    </row>
    <row r="604" spans="1:56" ht="12" customHeight="1" thickBot="1">
      <c r="A604" s="145"/>
      <c r="B604" s="298" t="str">
        <f t="shared" si="62"/>
        <v>INTRA</v>
      </c>
      <c r="C604" s="289" t="s">
        <v>227</v>
      </c>
      <c r="D604" s="261" t="s">
        <v>69</v>
      </c>
      <c r="E604" s="245" t="s">
        <v>280</v>
      </c>
      <c r="F604" s="352"/>
      <c r="G604" s="261">
        <v>12</v>
      </c>
      <c r="H604" s="261">
        <v>12</v>
      </c>
      <c r="I604" s="261" t="s">
        <v>289</v>
      </c>
      <c r="J604" s="244" t="s">
        <v>227</v>
      </c>
      <c r="K604" s="261" t="s">
        <v>206</v>
      </c>
      <c r="L604" s="261" t="s">
        <v>301</v>
      </c>
      <c r="M604" s="261">
        <f>COUNTIF(AG603:AL604,"x")</f>
        <v>0</v>
      </c>
      <c r="N604" s="261">
        <f t="shared" si="66"/>
        <v>12</v>
      </c>
      <c r="O604" s="240"/>
      <c r="P604" s="264" t="str">
        <f>L602</f>
        <v>C1</v>
      </c>
      <c r="Q604" s="231"/>
      <c r="R604" s="231"/>
      <c r="S604" s="231"/>
      <c r="T604" s="231"/>
      <c r="U604" s="231"/>
      <c r="V604" s="265"/>
      <c r="W604" s="240"/>
      <c r="X604" s="264" t="str">
        <f>L603</f>
        <v>C2</v>
      </c>
      <c r="Y604" s="231"/>
      <c r="Z604" s="231"/>
      <c r="AA604" s="231"/>
      <c r="AB604" s="231"/>
      <c r="AC604" s="231" t="s">
        <v>277</v>
      </c>
      <c r="AD604" s="231" t="s">
        <v>277</v>
      </c>
      <c r="AE604" s="240"/>
      <c r="AF604" s="264" t="str">
        <f>L604</f>
        <v>C3</v>
      </c>
      <c r="AG604" s="231"/>
      <c r="AH604" s="231"/>
      <c r="AI604" s="231"/>
      <c r="AJ604" s="231"/>
      <c r="AK604" s="231"/>
      <c r="AL604" s="265"/>
      <c r="AM604" s="240"/>
      <c r="AN604" s="264" t="str">
        <f>L605</f>
        <v>C4</v>
      </c>
      <c r="AO604" s="231"/>
      <c r="AP604" s="231"/>
      <c r="AQ604" s="231"/>
      <c r="AR604" s="231"/>
      <c r="AS604" s="231" t="s">
        <v>277</v>
      </c>
      <c r="AT604" s="231" t="s">
        <v>277</v>
      </c>
      <c r="AU604" s="240"/>
      <c r="AV604" s="240"/>
      <c r="AW604" s="355"/>
      <c r="AX604" s="66"/>
      <c r="AY604" s="289">
        <f t="shared" si="63"/>
        <v>12</v>
      </c>
      <c r="AZ604" s="244">
        <f t="shared" si="64"/>
        <v>0</v>
      </c>
      <c r="BA604" s="244">
        <f t="shared" si="65"/>
        <v>12</v>
      </c>
      <c r="BB604" s="290">
        <f>Table6[[#This Row],[Occupé]]/Table6[[#This Row],[Total port]]</f>
        <v>0</v>
      </c>
      <c r="BC604" s="250"/>
      <c r="BD604" s="250"/>
    </row>
    <row r="605" spans="1:56" ht="12" customHeight="1" thickBot="1">
      <c r="A605" s="145"/>
      <c r="B605" s="299" t="str">
        <f t="shared" si="62"/>
        <v>INTRA</v>
      </c>
      <c r="C605" s="296" t="s">
        <v>227</v>
      </c>
      <c r="D605" s="257" t="s">
        <v>69</v>
      </c>
      <c r="E605" s="232" t="s">
        <v>280</v>
      </c>
      <c r="F605" s="353"/>
      <c r="G605" s="252">
        <v>12</v>
      </c>
      <c r="H605" s="252">
        <v>12</v>
      </c>
      <c r="I605" s="252" t="s">
        <v>289</v>
      </c>
      <c r="J605" s="231" t="s">
        <v>227</v>
      </c>
      <c r="K605" s="252" t="s">
        <v>206</v>
      </c>
      <c r="L605" s="252" t="s">
        <v>302</v>
      </c>
      <c r="M605" s="252">
        <f>COUNTIF(AO603:AT604,"x")</f>
        <v>4</v>
      </c>
      <c r="N605" s="252">
        <f t="shared" si="66"/>
        <v>8</v>
      </c>
      <c r="O605" s="233"/>
      <c r="P605" s="233"/>
      <c r="Q605" s="233">
        <v>1</v>
      </c>
      <c r="R605" s="233">
        <v>2</v>
      </c>
      <c r="S605" s="233">
        <v>3</v>
      </c>
      <c r="T605" s="233">
        <v>4</v>
      </c>
      <c r="U605" s="233">
        <v>5</v>
      </c>
      <c r="V605" s="233">
        <v>6</v>
      </c>
      <c r="W605" s="233"/>
      <c r="X605" s="233"/>
      <c r="Y605" s="233">
        <v>1</v>
      </c>
      <c r="Z605" s="233">
        <v>2</v>
      </c>
      <c r="AA605" s="233">
        <v>3</v>
      </c>
      <c r="AB605" s="233">
        <v>4</v>
      </c>
      <c r="AC605" s="233">
        <v>5</v>
      </c>
      <c r="AD605" s="233">
        <v>6</v>
      </c>
      <c r="AE605" s="233"/>
      <c r="AF605" s="233"/>
      <c r="AG605" s="233">
        <v>1</v>
      </c>
      <c r="AH605" s="233">
        <v>2</v>
      </c>
      <c r="AI605" s="233">
        <v>3</v>
      </c>
      <c r="AJ605" s="233">
        <v>4</v>
      </c>
      <c r="AK605" s="233">
        <v>5</v>
      </c>
      <c r="AL605" s="233">
        <v>6</v>
      </c>
      <c r="AM605" s="233"/>
      <c r="AN605" s="233"/>
      <c r="AO605" s="233">
        <v>1</v>
      </c>
      <c r="AP605" s="233">
        <v>2</v>
      </c>
      <c r="AQ605" s="233">
        <v>3</v>
      </c>
      <c r="AR605" s="233">
        <v>4</v>
      </c>
      <c r="AS605" s="233">
        <v>5</v>
      </c>
      <c r="AT605" s="233">
        <v>6</v>
      </c>
      <c r="AU605" s="233"/>
      <c r="AV605" s="233"/>
      <c r="AW605" s="356"/>
      <c r="AX605" s="66"/>
      <c r="AY605" s="289">
        <f t="shared" si="63"/>
        <v>12</v>
      </c>
      <c r="AZ605" s="244">
        <f t="shared" si="64"/>
        <v>4</v>
      </c>
      <c r="BA605" s="244">
        <f t="shared" si="65"/>
        <v>8</v>
      </c>
      <c r="BB605" s="290">
        <f>Table6[[#This Row],[Occupé]]/Table6[[#This Row],[Total port]]</f>
        <v>0.33333333333333331</v>
      </c>
      <c r="BC605" s="250"/>
      <c r="BD605" s="250"/>
    </row>
    <row r="606" spans="1:56" ht="12" customHeight="1" thickBot="1">
      <c r="A606" s="145"/>
      <c r="B606" s="297" t="str">
        <f t="shared" si="62"/>
        <v>INTRA</v>
      </c>
      <c r="C606" s="295" t="s">
        <v>227</v>
      </c>
      <c r="D606" s="275" t="s">
        <v>69</v>
      </c>
      <c r="E606" s="260" t="s">
        <v>280</v>
      </c>
      <c r="F606" s="351">
        <v>28</v>
      </c>
      <c r="G606" s="259">
        <v>0</v>
      </c>
      <c r="H606" s="259">
        <v>0</v>
      </c>
      <c r="I606" s="259" t="s">
        <v>289</v>
      </c>
      <c r="J606" s="255" t="s">
        <v>227</v>
      </c>
      <c r="K606" s="259"/>
      <c r="L606" s="259" t="s">
        <v>298</v>
      </c>
      <c r="M606" s="259">
        <f>COUNTIF(Q607:V608,"x")</f>
        <v>0</v>
      </c>
      <c r="N606" s="259">
        <f t="shared" si="66"/>
        <v>0</v>
      </c>
      <c r="O606" s="228"/>
      <c r="P606" s="228"/>
      <c r="Q606" s="228">
        <v>7</v>
      </c>
      <c r="R606" s="228">
        <v>8</v>
      </c>
      <c r="S606" s="228">
        <v>9</v>
      </c>
      <c r="T606" s="228">
        <v>10</v>
      </c>
      <c r="U606" s="228">
        <v>11</v>
      </c>
      <c r="V606" s="228">
        <v>12</v>
      </c>
      <c r="W606" s="228"/>
      <c r="X606" s="228"/>
      <c r="Y606" s="228">
        <v>7</v>
      </c>
      <c r="Z606" s="228">
        <v>8</v>
      </c>
      <c r="AA606" s="228">
        <v>9</v>
      </c>
      <c r="AB606" s="228">
        <v>10</v>
      </c>
      <c r="AC606" s="228">
        <v>11</v>
      </c>
      <c r="AD606" s="228">
        <v>12</v>
      </c>
      <c r="AE606" s="228"/>
      <c r="AF606" s="228"/>
      <c r="AG606" s="228">
        <v>7</v>
      </c>
      <c r="AH606" s="228">
        <v>8</v>
      </c>
      <c r="AI606" s="228">
        <v>9</v>
      </c>
      <c r="AJ606" s="228">
        <v>10</v>
      </c>
      <c r="AK606" s="228">
        <v>11</v>
      </c>
      <c r="AL606" s="228">
        <v>12</v>
      </c>
      <c r="AM606" s="228"/>
      <c r="AN606" s="228"/>
      <c r="AO606" s="228">
        <v>7</v>
      </c>
      <c r="AP606" s="228">
        <v>8</v>
      </c>
      <c r="AQ606" s="228">
        <v>9</v>
      </c>
      <c r="AR606" s="228">
        <v>10</v>
      </c>
      <c r="AS606" s="228">
        <v>11</v>
      </c>
      <c r="AT606" s="228">
        <v>12</v>
      </c>
      <c r="AU606" s="228"/>
      <c r="AV606" s="228"/>
      <c r="AW606" s="354"/>
      <c r="AX606" s="66"/>
      <c r="AY606" s="289">
        <f t="shared" si="63"/>
        <v>0</v>
      </c>
      <c r="AZ606" s="244">
        <f t="shared" si="64"/>
        <v>0</v>
      </c>
      <c r="BA606" s="244">
        <f t="shared" si="65"/>
        <v>0</v>
      </c>
      <c r="BB606" s="290" t="e">
        <f>Table6[[#This Row],[Occupé]]/Table6[[#This Row],[Total port]]</f>
        <v>#DIV/0!</v>
      </c>
      <c r="BC606" s="250"/>
      <c r="BD606" s="250"/>
    </row>
    <row r="607" spans="1:56" ht="12" customHeight="1">
      <c r="A607" s="145"/>
      <c r="B607" s="298" t="str">
        <f t="shared" si="62"/>
        <v>INTRA</v>
      </c>
      <c r="C607" s="289" t="s">
        <v>227</v>
      </c>
      <c r="D607" s="261" t="s">
        <v>69</v>
      </c>
      <c r="E607" s="245" t="s">
        <v>280</v>
      </c>
      <c r="F607" s="352"/>
      <c r="G607" s="261">
        <v>0</v>
      </c>
      <c r="H607" s="261">
        <v>0</v>
      </c>
      <c r="I607" s="261" t="s">
        <v>289</v>
      </c>
      <c r="J607" s="244" t="s">
        <v>227</v>
      </c>
      <c r="K607" s="261"/>
      <c r="L607" s="261" t="s">
        <v>300</v>
      </c>
      <c r="M607" s="261">
        <f>COUNTIF(Y607:AD608,"x")</f>
        <v>0</v>
      </c>
      <c r="N607" s="261">
        <f t="shared" si="66"/>
        <v>0</v>
      </c>
      <c r="O607" s="240"/>
      <c r="P607" s="262">
        <f>K606</f>
        <v>0</v>
      </c>
      <c r="Q607" s="268"/>
      <c r="R607" s="269"/>
      <c r="S607" s="269"/>
      <c r="T607" s="269"/>
      <c r="U607" s="269"/>
      <c r="V607" s="270"/>
      <c r="W607" s="240"/>
      <c r="X607" s="262">
        <f>K607</f>
        <v>0</v>
      </c>
      <c r="Y607" s="268"/>
      <c r="Z607" s="269"/>
      <c r="AA607" s="269"/>
      <c r="AB607" s="269"/>
      <c r="AC607" s="269"/>
      <c r="AD607" s="270"/>
      <c r="AE607" s="240"/>
      <c r="AF607" s="262">
        <f>K608</f>
        <v>0</v>
      </c>
      <c r="AG607" s="268"/>
      <c r="AH607" s="269"/>
      <c r="AI607" s="269"/>
      <c r="AJ607" s="269"/>
      <c r="AK607" s="269"/>
      <c r="AL607" s="270"/>
      <c r="AM607" s="240"/>
      <c r="AN607" s="262">
        <f>K609</f>
        <v>0</v>
      </c>
      <c r="AO607" s="268"/>
      <c r="AP607" s="269"/>
      <c r="AQ607" s="269"/>
      <c r="AR607" s="269"/>
      <c r="AS607" s="269"/>
      <c r="AT607" s="270"/>
      <c r="AU607" s="240"/>
      <c r="AV607" s="240"/>
      <c r="AW607" s="355"/>
      <c r="AX607" s="66"/>
      <c r="AY607" s="289">
        <f t="shared" si="63"/>
        <v>0</v>
      </c>
      <c r="AZ607" s="244">
        <f t="shared" si="64"/>
        <v>0</v>
      </c>
      <c r="BA607" s="244">
        <f t="shared" si="65"/>
        <v>0</v>
      </c>
      <c r="BB607" s="290" t="e">
        <f>Table6[[#This Row],[Occupé]]/Table6[[#This Row],[Total port]]</f>
        <v>#DIV/0!</v>
      </c>
      <c r="BC607" s="250"/>
      <c r="BD607" s="250"/>
    </row>
    <row r="608" spans="1:56" ht="12" customHeight="1" thickBot="1">
      <c r="A608" s="145"/>
      <c r="B608" s="298" t="str">
        <f t="shared" si="62"/>
        <v>INTRA</v>
      </c>
      <c r="C608" s="289" t="s">
        <v>227</v>
      </c>
      <c r="D608" s="261" t="s">
        <v>69</v>
      </c>
      <c r="E608" s="245" t="s">
        <v>280</v>
      </c>
      <c r="F608" s="352"/>
      <c r="G608" s="261">
        <v>0</v>
      </c>
      <c r="H608" s="261">
        <v>0</v>
      </c>
      <c r="I608" s="261" t="s">
        <v>289</v>
      </c>
      <c r="J608" s="244" t="s">
        <v>227</v>
      </c>
      <c r="K608" s="261"/>
      <c r="L608" s="261" t="s">
        <v>301</v>
      </c>
      <c r="M608" s="261">
        <f>COUNTIF(AG607:AL608,"x")</f>
        <v>0</v>
      </c>
      <c r="N608" s="261">
        <f t="shared" si="66"/>
        <v>0</v>
      </c>
      <c r="O608" s="240"/>
      <c r="P608" s="264" t="str">
        <f>L606</f>
        <v>C1</v>
      </c>
      <c r="Q608" s="272"/>
      <c r="R608" s="273"/>
      <c r="S608" s="273"/>
      <c r="T608" s="273"/>
      <c r="U608" s="273"/>
      <c r="V608" s="274"/>
      <c r="W608" s="240"/>
      <c r="X608" s="264" t="str">
        <f>L607</f>
        <v>C2</v>
      </c>
      <c r="Y608" s="272"/>
      <c r="Z608" s="273"/>
      <c r="AA608" s="273"/>
      <c r="AB608" s="273"/>
      <c r="AC608" s="273"/>
      <c r="AD608" s="274"/>
      <c r="AE608" s="240"/>
      <c r="AF608" s="264" t="str">
        <f>L608</f>
        <v>C3</v>
      </c>
      <c r="AG608" s="272"/>
      <c r="AH608" s="273"/>
      <c r="AI608" s="273"/>
      <c r="AJ608" s="273"/>
      <c r="AK608" s="273"/>
      <c r="AL608" s="274"/>
      <c r="AM608" s="240"/>
      <c r="AN608" s="264" t="str">
        <f>L609</f>
        <v>C4</v>
      </c>
      <c r="AO608" s="272"/>
      <c r="AP608" s="273"/>
      <c r="AQ608" s="273"/>
      <c r="AR608" s="273"/>
      <c r="AS608" s="273"/>
      <c r="AT608" s="274"/>
      <c r="AU608" s="240"/>
      <c r="AV608" s="240"/>
      <c r="AW608" s="355"/>
      <c r="AX608" s="66"/>
      <c r="AY608" s="289">
        <f t="shared" si="63"/>
        <v>0</v>
      </c>
      <c r="AZ608" s="244">
        <f t="shared" si="64"/>
        <v>0</v>
      </c>
      <c r="BA608" s="244">
        <f t="shared" si="65"/>
        <v>0</v>
      </c>
      <c r="BB608" s="290" t="e">
        <f>Table6[[#This Row],[Occupé]]/Table6[[#This Row],[Total port]]</f>
        <v>#DIV/0!</v>
      </c>
      <c r="BC608" s="250"/>
      <c r="BD608" s="250"/>
    </row>
    <row r="609" spans="1:56" ht="12" customHeight="1" thickBot="1">
      <c r="A609" s="145"/>
      <c r="B609" s="299" t="str">
        <f t="shared" si="62"/>
        <v>INTRA</v>
      </c>
      <c r="C609" s="296" t="s">
        <v>227</v>
      </c>
      <c r="D609" s="257" t="s">
        <v>69</v>
      </c>
      <c r="E609" s="232" t="s">
        <v>280</v>
      </c>
      <c r="F609" s="353"/>
      <c r="G609" s="252">
        <v>0</v>
      </c>
      <c r="H609" s="252">
        <v>0</v>
      </c>
      <c r="I609" s="252" t="s">
        <v>289</v>
      </c>
      <c r="J609" s="231" t="s">
        <v>227</v>
      </c>
      <c r="K609" s="252"/>
      <c r="L609" s="252" t="s">
        <v>302</v>
      </c>
      <c r="M609" s="252">
        <f>COUNTIF(AO607:AT608,"x")</f>
        <v>0</v>
      </c>
      <c r="N609" s="252">
        <f t="shared" si="66"/>
        <v>0</v>
      </c>
      <c r="O609" s="233"/>
      <c r="P609" s="233"/>
      <c r="Q609" s="233">
        <v>1</v>
      </c>
      <c r="R609" s="233">
        <v>2</v>
      </c>
      <c r="S609" s="233">
        <v>3</v>
      </c>
      <c r="T609" s="233">
        <v>4</v>
      </c>
      <c r="U609" s="233">
        <v>5</v>
      </c>
      <c r="V609" s="233">
        <v>6</v>
      </c>
      <c r="W609" s="233"/>
      <c r="X609" s="233"/>
      <c r="Y609" s="233">
        <v>1</v>
      </c>
      <c r="Z609" s="233">
        <v>2</v>
      </c>
      <c r="AA609" s="233">
        <v>3</v>
      </c>
      <c r="AB609" s="233">
        <v>4</v>
      </c>
      <c r="AC609" s="233">
        <v>5</v>
      </c>
      <c r="AD609" s="233">
        <v>6</v>
      </c>
      <c r="AE609" s="233"/>
      <c r="AF609" s="233"/>
      <c r="AG609" s="233">
        <v>1</v>
      </c>
      <c r="AH609" s="233">
        <v>2</v>
      </c>
      <c r="AI609" s="233">
        <v>3</v>
      </c>
      <c r="AJ609" s="233">
        <v>4</v>
      </c>
      <c r="AK609" s="233">
        <v>5</v>
      </c>
      <c r="AL609" s="233">
        <v>6</v>
      </c>
      <c r="AM609" s="233"/>
      <c r="AN609" s="233"/>
      <c r="AO609" s="233">
        <v>1</v>
      </c>
      <c r="AP609" s="233">
        <v>2</v>
      </c>
      <c r="AQ609" s="233">
        <v>3</v>
      </c>
      <c r="AR609" s="233">
        <v>4</v>
      </c>
      <c r="AS609" s="233">
        <v>5</v>
      </c>
      <c r="AT609" s="233">
        <v>6</v>
      </c>
      <c r="AU609" s="233"/>
      <c r="AV609" s="233"/>
      <c r="AW609" s="356"/>
      <c r="AX609" s="66"/>
      <c r="AY609" s="289">
        <f t="shared" si="63"/>
        <v>0</v>
      </c>
      <c r="AZ609" s="244">
        <f t="shared" si="64"/>
        <v>0</v>
      </c>
      <c r="BA609" s="244">
        <f t="shared" si="65"/>
        <v>0</v>
      </c>
      <c r="BB609" s="290" t="e">
        <f>Table6[[#This Row],[Occupé]]/Table6[[#This Row],[Total port]]</f>
        <v>#DIV/0!</v>
      </c>
      <c r="BC609" s="250"/>
      <c r="BD609" s="250"/>
    </row>
    <row r="610" spans="1:56" ht="12" customHeight="1" thickBot="1">
      <c r="A610" s="145"/>
      <c r="B610" s="297" t="str">
        <f t="shared" si="62"/>
        <v>INTRA</v>
      </c>
      <c r="C610" s="295" t="s">
        <v>227</v>
      </c>
      <c r="D610" s="275" t="s">
        <v>69</v>
      </c>
      <c r="E610" s="260" t="s">
        <v>280</v>
      </c>
      <c r="F610" s="351">
        <v>27</v>
      </c>
      <c r="G610" s="259">
        <v>12</v>
      </c>
      <c r="H610" s="259">
        <v>12</v>
      </c>
      <c r="I610" s="259" t="s">
        <v>289</v>
      </c>
      <c r="J610" s="255" t="s">
        <v>227</v>
      </c>
      <c r="K610" s="259" t="s">
        <v>256</v>
      </c>
      <c r="L610" s="259" t="s">
        <v>298</v>
      </c>
      <c r="M610" s="259">
        <f>COUNTIF(Q611:V612,"x")</f>
        <v>12</v>
      </c>
      <c r="N610" s="259">
        <f t="shared" si="66"/>
        <v>0</v>
      </c>
      <c r="O610" s="228"/>
      <c r="P610" s="228"/>
      <c r="Q610" s="228">
        <v>7</v>
      </c>
      <c r="R610" s="228">
        <v>8</v>
      </c>
      <c r="S610" s="228">
        <v>9</v>
      </c>
      <c r="T610" s="228">
        <v>10</v>
      </c>
      <c r="U610" s="228">
        <v>11</v>
      </c>
      <c r="V610" s="228">
        <v>12</v>
      </c>
      <c r="W610" s="228"/>
      <c r="X610" s="228"/>
      <c r="Y610" s="228">
        <v>7</v>
      </c>
      <c r="Z610" s="228">
        <v>8</v>
      </c>
      <c r="AA610" s="228">
        <v>9</v>
      </c>
      <c r="AB610" s="228">
        <v>10</v>
      </c>
      <c r="AC610" s="228">
        <v>11</v>
      </c>
      <c r="AD610" s="228">
        <v>12</v>
      </c>
      <c r="AE610" s="228"/>
      <c r="AF610" s="228"/>
      <c r="AG610" s="228">
        <v>7</v>
      </c>
      <c r="AH610" s="228">
        <v>8</v>
      </c>
      <c r="AI610" s="228">
        <v>9</v>
      </c>
      <c r="AJ610" s="228">
        <v>10</v>
      </c>
      <c r="AK610" s="228">
        <v>11</v>
      </c>
      <c r="AL610" s="228">
        <v>12</v>
      </c>
      <c r="AM610" s="228"/>
      <c r="AN610" s="228"/>
      <c r="AO610" s="228">
        <v>7</v>
      </c>
      <c r="AP610" s="228">
        <v>8</v>
      </c>
      <c r="AQ610" s="228">
        <v>9</v>
      </c>
      <c r="AR610" s="228">
        <v>10</v>
      </c>
      <c r="AS610" s="228">
        <v>11</v>
      </c>
      <c r="AT610" s="228">
        <v>12</v>
      </c>
      <c r="AU610" s="228"/>
      <c r="AV610" s="228"/>
      <c r="AW610" s="354"/>
      <c r="AX610" s="66"/>
      <c r="AY610" s="289">
        <f t="shared" si="63"/>
        <v>12</v>
      </c>
      <c r="AZ610" s="244">
        <f t="shared" si="64"/>
        <v>12</v>
      </c>
      <c r="BA610" s="244">
        <f t="shared" si="65"/>
        <v>0</v>
      </c>
      <c r="BB610" s="290">
        <f>Table6[[#This Row],[Occupé]]/Table6[[#This Row],[Total port]]</f>
        <v>1</v>
      </c>
      <c r="BC610" s="250"/>
      <c r="BD610" s="250"/>
    </row>
    <row r="611" spans="1:56" ht="12" customHeight="1">
      <c r="A611" s="145"/>
      <c r="B611" s="298" t="str">
        <f t="shared" si="62"/>
        <v>INTRA</v>
      </c>
      <c r="C611" s="289" t="s">
        <v>227</v>
      </c>
      <c r="D611" s="261" t="s">
        <v>69</v>
      </c>
      <c r="E611" s="245" t="s">
        <v>280</v>
      </c>
      <c r="F611" s="352"/>
      <c r="G611" s="261">
        <v>12</v>
      </c>
      <c r="H611" s="261">
        <v>12</v>
      </c>
      <c r="I611" s="261" t="s">
        <v>289</v>
      </c>
      <c r="J611" s="244" t="s">
        <v>227</v>
      </c>
      <c r="K611" s="261" t="s">
        <v>256</v>
      </c>
      <c r="L611" s="261" t="s">
        <v>300</v>
      </c>
      <c r="M611" s="261">
        <f>COUNTIF(Y611:AD612,"x")</f>
        <v>12</v>
      </c>
      <c r="N611" s="261">
        <f t="shared" si="66"/>
        <v>0</v>
      </c>
      <c r="O611" s="240"/>
      <c r="P611" s="262" t="str">
        <f>K610</f>
        <v>K40</v>
      </c>
      <c r="Q611" s="255" t="s">
        <v>277</v>
      </c>
      <c r="R611" s="255" t="s">
        <v>277</v>
      </c>
      <c r="S611" s="255" t="s">
        <v>277</v>
      </c>
      <c r="T611" s="255" t="s">
        <v>277</v>
      </c>
      <c r="U611" s="255" t="s">
        <v>277</v>
      </c>
      <c r="V611" s="263" t="s">
        <v>277</v>
      </c>
      <c r="W611" s="240"/>
      <c r="X611" s="262" t="str">
        <f>K611</f>
        <v>K40</v>
      </c>
      <c r="Y611" s="255" t="s">
        <v>277</v>
      </c>
      <c r="Z611" s="255" t="s">
        <v>277</v>
      </c>
      <c r="AA611" s="255" t="s">
        <v>277</v>
      </c>
      <c r="AB611" s="255" t="s">
        <v>277</v>
      </c>
      <c r="AC611" s="255" t="s">
        <v>277</v>
      </c>
      <c r="AD611" s="263" t="s">
        <v>277</v>
      </c>
      <c r="AE611" s="240"/>
      <c r="AF611" s="262" t="str">
        <f>K612</f>
        <v>K40</v>
      </c>
      <c r="AG611" s="255"/>
      <c r="AH611" s="255"/>
      <c r="AI611" s="255"/>
      <c r="AJ611" s="255"/>
      <c r="AK611" s="255"/>
      <c r="AL611" s="263"/>
      <c r="AM611" s="240"/>
      <c r="AN611" s="262">
        <f>K613</f>
        <v>0</v>
      </c>
      <c r="AO611" s="268"/>
      <c r="AP611" s="269"/>
      <c r="AQ611" s="269"/>
      <c r="AR611" s="269"/>
      <c r="AS611" s="269"/>
      <c r="AT611" s="270"/>
      <c r="AU611" s="240"/>
      <c r="AV611" s="240"/>
      <c r="AW611" s="355"/>
      <c r="AX611" s="66"/>
      <c r="AY611" s="289">
        <f t="shared" si="63"/>
        <v>12</v>
      </c>
      <c r="AZ611" s="244">
        <f t="shared" si="64"/>
        <v>12</v>
      </c>
      <c r="BA611" s="244">
        <f t="shared" si="65"/>
        <v>0</v>
      </c>
      <c r="BB611" s="290">
        <f>Table6[[#This Row],[Occupé]]/Table6[[#This Row],[Total port]]</f>
        <v>1</v>
      </c>
      <c r="BC611" s="250"/>
      <c r="BD611" s="250"/>
    </row>
    <row r="612" spans="1:56" ht="12" customHeight="1" thickBot="1">
      <c r="A612" s="145"/>
      <c r="B612" s="298" t="str">
        <f t="shared" si="62"/>
        <v>INTRA</v>
      </c>
      <c r="C612" s="289" t="s">
        <v>227</v>
      </c>
      <c r="D612" s="261" t="s">
        <v>69</v>
      </c>
      <c r="E612" s="245" t="s">
        <v>280</v>
      </c>
      <c r="F612" s="352"/>
      <c r="G612" s="261">
        <v>12</v>
      </c>
      <c r="H612" s="261">
        <v>12</v>
      </c>
      <c r="I612" s="261" t="s">
        <v>289</v>
      </c>
      <c r="J612" s="244" t="s">
        <v>227</v>
      </c>
      <c r="K612" s="261" t="s">
        <v>256</v>
      </c>
      <c r="L612" s="261" t="s">
        <v>301</v>
      </c>
      <c r="M612" s="261">
        <f>COUNTIF(AG611:AL612,"x")</f>
        <v>2</v>
      </c>
      <c r="N612" s="261">
        <f t="shared" si="66"/>
        <v>10</v>
      </c>
      <c r="O612" s="240"/>
      <c r="P612" s="264" t="str">
        <f>L610</f>
        <v>C1</v>
      </c>
      <c r="Q612" s="231" t="s">
        <v>277</v>
      </c>
      <c r="R612" s="231" t="s">
        <v>277</v>
      </c>
      <c r="S612" s="231" t="s">
        <v>277</v>
      </c>
      <c r="T612" s="231" t="s">
        <v>277</v>
      </c>
      <c r="U612" s="231" t="s">
        <v>277</v>
      </c>
      <c r="V612" s="265" t="s">
        <v>277</v>
      </c>
      <c r="W612" s="240"/>
      <c r="X612" s="264" t="str">
        <f>L611</f>
        <v>C2</v>
      </c>
      <c r="Y612" s="231" t="s">
        <v>277</v>
      </c>
      <c r="Z612" s="231" t="s">
        <v>277</v>
      </c>
      <c r="AA612" s="231" t="s">
        <v>277</v>
      </c>
      <c r="AB612" s="231" t="s">
        <v>277</v>
      </c>
      <c r="AC612" s="231" t="s">
        <v>277</v>
      </c>
      <c r="AD612" s="265" t="s">
        <v>277</v>
      </c>
      <c r="AE612" s="240"/>
      <c r="AF612" s="264" t="str">
        <f>L612</f>
        <v>C3</v>
      </c>
      <c r="AG612" s="231" t="s">
        <v>278</v>
      </c>
      <c r="AH612" s="231" t="s">
        <v>278</v>
      </c>
      <c r="AI612" s="231"/>
      <c r="AJ612" s="231"/>
      <c r="AK612" s="231"/>
      <c r="AL612" s="265"/>
      <c r="AM612" s="240"/>
      <c r="AN612" s="264" t="str">
        <f>L613</f>
        <v>C4</v>
      </c>
      <c r="AO612" s="272"/>
      <c r="AP612" s="273"/>
      <c r="AQ612" s="273"/>
      <c r="AR612" s="273"/>
      <c r="AS612" s="273"/>
      <c r="AT612" s="274"/>
      <c r="AU612" s="240"/>
      <c r="AV612" s="240"/>
      <c r="AW612" s="355"/>
      <c r="AX612" s="66"/>
      <c r="AY612" s="289">
        <f t="shared" si="63"/>
        <v>12</v>
      </c>
      <c r="AZ612" s="244">
        <f t="shared" si="64"/>
        <v>2</v>
      </c>
      <c r="BA612" s="244">
        <f t="shared" si="65"/>
        <v>10</v>
      </c>
      <c r="BB612" s="290">
        <f>Table6[[#This Row],[Occupé]]/Table6[[#This Row],[Total port]]</f>
        <v>0.16666666666666666</v>
      </c>
      <c r="BC612" s="250"/>
      <c r="BD612" s="250"/>
    </row>
    <row r="613" spans="1:56" ht="12" customHeight="1" thickBot="1">
      <c r="A613" s="145"/>
      <c r="B613" s="299" t="str">
        <f t="shared" si="62"/>
        <v>INTRA</v>
      </c>
      <c r="C613" s="296" t="s">
        <v>227</v>
      </c>
      <c r="D613" s="257" t="s">
        <v>69</v>
      </c>
      <c r="E613" s="232" t="s">
        <v>280</v>
      </c>
      <c r="F613" s="353"/>
      <c r="G613" s="252">
        <v>0</v>
      </c>
      <c r="H613" s="252">
        <v>0</v>
      </c>
      <c r="I613" s="252" t="s">
        <v>289</v>
      </c>
      <c r="J613" s="231" t="s">
        <v>227</v>
      </c>
      <c r="K613" s="252"/>
      <c r="L613" s="252" t="s">
        <v>302</v>
      </c>
      <c r="M613" s="252">
        <f>COUNTIF(AO611:AT612,"x")</f>
        <v>0</v>
      </c>
      <c r="N613" s="252">
        <f t="shared" si="66"/>
        <v>0</v>
      </c>
      <c r="O613" s="233"/>
      <c r="P613" s="233"/>
      <c r="Q613" s="233">
        <v>1</v>
      </c>
      <c r="R613" s="233">
        <v>2</v>
      </c>
      <c r="S613" s="233">
        <v>3</v>
      </c>
      <c r="T613" s="233">
        <v>4</v>
      </c>
      <c r="U613" s="233">
        <v>5</v>
      </c>
      <c r="V613" s="233">
        <v>6</v>
      </c>
      <c r="W613" s="233"/>
      <c r="X613" s="233"/>
      <c r="Y613" s="233">
        <v>1</v>
      </c>
      <c r="Z613" s="233">
        <v>2</v>
      </c>
      <c r="AA613" s="233">
        <v>3</v>
      </c>
      <c r="AB613" s="233">
        <v>4</v>
      </c>
      <c r="AC613" s="233">
        <v>5</v>
      </c>
      <c r="AD613" s="233">
        <v>6</v>
      </c>
      <c r="AE613" s="233"/>
      <c r="AF613" s="233"/>
      <c r="AG613" s="233">
        <v>1</v>
      </c>
      <c r="AH613" s="233">
        <v>2</v>
      </c>
      <c r="AI613" s="233">
        <v>3</v>
      </c>
      <c r="AJ613" s="233">
        <v>4</v>
      </c>
      <c r="AK613" s="233">
        <v>5</v>
      </c>
      <c r="AL613" s="233">
        <v>6</v>
      </c>
      <c r="AM613" s="233"/>
      <c r="AN613" s="233"/>
      <c r="AO613" s="233">
        <v>1</v>
      </c>
      <c r="AP613" s="233">
        <v>2</v>
      </c>
      <c r="AQ613" s="233">
        <v>3</v>
      </c>
      <c r="AR613" s="233">
        <v>4</v>
      </c>
      <c r="AS613" s="233">
        <v>5</v>
      </c>
      <c r="AT613" s="233">
        <v>6</v>
      </c>
      <c r="AU613" s="233"/>
      <c r="AV613" s="233"/>
      <c r="AW613" s="356"/>
      <c r="AX613" s="66"/>
      <c r="AY613" s="289">
        <f t="shared" si="63"/>
        <v>0</v>
      </c>
      <c r="AZ613" s="244">
        <f t="shared" si="64"/>
        <v>0</v>
      </c>
      <c r="BA613" s="244">
        <f t="shared" si="65"/>
        <v>0</v>
      </c>
      <c r="BB613" s="290" t="e">
        <f>Table6[[#This Row],[Occupé]]/Table6[[#This Row],[Total port]]</f>
        <v>#DIV/0!</v>
      </c>
      <c r="BC613" s="250"/>
      <c r="BD613" s="250"/>
    </row>
    <row r="614" spans="1:56" ht="12" customHeight="1" thickBot="1">
      <c r="A614" s="145"/>
      <c r="B614" s="297" t="str">
        <f t="shared" si="62"/>
        <v>INTRA</v>
      </c>
      <c r="C614" s="295" t="s">
        <v>227</v>
      </c>
      <c r="D614" s="275" t="s">
        <v>69</v>
      </c>
      <c r="E614" s="260" t="s">
        <v>280</v>
      </c>
      <c r="F614" s="351">
        <v>26</v>
      </c>
      <c r="G614" s="259">
        <v>12</v>
      </c>
      <c r="H614" s="259">
        <v>12</v>
      </c>
      <c r="I614" s="259" t="s">
        <v>289</v>
      </c>
      <c r="J614" s="255" t="s">
        <v>227</v>
      </c>
      <c r="K614" s="259" t="s">
        <v>257</v>
      </c>
      <c r="L614" s="259" t="s">
        <v>298</v>
      </c>
      <c r="M614" s="259">
        <f>COUNTIF(Q615:V616,"x")</f>
        <v>4</v>
      </c>
      <c r="N614" s="259">
        <f t="shared" si="66"/>
        <v>8</v>
      </c>
      <c r="O614" s="228"/>
      <c r="P614" s="228"/>
      <c r="Q614" s="228">
        <v>7</v>
      </c>
      <c r="R614" s="228">
        <v>8</v>
      </c>
      <c r="S614" s="228">
        <v>9</v>
      </c>
      <c r="T614" s="228">
        <v>10</v>
      </c>
      <c r="U614" s="228">
        <v>11</v>
      </c>
      <c r="V614" s="228">
        <v>12</v>
      </c>
      <c r="W614" s="228"/>
      <c r="X614" s="228"/>
      <c r="Y614" s="228">
        <v>7</v>
      </c>
      <c r="Z614" s="228">
        <v>8</v>
      </c>
      <c r="AA614" s="228">
        <v>9</v>
      </c>
      <c r="AB614" s="228">
        <v>10</v>
      </c>
      <c r="AC614" s="228">
        <v>11</v>
      </c>
      <c r="AD614" s="228">
        <v>12</v>
      </c>
      <c r="AE614" s="228"/>
      <c r="AF614" s="228"/>
      <c r="AG614" s="228">
        <v>7</v>
      </c>
      <c r="AH614" s="228">
        <v>8</v>
      </c>
      <c r="AI614" s="228">
        <v>9</v>
      </c>
      <c r="AJ614" s="228">
        <v>10</v>
      </c>
      <c r="AK614" s="228">
        <v>11</v>
      </c>
      <c r="AL614" s="228">
        <v>12</v>
      </c>
      <c r="AM614" s="228"/>
      <c r="AN614" s="228"/>
      <c r="AO614" s="228">
        <v>7</v>
      </c>
      <c r="AP614" s="228">
        <v>8</v>
      </c>
      <c r="AQ614" s="228">
        <v>9</v>
      </c>
      <c r="AR614" s="228">
        <v>10</v>
      </c>
      <c r="AS614" s="228">
        <v>11</v>
      </c>
      <c r="AT614" s="228">
        <v>12</v>
      </c>
      <c r="AU614" s="228"/>
      <c r="AV614" s="228"/>
      <c r="AW614" s="354"/>
      <c r="AX614" s="66"/>
      <c r="AY614" s="289">
        <f t="shared" si="63"/>
        <v>12</v>
      </c>
      <c r="AZ614" s="244">
        <f t="shared" si="64"/>
        <v>4</v>
      </c>
      <c r="BA614" s="244">
        <f t="shared" si="65"/>
        <v>8</v>
      </c>
      <c r="BB614" s="290">
        <f>Table6[[#This Row],[Occupé]]/Table6[[#This Row],[Total port]]</f>
        <v>0.33333333333333331</v>
      </c>
      <c r="BC614" s="250"/>
      <c r="BD614" s="250"/>
    </row>
    <row r="615" spans="1:56" ht="12" customHeight="1">
      <c r="A615" s="145"/>
      <c r="B615" s="298" t="str">
        <f t="shared" si="62"/>
        <v>INTRA</v>
      </c>
      <c r="C615" s="289" t="s">
        <v>227</v>
      </c>
      <c r="D615" s="261" t="s">
        <v>69</v>
      </c>
      <c r="E615" s="245" t="s">
        <v>280</v>
      </c>
      <c r="F615" s="352"/>
      <c r="G615" s="261">
        <v>0</v>
      </c>
      <c r="H615" s="261">
        <v>0</v>
      </c>
      <c r="I615" s="261" t="s">
        <v>289</v>
      </c>
      <c r="J615" s="244" t="s">
        <v>227</v>
      </c>
      <c r="K615" s="261" t="s">
        <v>257</v>
      </c>
      <c r="L615" s="261" t="s">
        <v>300</v>
      </c>
      <c r="M615" s="261">
        <f>COUNTIF(Y615:AD616,"x")</f>
        <v>0</v>
      </c>
      <c r="N615" s="261">
        <f t="shared" si="66"/>
        <v>0</v>
      </c>
      <c r="O615" s="240"/>
      <c r="P615" s="262" t="str">
        <f>K614</f>
        <v>J43</v>
      </c>
      <c r="Q615" s="255"/>
      <c r="R615" s="255"/>
      <c r="S615" s="255"/>
      <c r="T615" s="255"/>
      <c r="U615" s="255" t="s">
        <v>278</v>
      </c>
      <c r="V615" s="263" t="s">
        <v>278</v>
      </c>
      <c r="W615" s="240"/>
      <c r="X615" s="262" t="str">
        <f>K615</f>
        <v>J43</v>
      </c>
      <c r="Y615" s="268"/>
      <c r="Z615" s="269"/>
      <c r="AA615" s="269"/>
      <c r="AB615" s="269"/>
      <c r="AC615" s="269"/>
      <c r="AD615" s="270"/>
      <c r="AE615" s="240"/>
      <c r="AF615" s="262" t="str">
        <f>K616</f>
        <v>J43</v>
      </c>
      <c r="AG615" s="268"/>
      <c r="AH615" s="269"/>
      <c r="AI615" s="269"/>
      <c r="AJ615" s="269"/>
      <c r="AK615" s="269"/>
      <c r="AL615" s="270"/>
      <c r="AM615" s="240"/>
      <c r="AN615" s="262" t="str">
        <f>K617</f>
        <v>J43</v>
      </c>
      <c r="AO615" s="268"/>
      <c r="AP615" s="269"/>
      <c r="AQ615" s="269"/>
      <c r="AR615" s="269"/>
      <c r="AS615" s="269"/>
      <c r="AT615" s="270"/>
      <c r="AU615" s="240"/>
      <c r="AV615" s="240"/>
      <c r="AW615" s="355"/>
      <c r="AX615" s="66"/>
      <c r="AY615" s="289">
        <f t="shared" si="63"/>
        <v>0</v>
      </c>
      <c r="AZ615" s="244">
        <f t="shared" si="64"/>
        <v>0</v>
      </c>
      <c r="BA615" s="244">
        <f t="shared" si="65"/>
        <v>0</v>
      </c>
      <c r="BB615" s="290" t="e">
        <f>Table6[[#This Row],[Occupé]]/Table6[[#This Row],[Total port]]</f>
        <v>#DIV/0!</v>
      </c>
      <c r="BC615" s="250"/>
      <c r="BD615" s="250"/>
    </row>
    <row r="616" spans="1:56" ht="12" customHeight="1" thickBot="1">
      <c r="A616" s="145"/>
      <c r="B616" s="298" t="str">
        <f t="shared" si="62"/>
        <v>INTRA</v>
      </c>
      <c r="C616" s="289" t="s">
        <v>227</v>
      </c>
      <c r="D616" s="261" t="s">
        <v>69</v>
      </c>
      <c r="E616" s="245" t="s">
        <v>280</v>
      </c>
      <c r="F616" s="352"/>
      <c r="G616" s="261">
        <v>0</v>
      </c>
      <c r="H616" s="261">
        <v>0</v>
      </c>
      <c r="I616" s="261" t="s">
        <v>289</v>
      </c>
      <c r="J616" s="244" t="s">
        <v>227</v>
      </c>
      <c r="K616" s="261" t="s">
        <v>257</v>
      </c>
      <c r="L616" s="261" t="s">
        <v>301</v>
      </c>
      <c r="M616" s="261">
        <f>COUNTIF(AG615:AL616,"x")</f>
        <v>0</v>
      </c>
      <c r="N616" s="261">
        <f t="shared" si="66"/>
        <v>0</v>
      </c>
      <c r="O616" s="240"/>
      <c r="P616" s="264" t="str">
        <f>L614</f>
        <v>C1</v>
      </c>
      <c r="Q616" s="231"/>
      <c r="R616" s="231"/>
      <c r="S616" s="231"/>
      <c r="T616" s="231"/>
      <c r="U616" s="231" t="s">
        <v>278</v>
      </c>
      <c r="V616" s="265" t="s">
        <v>278</v>
      </c>
      <c r="W616" s="240"/>
      <c r="X616" s="264" t="str">
        <f>L615</f>
        <v>C2</v>
      </c>
      <c r="Y616" s="272"/>
      <c r="Z616" s="273"/>
      <c r="AA616" s="273"/>
      <c r="AB616" s="273"/>
      <c r="AC616" s="273"/>
      <c r="AD616" s="274"/>
      <c r="AE616" s="240"/>
      <c r="AF616" s="264" t="str">
        <f>L616</f>
        <v>C3</v>
      </c>
      <c r="AG616" s="272"/>
      <c r="AH616" s="273"/>
      <c r="AI616" s="273"/>
      <c r="AJ616" s="273"/>
      <c r="AK616" s="273"/>
      <c r="AL616" s="274"/>
      <c r="AM616" s="240"/>
      <c r="AN616" s="264" t="str">
        <f>L617</f>
        <v>C4</v>
      </c>
      <c r="AO616" s="272"/>
      <c r="AP616" s="273"/>
      <c r="AQ616" s="273"/>
      <c r="AR616" s="273"/>
      <c r="AS616" s="273"/>
      <c r="AT616" s="274"/>
      <c r="AU616" s="240"/>
      <c r="AV616" s="240"/>
      <c r="AW616" s="355"/>
      <c r="AX616" s="66"/>
      <c r="AY616" s="289">
        <f t="shared" si="63"/>
        <v>0</v>
      </c>
      <c r="AZ616" s="244">
        <f t="shared" si="64"/>
        <v>0</v>
      </c>
      <c r="BA616" s="244">
        <f t="shared" si="65"/>
        <v>0</v>
      </c>
      <c r="BB616" s="290" t="e">
        <f>Table6[[#This Row],[Occupé]]/Table6[[#This Row],[Total port]]</f>
        <v>#DIV/0!</v>
      </c>
      <c r="BC616" s="250"/>
      <c r="BD616" s="250"/>
    </row>
    <row r="617" spans="1:56" ht="12" customHeight="1" thickBot="1">
      <c r="A617" s="145"/>
      <c r="B617" s="299" t="str">
        <f t="shared" si="62"/>
        <v>INTRA</v>
      </c>
      <c r="C617" s="296" t="s">
        <v>227</v>
      </c>
      <c r="D617" s="257" t="s">
        <v>69</v>
      </c>
      <c r="E617" s="232" t="s">
        <v>280</v>
      </c>
      <c r="F617" s="353"/>
      <c r="G617" s="252">
        <v>0</v>
      </c>
      <c r="H617" s="252">
        <v>0</v>
      </c>
      <c r="I617" s="252" t="s">
        <v>289</v>
      </c>
      <c r="J617" s="231" t="s">
        <v>227</v>
      </c>
      <c r="K617" s="252" t="s">
        <v>257</v>
      </c>
      <c r="L617" s="252" t="s">
        <v>302</v>
      </c>
      <c r="M617" s="252">
        <f>COUNTIF(AO615:AT616,"x")</f>
        <v>0</v>
      </c>
      <c r="N617" s="252">
        <f t="shared" si="66"/>
        <v>0</v>
      </c>
      <c r="O617" s="233"/>
      <c r="P617" s="233"/>
      <c r="Q617" s="233">
        <v>1</v>
      </c>
      <c r="R617" s="233">
        <v>2</v>
      </c>
      <c r="S617" s="233">
        <v>3</v>
      </c>
      <c r="T617" s="233">
        <v>4</v>
      </c>
      <c r="U617" s="233">
        <v>5</v>
      </c>
      <c r="V617" s="233">
        <v>6</v>
      </c>
      <c r="W617" s="233"/>
      <c r="X617" s="233"/>
      <c r="Y617" s="233">
        <v>1</v>
      </c>
      <c r="Z617" s="233">
        <v>2</v>
      </c>
      <c r="AA617" s="233">
        <v>3</v>
      </c>
      <c r="AB617" s="233">
        <v>4</v>
      </c>
      <c r="AC617" s="233">
        <v>5</v>
      </c>
      <c r="AD617" s="233">
        <v>6</v>
      </c>
      <c r="AE617" s="233"/>
      <c r="AF617" s="233"/>
      <c r="AG617" s="233">
        <v>1</v>
      </c>
      <c r="AH617" s="233">
        <v>2</v>
      </c>
      <c r="AI617" s="233">
        <v>3</v>
      </c>
      <c r="AJ617" s="233">
        <v>4</v>
      </c>
      <c r="AK617" s="233">
        <v>5</v>
      </c>
      <c r="AL617" s="233">
        <v>6</v>
      </c>
      <c r="AM617" s="233"/>
      <c r="AN617" s="233"/>
      <c r="AO617" s="233">
        <v>1</v>
      </c>
      <c r="AP617" s="233">
        <v>2</v>
      </c>
      <c r="AQ617" s="233">
        <v>3</v>
      </c>
      <c r="AR617" s="233">
        <v>4</v>
      </c>
      <c r="AS617" s="233">
        <v>5</v>
      </c>
      <c r="AT617" s="233">
        <v>6</v>
      </c>
      <c r="AU617" s="233"/>
      <c r="AV617" s="233"/>
      <c r="AW617" s="356"/>
      <c r="AX617" s="66"/>
      <c r="AY617" s="289">
        <f t="shared" si="63"/>
        <v>0</v>
      </c>
      <c r="AZ617" s="244">
        <f t="shared" si="64"/>
        <v>0</v>
      </c>
      <c r="BA617" s="244">
        <f t="shared" si="65"/>
        <v>0</v>
      </c>
      <c r="BB617" s="290" t="e">
        <f>Table6[[#This Row],[Occupé]]/Table6[[#This Row],[Total port]]</f>
        <v>#DIV/0!</v>
      </c>
      <c r="BC617" s="250"/>
      <c r="BD617" s="250"/>
    </row>
    <row r="618" spans="1:56" ht="12" customHeight="1" thickBot="1">
      <c r="A618" s="145"/>
      <c r="B618" s="297" t="str">
        <f t="shared" si="62"/>
        <v>INTRA</v>
      </c>
      <c r="C618" s="295" t="s">
        <v>227</v>
      </c>
      <c r="D618" s="275" t="s">
        <v>69</v>
      </c>
      <c r="E618" s="260" t="s">
        <v>280</v>
      </c>
      <c r="F618" s="351">
        <v>25</v>
      </c>
      <c r="G618" s="259">
        <v>12</v>
      </c>
      <c r="H618" s="259">
        <v>12</v>
      </c>
      <c r="I618" s="259" t="s">
        <v>289</v>
      </c>
      <c r="J618" s="255" t="s">
        <v>227</v>
      </c>
      <c r="K618" s="259" t="s">
        <v>258</v>
      </c>
      <c r="L618" s="259" t="s">
        <v>298</v>
      </c>
      <c r="M618" s="259">
        <f>COUNTIF(Q619:V620,"x")</f>
        <v>4</v>
      </c>
      <c r="N618" s="259">
        <f t="shared" si="66"/>
        <v>8</v>
      </c>
      <c r="O618" s="228"/>
      <c r="P618" s="228"/>
      <c r="Q618" s="228">
        <v>7</v>
      </c>
      <c r="R618" s="228">
        <v>8</v>
      </c>
      <c r="S618" s="228">
        <v>9</v>
      </c>
      <c r="T618" s="228">
        <v>10</v>
      </c>
      <c r="U618" s="228">
        <v>11</v>
      </c>
      <c r="V618" s="228">
        <v>12</v>
      </c>
      <c r="W618" s="228"/>
      <c r="X618" s="228"/>
      <c r="Y618" s="228">
        <v>7</v>
      </c>
      <c r="Z618" s="228">
        <v>8</v>
      </c>
      <c r="AA618" s="228">
        <v>9</v>
      </c>
      <c r="AB618" s="228">
        <v>10</v>
      </c>
      <c r="AC618" s="228">
        <v>11</v>
      </c>
      <c r="AD618" s="228">
        <v>12</v>
      </c>
      <c r="AE618" s="228"/>
      <c r="AF618" s="228"/>
      <c r="AG618" s="228">
        <v>7</v>
      </c>
      <c r="AH618" s="228">
        <v>8</v>
      </c>
      <c r="AI618" s="228">
        <v>9</v>
      </c>
      <c r="AJ618" s="228">
        <v>10</v>
      </c>
      <c r="AK618" s="228">
        <v>11</v>
      </c>
      <c r="AL618" s="228">
        <v>12</v>
      </c>
      <c r="AM618" s="228"/>
      <c r="AN618" s="228"/>
      <c r="AO618" s="228">
        <v>7</v>
      </c>
      <c r="AP618" s="228">
        <v>8</v>
      </c>
      <c r="AQ618" s="228">
        <v>9</v>
      </c>
      <c r="AR618" s="228">
        <v>10</v>
      </c>
      <c r="AS618" s="228">
        <v>11</v>
      </c>
      <c r="AT618" s="228">
        <v>12</v>
      </c>
      <c r="AU618" s="228"/>
      <c r="AV618" s="228"/>
      <c r="AW618" s="354"/>
      <c r="AX618" s="66"/>
      <c r="AY618" s="289">
        <f t="shared" si="63"/>
        <v>12</v>
      </c>
      <c r="AZ618" s="244">
        <f t="shared" si="64"/>
        <v>4</v>
      </c>
      <c r="BA618" s="244">
        <f t="shared" si="65"/>
        <v>8</v>
      </c>
      <c r="BB618" s="290">
        <f>Table6[[#This Row],[Occupé]]/Table6[[#This Row],[Total port]]</f>
        <v>0.33333333333333331</v>
      </c>
      <c r="BC618" s="250"/>
      <c r="BD618" s="250"/>
    </row>
    <row r="619" spans="1:56" ht="12" customHeight="1">
      <c r="A619" s="145"/>
      <c r="B619" s="298" t="str">
        <f t="shared" si="62"/>
        <v>INTRA</v>
      </c>
      <c r="C619" s="289" t="s">
        <v>227</v>
      </c>
      <c r="D619" s="261" t="s">
        <v>69</v>
      </c>
      <c r="E619" s="245" t="s">
        <v>280</v>
      </c>
      <c r="F619" s="352"/>
      <c r="G619" s="261">
        <v>0</v>
      </c>
      <c r="H619" s="261">
        <v>0</v>
      </c>
      <c r="I619" s="261" t="s">
        <v>289</v>
      </c>
      <c r="J619" s="244" t="s">
        <v>227</v>
      </c>
      <c r="K619" s="261"/>
      <c r="L619" s="261" t="s">
        <v>300</v>
      </c>
      <c r="M619" s="261">
        <f>COUNTIF(Y619:AD620,"x")</f>
        <v>0</v>
      </c>
      <c r="N619" s="261">
        <f t="shared" si="66"/>
        <v>0</v>
      </c>
      <c r="O619" s="240"/>
      <c r="P619" s="262" t="str">
        <f>K618</f>
        <v>M43</v>
      </c>
      <c r="Q619" s="255"/>
      <c r="R619" s="255"/>
      <c r="S619" s="255"/>
      <c r="T619" s="255"/>
      <c r="U619" s="255" t="s">
        <v>278</v>
      </c>
      <c r="V619" s="263" t="s">
        <v>278</v>
      </c>
      <c r="W619" s="240"/>
      <c r="X619" s="262">
        <f>K619</f>
        <v>0</v>
      </c>
      <c r="Y619" s="268"/>
      <c r="Z619" s="269"/>
      <c r="AA619" s="269"/>
      <c r="AB619" s="269"/>
      <c r="AC619" s="269"/>
      <c r="AD619" s="270"/>
      <c r="AE619" s="240"/>
      <c r="AF619" s="262">
        <f>K620</f>
        <v>0</v>
      </c>
      <c r="AG619" s="268"/>
      <c r="AH619" s="269"/>
      <c r="AI619" s="269"/>
      <c r="AJ619" s="269"/>
      <c r="AK619" s="269"/>
      <c r="AL619" s="270"/>
      <c r="AM619" s="240"/>
      <c r="AN619" s="262">
        <f>K621</f>
        <v>0</v>
      </c>
      <c r="AO619" s="268"/>
      <c r="AP619" s="269"/>
      <c r="AQ619" s="269"/>
      <c r="AR619" s="269"/>
      <c r="AS619" s="269"/>
      <c r="AT619" s="270"/>
      <c r="AU619" s="240"/>
      <c r="AV619" s="240"/>
      <c r="AW619" s="355"/>
      <c r="AX619" s="66"/>
      <c r="AY619" s="289">
        <f t="shared" si="63"/>
        <v>0</v>
      </c>
      <c r="AZ619" s="244">
        <f t="shared" si="64"/>
        <v>0</v>
      </c>
      <c r="BA619" s="244">
        <f t="shared" si="65"/>
        <v>0</v>
      </c>
      <c r="BB619" s="290" t="e">
        <f>Table6[[#This Row],[Occupé]]/Table6[[#This Row],[Total port]]</f>
        <v>#DIV/0!</v>
      </c>
      <c r="BC619" s="250"/>
      <c r="BD619" s="250"/>
    </row>
    <row r="620" spans="1:56" ht="12" customHeight="1" thickBot="1">
      <c r="A620" s="145"/>
      <c r="B620" s="298" t="str">
        <f t="shared" si="62"/>
        <v>INTRA</v>
      </c>
      <c r="C620" s="289" t="s">
        <v>227</v>
      </c>
      <c r="D620" s="261" t="s">
        <v>69</v>
      </c>
      <c r="E620" s="245" t="s">
        <v>280</v>
      </c>
      <c r="F620" s="352"/>
      <c r="G620" s="261">
        <v>0</v>
      </c>
      <c r="H620" s="261">
        <v>0</v>
      </c>
      <c r="I620" s="261" t="s">
        <v>289</v>
      </c>
      <c r="J620" s="244" t="s">
        <v>227</v>
      </c>
      <c r="K620" s="261"/>
      <c r="L620" s="261" t="s">
        <v>301</v>
      </c>
      <c r="M620" s="261">
        <f>COUNTIF(AG619:AL620,"x")</f>
        <v>0</v>
      </c>
      <c r="N620" s="261">
        <f t="shared" si="66"/>
        <v>0</v>
      </c>
      <c r="O620" s="240"/>
      <c r="P620" s="264" t="str">
        <f>L618</f>
        <v>C1</v>
      </c>
      <c r="Q620" s="231"/>
      <c r="R620" s="231"/>
      <c r="S620" s="231"/>
      <c r="T620" s="231"/>
      <c r="U620" s="231" t="s">
        <v>278</v>
      </c>
      <c r="V620" s="265" t="s">
        <v>278</v>
      </c>
      <c r="W620" s="240"/>
      <c r="X620" s="264" t="str">
        <f>L619</f>
        <v>C2</v>
      </c>
      <c r="Y620" s="272"/>
      <c r="Z620" s="273"/>
      <c r="AA620" s="273"/>
      <c r="AB620" s="273"/>
      <c r="AC620" s="273"/>
      <c r="AD620" s="274"/>
      <c r="AE620" s="240"/>
      <c r="AF620" s="264" t="str">
        <f>L620</f>
        <v>C3</v>
      </c>
      <c r="AG620" s="272"/>
      <c r="AH620" s="273"/>
      <c r="AI620" s="273"/>
      <c r="AJ620" s="273"/>
      <c r="AK620" s="273"/>
      <c r="AL620" s="274"/>
      <c r="AM620" s="240"/>
      <c r="AN620" s="264" t="str">
        <f>L621</f>
        <v>C4</v>
      </c>
      <c r="AO620" s="272"/>
      <c r="AP620" s="273"/>
      <c r="AQ620" s="273"/>
      <c r="AR620" s="273"/>
      <c r="AS620" s="273"/>
      <c r="AT620" s="274"/>
      <c r="AU620" s="240"/>
      <c r="AV620" s="240"/>
      <c r="AW620" s="355"/>
      <c r="AX620" s="66"/>
      <c r="AY620" s="289">
        <f t="shared" si="63"/>
        <v>0</v>
      </c>
      <c r="AZ620" s="244">
        <f t="shared" si="64"/>
        <v>0</v>
      </c>
      <c r="BA620" s="244">
        <f t="shared" si="65"/>
        <v>0</v>
      </c>
      <c r="BB620" s="290" t="e">
        <f>Table6[[#This Row],[Occupé]]/Table6[[#This Row],[Total port]]</f>
        <v>#DIV/0!</v>
      </c>
      <c r="BC620" s="250"/>
      <c r="BD620" s="250"/>
    </row>
    <row r="621" spans="1:56" ht="12" customHeight="1" thickBot="1">
      <c r="A621" s="145"/>
      <c r="B621" s="299" t="str">
        <f t="shared" si="62"/>
        <v>INTRA</v>
      </c>
      <c r="C621" s="296" t="s">
        <v>227</v>
      </c>
      <c r="D621" s="257" t="s">
        <v>69</v>
      </c>
      <c r="E621" s="232" t="s">
        <v>280</v>
      </c>
      <c r="F621" s="353"/>
      <c r="G621" s="252">
        <v>0</v>
      </c>
      <c r="H621" s="252">
        <v>0</v>
      </c>
      <c r="I621" s="252" t="s">
        <v>289</v>
      </c>
      <c r="J621" s="231" t="s">
        <v>227</v>
      </c>
      <c r="K621" s="252"/>
      <c r="L621" s="252" t="s">
        <v>302</v>
      </c>
      <c r="M621" s="252">
        <f>COUNTIF(AO619:AT620,"x")</f>
        <v>0</v>
      </c>
      <c r="N621" s="252">
        <f t="shared" si="66"/>
        <v>0</v>
      </c>
      <c r="O621" s="233"/>
      <c r="P621" s="233"/>
      <c r="Q621" s="233">
        <v>1</v>
      </c>
      <c r="R621" s="233">
        <v>2</v>
      </c>
      <c r="S621" s="233">
        <v>3</v>
      </c>
      <c r="T621" s="233">
        <v>4</v>
      </c>
      <c r="U621" s="233">
        <v>5</v>
      </c>
      <c r="V621" s="233">
        <v>6</v>
      </c>
      <c r="W621" s="233"/>
      <c r="X621" s="233"/>
      <c r="Y621" s="233">
        <v>1</v>
      </c>
      <c r="Z621" s="233">
        <v>2</v>
      </c>
      <c r="AA621" s="233">
        <v>3</v>
      </c>
      <c r="AB621" s="233">
        <v>4</v>
      </c>
      <c r="AC621" s="233">
        <v>5</v>
      </c>
      <c r="AD621" s="233">
        <v>6</v>
      </c>
      <c r="AE621" s="233"/>
      <c r="AF621" s="233"/>
      <c r="AG621" s="233">
        <v>1</v>
      </c>
      <c r="AH621" s="233">
        <v>2</v>
      </c>
      <c r="AI621" s="233">
        <v>3</v>
      </c>
      <c r="AJ621" s="233">
        <v>4</v>
      </c>
      <c r="AK621" s="233">
        <v>5</v>
      </c>
      <c r="AL621" s="233">
        <v>6</v>
      </c>
      <c r="AM621" s="233"/>
      <c r="AN621" s="233"/>
      <c r="AO621" s="233">
        <v>1</v>
      </c>
      <c r="AP621" s="233">
        <v>2</v>
      </c>
      <c r="AQ621" s="233">
        <v>3</v>
      </c>
      <c r="AR621" s="233">
        <v>4</v>
      </c>
      <c r="AS621" s="233">
        <v>5</v>
      </c>
      <c r="AT621" s="233">
        <v>6</v>
      </c>
      <c r="AU621" s="233"/>
      <c r="AV621" s="233"/>
      <c r="AW621" s="356"/>
      <c r="AX621" s="66"/>
      <c r="AY621" s="289">
        <f t="shared" si="63"/>
        <v>0</v>
      </c>
      <c r="AZ621" s="244">
        <f t="shared" si="64"/>
        <v>0</v>
      </c>
      <c r="BA621" s="244">
        <f t="shared" si="65"/>
        <v>0</v>
      </c>
      <c r="BB621" s="290" t="e">
        <f>Table6[[#This Row],[Occupé]]/Table6[[#This Row],[Total port]]</f>
        <v>#DIV/0!</v>
      </c>
      <c r="BC621" s="250"/>
      <c r="BD621" s="250"/>
    </row>
    <row r="622" spans="1:56" ht="12" customHeight="1" thickBot="1">
      <c r="A622" s="145"/>
      <c r="B622" s="297" t="str">
        <f t="shared" si="62"/>
        <v>INTRA</v>
      </c>
      <c r="C622" s="295" t="s">
        <v>227</v>
      </c>
      <c r="D622" s="275" t="s">
        <v>69</v>
      </c>
      <c r="E622" s="260" t="s">
        <v>280</v>
      </c>
      <c r="F622" s="351">
        <v>24</v>
      </c>
      <c r="G622" s="259">
        <v>0</v>
      </c>
      <c r="H622" s="259">
        <v>0</v>
      </c>
      <c r="I622" s="259" t="s">
        <v>289</v>
      </c>
      <c r="J622" s="255" t="s">
        <v>227</v>
      </c>
      <c r="K622" s="259"/>
      <c r="L622" s="259" t="s">
        <v>298</v>
      </c>
      <c r="M622" s="259">
        <f>COUNTIF(Q623:V624,"x")</f>
        <v>0</v>
      </c>
      <c r="N622" s="259">
        <f t="shared" si="66"/>
        <v>0</v>
      </c>
      <c r="O622" s="228"/>
      <c r="P622" s="228"/>
      <c r="Q622" s="228">
        <v>7</v>
      </c>
      <c r="R622" s="228">
        <v>8</v>
      </c>
      <c r="S622" s="228">
        <v>9</v>
      </c>
      <c r="T622" s="228">
        <v>10</v>
      </c>
      <c r="U622" s="228">
        <v>11</v>
      </c>
      <c r="V622" s="228">
        <v>12</v>
      </c>
      <c r="W622" s="228"/>
      <c r="X622" s="228"/>
      <c r="Y622" s="228">
        <v>7</v>
      </c>
      <c r="Z622" s="228">
        <v>8</v>
      </c>
      <c r="AA622" s="228">
        <v>9</v>
      </c>
      <c r="AB622" s="228">
        <v>10</v>
      </c>
      <c r="AC622" s="228">
        <v>11</v>
      </c>
      <c r="AD622" s="228">
        <v>12</v>
      </c>
      <c r="AE622" s="228"/>
      <c r="AF622" s="228"/>
      <c r="AG622" s="228">
        <v>7</v>
      </c>
      <c r="AH622" s="228">
        <v>8</v>
      </c>
      <c r="AI622" s="228">
        <v>9</v>
      </c>
      <c r="AJ622" s="228">
        <v>10</v>
      </c>
      <c r="AK622" s="228">
        <v>11</v>
      </c>
      <c r="AL622" s="228">
        <v>12</v>
      </c>
      <c r="AM622" s="228"/>
      <c r="AN622" s="228"/>
      <c r="AO622" s="228">
        <v>7</v>
      </c>
      <c r="AP622" s="228">
        <v>8</v>
      </c>
      <c r="AQ622" s="228">
        <v>9</v>
      </c>
      <c r="AR622" s="228">
        <v>10</v>
      </c>
      <c r="AS622" s="228">
        <v>11</v>
      </c>
      <c r="AT622" s="228">
        <v>12</v>
      </c>
      <c r="AU622" s="228"/>
      <c r="AV622" s="228"/>
      <c r="AW622" s="354"/>
      <c r="AX622" s="66"/>
      <c r="AY622" s="289">
        <f t="shared" si="63"/>
        <v>0</v>
      </c>
      <c r="AZ622" s="244">
        <f t="shared" si="64"/>
        <v>0</v>
      </c>
      <c r="BA622" s="244">
        <f t="shared" si="65"/>
        <v>0</v>
      </c>
      <c r="BB622" s="290" t="e">
        <f>Table6[[#This Row],[Occupé]]/Table6[[#This Row],[Total port]]</f>
        <v>#DIV/0!</v>
      </c>
      <c r="BC622" s="250"/>
      <c r="BD622" s="250"/>
    </row>
    <row r="623" spans="1:56" ht="12" customHeight="1">
      <c r="A623" s="145"/>
      <c r="B623" s="298" t="str">
        <f t="shared" si="62"/>
        <v>INTRA</v>
      </c>
      <c r="C623" s="289" t="s">
        <v>227</v>
      </c>
      <c r="D623" s="261" t="s">
        <v>69</v>
      </c>
      <c r="E623" s="245" t="s">
        <v>280</v>
      </c>
      <c r="F623" s="352"/>
      <c r="G623" s="261">
        <v>0</v>
      </c>
      <c r="H623" s="261">
        <v>0</v>
      </c>
      <c r="I623" s="261" t="s">
        <v>289</v>
      </c>
      <c r="J623" s="244" t="s">
        <v>227</v>
      </c>
      <c r="K623" s="261"/>
      <c r="L623" s="261" t="s">
        <v>300</v>
      </c>
      <c r="M623" s="261">
        <f>COUNTIF(Y623:AD624,"x")</f>
        <v>0</v>
      </c>
      <c r="N623" s="261">
        <f t="shared" si="66"/>
        <v>0</v>
      </c>
      <c r="O623" s="240"/>
      <c r="P623" s="262">
        <f>K622</f>
        <v>0</v>
      </c>
      <c r="Q623" s="268"/>
      <c r="R623" s="269"/>
      <c r="S623" s="269"/>
      <c r="T623" s="269"/>
      <c r="U623" s="269"/>
      <c r="V623" s="270"/>
      <c r="W623" s="240"/>
      <c r="X623" s="262">
        <f>K623</f>
        <v>0</v>
      </c>
      <c r="Y623" s="268"/>
      <c r="Z623" s="269"/>
      <c r="AA623" s="269"/>
      <c r="AB623" s="269"/>
      <c r="AC623" s="269"/>
      <c r="AD623" s="270"/>
      <c r="AE623" s="240"/>
      <c r="AF623" s="262" t="str">
        <f>K624</f>
        <v>P43</v>
      </c>
      <c r="AG623" s="255"/>
      <c r="AH623" s="255"/>
      <c r="AI623" s="255"/>
      <c r="AJ623" s="255"/>
      <c r="AK623" s="255"/>
      <c r="AL623" s="263"/>
      <c r="AM623" s="240"/>
      <c r="AN623" s="262" t="str">
        <f>K625</f>
        <v>P43</v>
      </c>
      <c r="AO623" s="255"/>
      <c r="AP623" s="255"/>
      <c r="AQ623" s="255" t="s">
        <v>278</v>
      </c>
      <c r="AR623" s="255" t="s">
        <v>278</v>
      </c>
      <c r="AS623" s="255" t="s">
        <v>278</v>
      </c>
      <c r="AT623" s="263" t="s">
        <v>278</v>
      </c>
      <c r="AU623" s="240"/>
      <c r="AV623" s="240"/>
      <c r="AW623" s="355"/>
      <c r="AX623" s="66"/>
      <c r="AY623" s="289">
        <f t="shared" si="63"/>
        <v>0</v>
      </c>
      <c r="AZ623" s="244">
        <f t="shared" si="64"/>
        <v>0</v>
      </c>
      <c r="BA623" s="244">
        <f t="shared" si="65"/>
        <v>0</v>
      </c>
      <c r="BB623" s="290" t="e">
        <f>Table6[[#This Row],[Occupé]]/Table6[[#This Row],[Total port]]</f>
        <v>#DIV/0!</v>
      </c>
      <c r="BC623" s="250"/>
      <c r="BD623" s="250"/>
    </row>
    <row r="624" spans="1:56" ht="12" customHeight="1" thickBot="1">
      <c r="A624" s="145"/>
      <c r="B624" s="298" t="str">
        <f t="shared" si="62"/>
        <v>INTRA</v>
      </c>
      <c r="C624" s="289" t="s">
        <v>227</v>
      </c>
      <c r="D624" s="261" t="s">
        <v>69</v>
      </c>
      <c r="E624" s="245" t="s">
        <v>280</v>
      </c>
      <c r="F624" s="352"/>
      <c r="G624" s="261">
        <v>12</v>
      </c>
      <c r="H624" s="261">
        <v>12</v>
      </c>
      <c r="I624" s="261" t="s">
        <v>289</v>
      </c>
      <c r="J624" s="244" t="s">
        <v>227</v>
      </c>
      <c r="K624" s="261" t="s">
        <v>259</v>
      </c>
      <c r="L624" s="261" t="s">
        <v>301</v>
      </c>
      <c r="M624" s="261">
        <f>COUNTIF(AG623:AL624,"x")</f>
        <v>0</v>
      </c>
      <c r="N624" s="261">
        <f t="shared" si="66"/>
        <v>12</v>
      </c>
      <c r="O624" s="240"/>
      <c r="P624" s="264" t="str">
        <f>L622</f>
        <v>C1</v>
      </c>
      <c r="Q624" s="272"/>
      <c r="R624" s="273"/>
      <c r="S624" s="273"/>
      <c r="T624" s="273"/>
      <c r="U624" s="273"/>
      <c r="V624" s="274"/>
      <c r="W624" s="240"/>
      <c r="X624" s="264" t="str">
        <f>L623</f>
        <v>C2</v>
      </c>
      <c r="Y624" s="272"/>
      <c r="Z624" s="273"/>
      <c r="AA624" s="273"/>
      <c r="AB624" s="273"/>
      <c r="AC624" s="273"/>
      <c r="AD624" s="274"/>
      <c r="AE624" s="240"/>
      <c r="AF624" s="264" t="str">
        <f>L624</f>
        <v>C3</v>
      </c>
      <c r="AG624" s="231"/>
      <c r="AH624" s="231"/>
      <c r="AI624" s="231"/>
      <c r="AJ624" s="231"/>
      <c r="AK624" s="231"/>
      <c r="AL624" s="265"/>
      <c r="AM624" s="240"/>
      <c r="AN624" s="264" t="str">
        <f>L625</f>
        <v>C4</v>
      </c>
      <c r="AO624" s="231"/>
      <c r="AP624" s="231"/>
      <c r="AQ624" s="231" t="s">
        <v>278</v>
      </c>
      <c r="AR624" s="231" t="s">
        <v>278</v>
      </c>
      <c r="AS624" s="231" t="s">
        <v>278</v>
      </c>
      <c r="AT624" s="265" t="s">
        <v>278</v>
      </c>
      <c r="AU624" s="240"/>
      <c r="AV624" s="240"/>
      <c r="AW624" s="355"/>
      <c r="AX624" s="66"/>
      <c r="AY624" s="289">
        <f t="shared" si="63"/>
        <v>12</v>
      </c>
      <c r="AZ624" s="244">
        <f t="shared" si="64"/>
        <v>0</v>
      </c>
      <c r="BA624" s="244">
        <f t="shared" si="65"/>
        <v>12</v>
      </c>
      <c r="BB624" s="290">
        <f>Table6[[#This Row],[Occupé]]/Table6[[#This Row],[Total port]]</f>
        <v>0</v>
      </c>
      <c r="BC624" s="250"/>
      <c r="BD624" s="250"/>
    </row>
    <row r="625" spans="1:56" ht="12" customHeight="1" thickBot="1">
      <c r="A625" s="145"/>
      <c r="B625" s="299" t="str">
        <f t="shared" si="62"/>
        <v>INTRA</v>
      </c>
      <c r="C625" s="296" t="s">
        <v>227</v>
      </c>
      <c r="D625" s="257" t="s">
        <v>69</v>
      </c>
      <c r="E625" s="232" t="s">
        <v>280</v>
      </c>
      <c r="F625" s="353"/>
      <c r="G625" s="252">
        <v>12</v>
      </c>
      <c r="H625" s="252">
        <v>12</v>
      </c>
      <c r="I625" s="252" t="s">
        <v>289</v>
      </c>
      <c r="J625" s="231" t="s">
        <v>227</v>
      </c>
      <c r="K625" s="252" t="s">
        <v>259</v>
      </c>
      <c r="L625" s="252" t="s">
        <v>302</v>
      </c>
      <c r="M625" s="252">
        <f>COUNTIF(AO623:AT624,"x")</f>
        <v>8</v>
      </c>
      <c r="N625" s="252">
        <f t="shared" si="66"/>
        <v>4</v>
      </c>
      <c r="O625" s="233"/>
      <c r="P625" s="233"/>
      <c r="Q625" s="233">
        <v>1</v>
      </c>
      <c r="R625" s="233">
        <v>2</v>
      </c>
      <c r="S625" s="233">
        <v>3</v>
      </c>
      <c r="T625" s="233">
        <v>4</v>
      </c>
      <c r="U625" s="233">
        <v>5</v>
      </c>
      <c r="V625" s="233">
        <v>6</v>
      </c>
      <c r="W625" s="233"/>
      <c r="X625" s="233"/>
      <c r="Y625" s="233">
        <v>1</v>
      </c>
      <c r="Z625" s="233">
        <v>2</v>
      </c>
      <c r="AA625" s="233">
        <v>3</v>
      </c>
      <c r="AB625" s="233">
        <v>4</v>
      </c>
      <c r="AC625" s="233">
        <v>5</v>
      </c>
      <c r="AD625" s="233">
        <v>6</v>
      </c>
      <c r="AE625" s="233"/>
      <c r="AF625" s="233"/>
      <c r="AG625" s="233">
        <v>1</v>
      </c>
      <c r="AH625" s="233">
        <v>2</v>
      </c>
      <c r="AI625" s="233">
        <v>3</v>
      </c>
      <c r="AJ625" s="233">
        <v>4</v>
      </c>
      <c r="AK625" s="233">
        <v>5</v>
      </c>
      <c r="AL625" s="233">
        <v>6</v>
      </c>
      <c r="AM625" s="233"/>
      <c r="AN625" s="233"/>
      <c r="AO625" s="233">
        <v>1</v>
      </c>
      <c r="AP625" s="233">
        <v>2</v>
      </c>
      <c r="AQ625" s="233">
        <v>3</v>
      </c>
      <c r="AR625" s="233">
        <v>4</v>
      </c>
      <c r="AS625" s="233">
        <v>5</v>
      </c>
      <c r="AT625" s="233">
        <v>6</v>
      </c>
      <c r="AU625" s="233"/>
      <c r="AV625" s="233"/>
      <c r="AW625" s="356"/>
      <c r="AX625" s="66"/>
      <c r="AY625" s="289">
        <f t="shared" si="63"/>
        <v>12</v>
      </c>
      <c r="AZ625" s="244">
        <f t="shared" si="64"/>
        <v>8</v>
      </c>
      <c r="BA625" s="244">
        <f t="shared" si="65"/>
        <v>4</v>
      </c>
      <c r="BB625" s="290">
        <f>Table6[[#This Row],[Occupé]]/Table6[[#This Row],[Total port]]</f>
        <v>0.66666666666666663</v>
      </c>
      <c r="BC625" s="250"/>
      <c r="BD625" s="250"/>
    </row>
    <row r="626" spans="1:56" ht="12" customHeight="1" thickBot="1">
      <c r="A626" s="145"/>
      <c r="B626" s="297" t="str">
        <f t="shared" si="62"/>
        <v>INTRA</v>
      </c>
      <c r="C626" s="295" t="s">
        <v>227</v>
      </c>
      <c r="D626" s="275" t="s">
        <v>69</v>
      </c>
      <c r="E626" s="260" t="s">
        <v>280</v>
      </c>
      <c r="F626" s="351">
        <v>23</v>
      </c>
      <c r="G626" s="259">
        <v>12</v>
      </c>
      <c r="H626" s="259">
        <v>12</v>
      </c>
      <c r="I626" s="259" t="s">
        <v>289</v>
      </c>
      <c r="J626" s="255" t="s">
        <v>227</v>
      </c>
      <c r="K626" s="259" t="s">
        <v>254</v>
      </c>
      <c r="L626" s="259" t="s">
        <v>298</v>
      </c>
      <c r="M626" s="259">
        <f>COUNTIF(Q627:V628,"x")</f>
        <v>0</v>
      </c>
      <c r="N626" s="259">
        <f t="shared" si="66"/>
        <v>12</v>
      </c>
      <c r="O626" s="228"/>
      <c r="P626" s="228"/>
      <c r="Q626" s="228">
        <v>7</v>
      </c>
      <c r="R626" s="228">
        <v>8</v>
      </c>
      <c r="S626" s="228">
        <v>9</v>
      </c>
      <c r="T626" s="228">
        <v>10</v>
      </c>
      <c r="U626" s="228">
        <v>11</v>
      </c>
      <c r="V626" s="228">
        <v>12</v>
      </c>
      <c r="W626" s="228"/>
      <c r="X626" s="228"/>
      <c r="Y626" s="228">
        <v>7</v>
      </c>
      <c r="Z626" s="228">
        <v>8</v>
      </c>
      <c r="AA626" s="228">
        <v>9</v>
      </c>
      <c r="AB626" s="228">
        <v>10</v>
      </c>
      <c r="AC626" s="228">
        <v>11</v>
      </c>
      <c r="AD626" s="228">
        <v>12</v>
      </c>
      <c r="AE626" s="228"/>
      <c r="AF626" s="228"/>
      <c r="AG626" s="228">
        <v>7</v>
      </c>
      <c r="AH626" s="228">
        <v>8</v>
      </c>
      <c r="AI626" s="228">
        <v>9</v>
      </c>
      <c r="AJ626" s="228">
        <v>10</v>
      </c>
      <c r="AK626" s="228">
        <v>11</v>
      </c>
      <c r="AL626" s="228">
        <v>12</v>
      </c>
      <c r="AM626" s="228"/>
      <c r="AN626" s="228"/>
      <c r="AO626" s="228">
        <v>7</v>
      </c>
      <c r="AP626" s="228">
        <v>8</v>
      </c>
      <c r="AQ626" s="228">
        <v>9</v>
      </c>
      <c r="AR626" s="228">
        <v>10</v>
      </c>
      <c r="AS626" s="228">
        <v>11</v>
      </c>
      <c r="AT626" s="228">
        <v>12</v>
      </c>
      <c r="AU626" s="228"/>
      <c r="AV626" s="228"/>
      <c r="AW626" s="354"/>
      <c r="AX626" s="66"/>
      <c r="AY626" s="289">
        <f t="shared" si="63"/>
        <v>12</v>
      </c>
      <c r="AZ626" s="244">
        <f t="shared" si="64"/>
        <v>0</v>
      </c>
      <c r="BA626" s="244">
        <f t="shared" si="65"/>
        <v>12</v>
      </c>
      <c r="BB626" s="290">
        <f>Table6[[#This Row],[Occupé]]/Table6[[#This Row],[Total port]]</f>
        <v>0</v>
      </c>
      <c r="BC626" s="250"/>
      <c r="BD626" s="250"/>
    </row>
    <row r="627" spans="1:56" ht="12" customHeight="1">
      <c r="A627" s="145"/>
      <c r="B627" s="298" t="str">
        <f t="shared" si="62"/>
        <v>INTRA</v>
      </c>
      <c r="C627" s="289" t="s">
        <v>227</v>
      </c>
      <c r="D627" s="261" t="s">
        <v>69</v>
      </c>
      <c r="E627" s="245" t="s">
        <v>280</v>
      </c>
      <c r="F627" s="352"/>
      <c r="G627" s="261">
        <v>12</v>
      </c>
      <c r="H627" s="261">
        <v>12</v>
      </c>
      <c r="I627" s="261" t="s">
        <v>289</v>
      </c>
      <c r="J627" s="244" t="s">
        <v>227</v>
      </c>
      <c r="K627" s="261" t="s">
        <v>254</v>
      </c>
      <c r="L627" s="261" t="s">
        <v>300</v>
      </c>
      <c r="M627" s="261">
        <f>COUNTIF(Y627:AD628,"x")</f>
        <v>4</v>
      </c>
      <c r="N627" s="261">
        <f t="shared" si="66"/>
        <v>8</v>
      </c>
      <c r="O627" s="240"/>
      <c r="P627" s="262" t="str">
        <f>K626</f>
        <v>R43</v>
      </c>
      <c r="Q627" s="255"/>
      <c r="R627" s="255"/>
      <c r="S627" s="255"/>
      <c r="T627" s="255"/>
      <c r="U627" s="255"/>
      <c r="V627" s="263"/>
      <c r="W627" s="240"/>
      <c r="X627" s="262" t="str">
        <f>K627</f>
        <v>R43</v>
      </c>
      <c r="Y627" s="255"/>
      <c r="Z627" s="255"/>
      <c r="AA627" s="255"/>
      <c r="AB627" s="255"/>
      <c r="AC627" s="255" t="s">
        <v>278</v>
      </c>
      <c r="AD627" s="263" t="s">
        <v>278</v>
      </c>
      <c r="AE627" s="240"/>
      <c r="AF627" s="262">
        <f>K628</f>
        <v>0</v>
      </c>
      <c r="AG627" s="268"/>
      <c r="AH627" s="269"/>
      <c r="AI627" s="269"/>
      <c r="AJ627" s="269"/>
      <c r="AK627" s="269"/>
      <c r="AL627" s="270"/>
      <c r="AM627" s="240"/>
      <c r="AN627" s="262">
        <f>K629</f>
        <v>0</v>
      </c>
      <c r="AO627" s="268"/>
      <c r="AP627" s="269"/>
      <c r="AQ627" s="269"/>
      <c r="AR627" s="269"/>
      <c r="AS627" s="269"/>
      <c r="AT627" s="270"/>
      <c r="AU627" s="240"/>
      <c r="AV627" s="240"/>
      <c r="AW627" s="355"/>
      <c r="AX627" s="66"/>
      <c r="AY627" s="289">
        <f t="shared" si="63"/>
        <v>12</v>
      </c>
      <c r="AZ627" s="244">
        <f t="shared" si="64"/>
        <v>4</v>
      </c>
      <c r="BA627" s="244">
        <f t="shared" si="65"/>
        <v>8</v>
      </c>
      <c r="BB627" s="290">
        <f>Table6[[#This Row],[Occupé]]/Table6[[#This Row],[Total port]]</f>
        <v>0.33333333333333331</v>
      </c>
      <c r="BC627" s="250"/>
      <c r="BD627" s="250"/>
    </row>
    <row r="628" spans="1:56" ht="12" customHeight="1" thickBot="1">
      <c r="A628" s="145"/>
      <c r="B628" s="298" t="str">
        <f t="shared" si="62"/>
        <v>INTRA</v>
      </c>
      <c r="C628" s="289" t="s">
        <v>227</v>
      </c>
      <c r="D628" s="261" t="s">
        <v>69</v>
      </c>
      <c r="E628" s="245" t="s">
        <v>280</v>
      </c>
      <c r="F628" s="352"/>
      <c r="G628" s="261">
        <v>0</v>
      </c>
      <c r="H628" s="261">
        <v>0</v>
      </c>
      <c r="I628" s="261" t="s">
        <v>289</v>
      </c>
      <c r="J628" s="244" t="s">
        <v>227</v>
      </c>
      <c r="K628" s="261"/>
      <c r="L628" s="261" t="s">
        <v>301</v>
      </c>
      <c r="M628" s="261">
        <f>COUNTIF(AG627:AL628,"x")</f>
        <v>0</v>
      </c>
      <c r="N628" s="261">
        <f t="shared" si="66"/>
        <v>0</v>
      </c>
      <c r="O628" s="240"/>
      <c r="P628" s="264" t="str">
        <f>L626</f>
        <v>C1</v>
      </c>
      <c r="Q628" s="231"/>
      <c r="R628" s="231"/>
      <c r="S628" s="231"/>
      <c r="T628" s="231"/>
      <c r="U628" s="231"/>
      <c r="V628" s="265"/>
      <c r="W628" s="240"/>
      <c r="X628" s="264" t="str">
        <f>L627</f>
        <v>C2</v>
      </c>
      <c r="Y628" s="231"/>
      <c r="Z628" s="231"/>
      <c r="AA628" s="231"/>
      <c r="AB628" s="231"/>
      <c r="AC628" s="231" t="s">
        <v>278</v>
      </c>
      <c r="AD628" s="265" t="s">
        <v>278</v>
      </c>
      <c r="AE628" s="240"/>
      <c r="AF628" s="264" t="str">
        <f>L628</f>
        <v>C3</v>
      </c>
      <c r="AG628" s="272"/>
      <c r="AH628" s="273"/>
      <c r="AI628" s="273"/>
      <c r="AJ628" s="273"/>
      <c r="AK628" s="273"/>
      <c r="AL628" s="274"/>
      <c r="AM628" s="240"/>
      <c r="AN628" s="264" t="str">
        <f>L629</f>
        <v>C4</v>
      </c>
      <c r="AO628" s="272"/>
      <c r="AP628" s="273"/>
      <c r="AQ628" s="273"/>
      <c r="AR628" s="273"/>
      <c r="AS628" s="273"/>
      <c r="AT628" s="274"/>
      <c r="AU628" s="240"/>
      <c r="AV628" s="240"/>
      <c r="AW628" s="355"/>
      <c r="AX628" s="66"/>
      <c r="AY628" s="289">
        <f t="shared" si="63"/>
        <v>0</v>
      </c>
      <c r="AZ628" s="244">
        <f t="shared" si="64"/>
        <v>0</v>
      </c>
      <c r="BA628" s="244">
        <f t="shared" si="65"/>
        <v>0</v>
      </c>
      <c r="BB628" s="290" t="e">
        <f>Table6[[#This Row],[Occupé]]/Table6[[#This Row],[Total port]]</f>
        <v>#DIV/0!</v>
      </c>
      <c r="BC628" s="250"/>
      <c r="BD628" s="250"/>
    </row>
    <row r="629" spans="1:56" ht="12" customHeight="1" thickBot="1">
      <c r="A629" s="145"/>
      <c r="B629" s="299" t="str">
        <f t="shared" si="62"/>
        <v>INTRA</v>
      </c>
      <c r="C629" s="296" t="s">
        <v>227</v>
      </c>
      <c r="D629" s="257" t="s">
        <v>69</v>
      </c>
      <c r="E629" s="232" t="s">
        <v>280</v>
      </c>
      <c r="F629" s="353"/>
      <c r="G629" s="252">
        <v>0</v>
      </c>
      <c r="H629" s="252">
        <v>0</v>
      </c>
      <c r="I629" s="252" t="s">
        <v>289</v>
      </c>
      <c r="J629" s="231" t="s">
        <v>227</v>
      </c>
      <c r="K629" s="252"/>
      <c r="L629" s="252" t="s">
        <v>302</v>
      </c>
      <c r="M629" s="252">
        <f>COUNTIF(AO627:AT628,"x")</f>
        <v>0</v>
      </c>
      <c r="N629" s="252">
        <f t="shared" si="66"/>
        <v>0</v>
      </c>
      <c r="O629" s="233"/>
      <c r="P629" s="233"/>
      <c r="Q629" s="233">
        <v>1</v>
      </c>
      <c r="R629" s="233">
        <v>2</v>
      </c>
      <c r="S629" s="233">
        <v>3</v>
      </c>
      <c r="T629" s="233">
        <v>4</v>
      </c>
      <c r="U629" s="233">
        <v>5</v>
      </c>
      <c r="V629" s="233">
        <v>6</v>
      </c>
      <c r="W629" s="233"/>
      <c r="X629" s="233"/>
      <c r="Y629" s="233">
        <v>1</v>
      </c>
      <c r="Z629" s="233">
        <v>2</v>
      </c>
      <c r="AA629" s="233">
        <v>3</v>
      </c>
      <c r="AB629" s="233">
        <v>4</v>
      </c>
      <c r="AC629" s="233">
        <v>5</v>
      </c>
      <c r="AD629" s="233">
        <v>6</v>
      </c>
      <c r="AE629" s="233"/>
      <c r="AF629" s="233"/>
      <c r="AG629" s="233">
        <v>1</v>
      </c>
      <c r="AH629" s="233">
        <v>2</v>
      </c>
      <c r="AI629" s="233">
        <v>3</v>
      </c>
      <c r="AJ629" s="233">
        <v>4</v>
      </c>
      <c r="AK629" s="233">
        <v>5</v>
      </c>
      <c r="AL629" s="233">
        <v>6</v>
      </c>
      <c r="AM629" s="233"/>
      <c r="AN629" s="233"/>
      <c r="AO629" s="233">
        <v>1</v>
      </c>
      <c r="AP629" s="233">
        <v>2</v>
      </c>
      <c r="AQ629" s="233">
        <v>3</v>
      </c>
      <c r="AR629" s="233">
        <v>4</v>
      </c>
      <c r="AS629" s="233">
        <v>5</v>
      </c>
      <c r="AT629" s="233">
        <v>6</v>
      </c>
      <c r="AU629" s="233"/>
      <c r="AV629" s="233"/>
      <c r="AW629" s="356"/>
      <c r="AX629" s="66"/>
      <c r="AY629" s="289">
        <f t="shared" si="63"/>
        <v>0</v>
      </c>
      <c r="AZ629" s="244">
        <f t="shared" si="64"/>
        <v>0</v>
      </c>
      <c r="BA629" s="244">
        <f t="shared" si="65"/>
        <v>0</v>
      </c>
      <c r="BB629" s="290" t="e">
        <f>Table6[[#This Row],[Occupé]]/Table6[[#This Row],[Total port]]</f>
        <v>#DIV/0!</v>
      </c>
      <c r="BC629" s="250"/>
      <c r="BD629" s="250"/>
    </row>
    <row r="630" spans="1:56" ht="12" customHeight="1" thickBot="1">
      <c r="A630" s="145"/>
      <c r="B630" s="297" t="str">
        <f t="shared" si="62"/>
        <v>INTRA</v>
      </c>
      <c r="C630" s="295" t="s">
        <v>227</v>
      </c>
      <c r="D630" s="275" t="s">
        <v>69</v>
      </c>
      <c r="E630" s="260" t="s">
        <v>280</v>
      </c>
      <c r="F630" s="351">
        <v>22</v>
      </c>
      <c r="G630" s="259">
        <v>12</v>
      </c>
      <c r="H630" s="259">
        <v>12</v>
      </c>
      <c r="I630" s="259" t="s">
        <v>289</v>
      </c>
      <c r="J630" s="255" t="s">
        <v>227</v>
      </c>
      <c r="K630" s="259" t="s">
        <v>357</v>
      </c>
      <c r="L630" s="259" t="s">
        <v>298</v>
      </c>
      <c r="M630" s="259">
        <f>COUNTIF(Q631:V632,"x")</f>
        <v>0</v>
      </c>
      <c r="N630" s="259">
        <f t="shared" si="66"/>
        <v>12</v>
      </c>
      <c r="O630" s="228"/>
      <c r="P630" s="228"/>
      <c r="Q630" s="228">
        <v>7</v>
      </c>
      <c r="R630" s="228">
        <v>8</v>
      </c>
      <c r="S630" s="228">
        <v>9</v>
      </c>
      <c r="T630" s="228">
        <v>10</v>
      </c>
      <c r="U630" s="228">
        <v>11</v>
      </c>
      <c r="V630" s="228">
        <v>12</v>
      </c>
      <c r="W630" s="228"/>
      <c r="X630" s="228"/>
      <c r="Y630" s="228">
        <v>7</v>
      </c>
      <c r="Z630" s="228">
        <v>8</v>
      </c>
      <c r="AA630" s="228">
        <v>9</v>
      </c>
      <c r="AB630" s="228">
        <v>10</v>
      </c>
      <c r="AC630" s="228">
        <v>11</v>
      </c>
      <c r="AD630" s="228">
        <v>12</v>
      </c>
      <c r="AE630" s="228"/>
      <c r="AF630" s="228"/>
      <c r="AG630" s="228">
        <v>7</v>
      </c>
      <c r="AH630" s="228">
        <v>8</v>
      </c>
      <c r="AI630" s="228">
        <v>9</v>
      </c>
      <c r="AJ630" s="228">
        <v>10</v>
      </c>
      <c r="AK630" s="228">
        <v>11</v>
      </c>
      <c r="AL630" s="228">
        <v>12</v>
      </c>
      <c r="AM630" s="228"/>
      <c r="AN630" s="228"/>
      <c r="AO630" s="228">
        <v>7</v>
      </c>
      <c r="AP630" s="228">
        <v>8</v>
      </c>
      <c r="AQ630" s="228">
        <v>9</v>
      </c>
      <c r="AR630" s="228">
        <v>10</v>
      </c>
      <c r="AS630" s="228">
        <v>11</v>
      </c>
      <c r="AT630" s="228">
        <v>12</v>
      </c>
      <c r="AU630" s="228"/>
      <c r="AV630" s="228"/>
      <c r="AW630" s="354"/>
      <c r="AX630" s="66"/>
      <c r="AY630" s="289">
        <f t="shared" si="63"/>
        <v>12</v>
      </c>
      <c r="AZ630" s="244">
        <f t="shared" si="64"/>
        <v>0</v>
      </c>
      <c r="BA630" s="244">
        <f t="shared" si="65"/>
        <v>12</v>
      </c>
      <c r="BB630" s="290">
        <f>Table6[[#This Row],[Occupé]]/Table6[[#This Row],[Total port]]</f>
        <v>0</v>
      </c>
      <c r="BC630" s="250"/>
      <c r="BD630" s="250"/>
    </row>
    <row r="631" spans="1:56" ht="12" customHeight="1">
      <c r="A631" s="145"/>
      <c r="B631" s="298" t="str">
        <f t="shared" si="62"/>
        <v>INTRA</v>
      </c>
      <c r="C631" s="289" t="s">
        <v>227</v>
      </c>
      <c r="D631" s="261" t="s">
        <v>69</v>
      </c>
      <c r="E631" s="245" t="s">
        <v>280</v>
      </c>
      <c r="F631" s="352"/>
      <c r="G631" s="261">
        <v>12</v>
      </c>
      <c r="H631" s="261">
        <v>12</v>
      </c>
      <c r="I631" s="261" t="s">
        <v>289</v>
      </c>
      <c r="J631" s="244" t="s">
        <v>227</v>
      </c>
      <c r="K631" s="261" t="s">
        <v>376</v>
      </c>
      <c r="L631" s="261" t="s">
        <v>300</v>
      </c>
      <c r="M631" s="261">
        <f>COUNTIF(Y631:AD632,"x")</f>
        <v>0</v>
      </c>
      <c r="N631" s="261">
        <f t="shared" si="66"/>
        <v>12</v>
      </c>
      <c r="O631" s="240"/>
      <c r="P631" s="262" t="str">
        <f>K630</f>
        <v>D84</v>
      </c>
      <c r="Q631" s="255"/>
      <c r="R631" s="255"/>
      <c r="S631" s="255"/>
      <c r="T631" s="255"/>
      <c r="U631" s="255"/>
      <c r="V631" s="263"/>
      <c r="W631" s="240"/>
      <c r="X631" s="262" t="str">
        <f>K631</f>
        <v>T84</v>
      </c>
      <c r="Y631" s="255"/>
      <c r="Z631" s="255"/>
      <c r="AA631" s="255"/>
      <c r="AB631" s="255"/>
      <c r="AC631" s="255"/>
      <c r="AD631" s="263"/>
      <c r="AE631" s="240"/>
      <c r="AF631" s="262" t="str">
        <f>K632</f>
        <v>D81</v>
      </c>
      <c r="AG631" s="255"/>
      <c r="AH631" s="255"/>
      <c r="AI631" s="255"/>
      <c r="AJ631" s="255"/>
      <c r="AK631" s="255"/>
      <c r="AL631" s="263"/>
      <c r="AM631" s="240"/>
      <c r="AN631" s="262" t="str">
        <f>K633</f>
        <v>T81</v>
      </c>
      <c r="AO631" s="255"/>
      <c r="AP631" s="255"/>
      <c r="AQ631" s="255"/>
      <c r="AR631" s="255"/>
      <c r="AS631" s="255"/>
      <c r="AT631" s="263"/>
      <c r="AU631" s="240"/>
      <c r="AV631" s="240"/>
      <c r="AW631" s="355"/>
      <c r="AX631" s="66"/>
      <c r="AY631" s="289">
        <f t="shared" si="63"/>
        <v>12</v>
      </c>
      <c r="AZ631" s="244">
        <f t="shared" si="64"/>
        <v>0</v>
      </c>
      <c r="BA631" s="244">
        <f t="shared" si="65"/>
        <v>12</v>
      </c>
      <c r="BB631" s="290">
        <f>Table6[[#This Row],[Occupé]]/Table6[[#This Row],[Total port]]</f>
        <v>0</v>
      </c>
      <c r="BC631" s="250"/>
      <c r="BD631" s="250"/>
    </row>
    <row r="632" spans="1:56" ht="12" customHeight="1" thickBot="1">
      <c r="A632" s="145"/>
      <c r="B632" s="298" t="str">
        <f t="shared" si="62"/>
        <v>INTRA</v>
      </c>
      <c r="C632" s="289" t="s">
        <v>227</v>
      </c>
      <c r="D632" s="261" t="s">
        <v>69</v>
      </c>
      <c r="E632" s="245" t="s">
        <v>280</v>
      </c>
      <c r="F632" s="352"/>
      <c r="G632" s="261">
        <v>12</v>
      </c>
      <c r="H632" s="261">
        <v>12</v>
      </c>
      <c r="I632" s="261" t="s">
        <v>289</v>
      </c>
      <c r="J632" s="244" t="s">
        <v>227</v>
      </c>
      <c r="K632" s="261" t="s">
        <v>358</v>
      </c>
      <c r="L632" s="261" t="s">
        <v>301</v>
      </c>
      <c r="M632" s="261">
        <f>COUNTIF(AG631:AL632,"x")</f>
        <v>0</v>
      </c>
      <c r="N632" s="261">
        <f t="shared" si="66"/>
        <v>12</v>
      </c>
      <c r="O632" s="240"/>
      <c r="P632" s="264" t="str">
        <f>L630</f>
        <v>C1</v>
      </c>
      <c r="Q632" s="231"/>
      <c r="R632" s="231"/>
      <c r="S632" s="231"/>
      <c r="T632" s="231"/>
      <c r="U632" s="231"/>
      <c r="V632" s="265"/>
      <c r="W632" s="240"/>
      <c r="X632" s="264" t="str">
        <f>L631</f>
        <v>C2</v>
      </c>
      <c r="Y632" s="231"/>
      <c r="Z632" s="231"/>
      <c r="AA632" s="231"/>
      <c r="AB632" s="231"/>
      <c r="AC632" s="231"/>
      <c r="AD632" s="265"/>
      <c r="AE632" s="240"/>
      <c r="AF632" s="264" t="str">
        <f>L632</f>
        <v>C3</v>
      </c>
      <c r="AG632" s="231"/>
      <c r="AH632" s="231"/>
      <c r="AI632" s="231"/>
      <c r="AJ632" s="231"/>
      <c r="AK632" s="231"/>
      <c r="AL632" s="265"/>
      <c r="AM632" s="240"/>
      <c r="AN632" s="264" t="str">
        <f>L633</f>
        <v>C4</v>
      </c>
      <c r="AO632" s="231"/>
      <c r="AP632" s="231"/>
      <c r="AQ632" s="231"/>
      <c r="AR632" s="231"/>
      <c r="AS632" s="231"/>
      <c r="AT632" s="265"/>
      <c r="AU632" s="240"/>
      <c r="AV632" s="240"/>
      <c r="AW632" s="355"/>
      <c r="AX632" s="66"/>
      <c r="AY632" s="289">
        <f t="shared" si="63"/>
        <v>12</v>
      </c>
      <c r="AZ632" s="244">
        <f t="shared" si="64"/>
        <v>0</v>
      </c>
      <c r="BA632" s="244">
        <f t="shared" si="65"/>
        <v>12</v>
      </c>
      <c r="BB632" s="290">
        <f>Table6[[#This Row],[Occupé]]/Table6[[#This Row],[Total port]]</f>
        <v>0</v>
      </c>
      <c r="BC632" s="250"/>
      <c r="BD632" s="250"/>
    </row>
    <row r="633" spans="1:56" ht="12" customHeight="1" thickBot="1">
      <c r="A633" s="145"/>
      <c r="B633" s="299" t="str">
        <f t="shared" si="62"/>
        <v>INTRA</v>
      </c>
      <c r="C633" s="296" t="s">
        <v>227</v>
      </c>
      <c r="D633" s="257" t="s">
        <v>69</v>
      </c>
      <c r="E633" s="232" t="s">
        <v>280</v>
      </c>
      <c r="F633" s="353"/>
      <c r="G633" s="252">
        <v>12</v>
      </c>
      <c r="H633" s="252">
        <v>12</v>
      </c>
      <c r="I633" s="252" t="s">
        <v>289</v>
      </c>
      <c r="J633" s="231" t="s">
        <v>227</v>
      </c>
      <c r="K633" s="252" t="s">
        <v>359</v>
      </c>
      <c r="L633" s="252" t="s">
        <v>302</v>
      </c>
      <c r="M633" s="252">
        <f>COUNTIF(AO631:AT632,"x")</f>
        <v>0</v>
      </c>
      <c r="N633" s="252">
        <f t="shared" si="66"/>
        <v>12</v>
      </c>
      <c r="O633" s="233"/>
      <c r="P633" s="233"/>
      <c r="Q633" s="233">
        <v>1</v>
      </c>
      <c r="R633" s="233">
        <v>2</v>
      </c>
      <c r="S633" s="233">
        <v>3</v>
      </c>
      <c r="T633" s="233">
        <v>4</v>
      </c>
      <c r="U633" s="233">
        <v>5</v>
      </c>
      <c r="V633" s="233">
        <v>6</v>
      </c>
      <c r="W633" s="233"/>
      <c r="X633" s="233"/>
      <c r="Y633" s="233">
        <v>1</v>
      </c>
      <c r="Z633" s="233">
        <v>2</v>
      </c>
      <c r="AA633" s="233">
        <v>3</v>
      </c>
      <c r="AB633" s="233">
        <v>4</v>
      </c>
      <c r="AC633" s="233">
        <v>5</v>
      </c>
      <c r="AD633" s="233">
        <v>6</v>
      </c>
      <c r="AE633" s="233"/>
      <c r="AF633" s="233"/>
      <c r="AG633" s="233">
        <v>1</v>
      </c>
      <c r="AH633" s="233">
        <v>2</v>
      </c>
      <c r="AI633" s="233">
        <v>3</v>
      </c>
      <c r="AJ633" s="233">
        <v>4</v>
      </c>
      <c r="AK633" s="233">
        <v>5</v>
      </c>
      <c r="AL633" s="233">
        <v>6</v>
      </c>
      <c r="AM633" s="233"/>
      <c r="AN633" s="233"/>
      <c r="AO633" s="233">
        <v>1</v>
      </c>
      <c r="AP633" s="233">
        <v>2</v>
      </c>
      <c r="AQ633" s="233">
        <v>3</v>
      </c>
      <c r="AR633" s="233">
        <v>4</v>
      </c>
      <c r="AS633" s="233">
        <v>5</v>
      </c>
      <c r="AT633" s="233">
        <v>6</v>
      </c>
      <c r="AU633" s="233"/>
      <c r="AV633" s="233"/>
      <c r="AW633" s="356"/>
      <c r="AX633" s="66"/>
      <c r="AY633" s="289">
        <f t="shared" si="63"/>
        <v>12</v>
      </c>
      <c r="AZ633" s="244">
        <f t="shared" si="64"/>
        <v>0</v>
      </c>
      <c r="BA633" s="244">
        <f t="shared" si="65"/>
        <v>12</v>
      </c>
      <c r="BB633" s="290">
        <f>Table6[[#This Row],[Occupé]]/Table6[[#This Row],[Total port]]</f>
        <v>0</v>
      </c>
      <c r="BC633" s="250"/>
      <c r="BD633" s="250"/>
    </row>
    <row r="634" spans="1:56" ht="12" customHeight="1" thickBot="1">
      <c r="A634" s="145"/>
      <c r="B634" s="297" t="str">
        <f t="shared" si="62"/>
        <v>INTRA</v>
      </c>
      <c r="C634" s="295" t="s">
        <v>227</v>
      </c>
      <c r="D634" s="275" t="s">
        <v>69</v>
      </c>
      <c r="E634" s="260" t="s">
        <v>280</v>
      </c>
      <c r="F634" s="351">
        <v>21</v>
      </c>
      <c r="G634" s="259">
        <v>12</v>
      </c>
      <c r="H634" s="259">
        <v>12</v>
      </c>
      <c r="I634" s="259" t="s">
        <v>289</v>
      </c>
      <c r="J634" s="255" t="s">
        <v>227</v>
      </c>
      <c r="K634" s="259" t="s">
        <v>360</v>
      </c>
      <c r="L634" s="259" t="s">
        <v>298</v>
      </c>
      <c r="M634" s="259">
        <f>COUNTIF(Q635:V636,"x")</f>
        <v>0</v>
      </c>
      <c r="N634" s="259">
        <f t="shared" si="66"/>
        <v>12</v>
      </c>
      <c r="O634" s="228"/>
      <c r="P634" s="228"/>
      <c r="Q634" s="228">
        <v>7</v>
      </c>
      <c r="R634" s="228">
        <v>8</v>
      </c>
      <c r="S634" s="228">
        <v>9</v>
      </c>
      <c r="T634" s="228">
        <v>10</v>
      </c>
      <c r="U634" s="228">
        <v>11</v>
      </c>
      <c r="V634" s="228">
        <v>12</v>
      </c>
      <c r="W634" s="228"/>
      <c r="X634" s="228"/>
      <c r="Y634" s="228">
        <v>7</v>
      </c>
      <c r="Z634" s="228">
        <v>8</v>
      </c>
      <c r="AA634" s="228">
        <v>9</v>
      </c>
      <c r="AB634" s="228">
        <v>10</v>
      </c>
      <c r="AC634" s="228">
        <v>11</v>
      </c>
      <c r="AD634" s="228">
        <v>12</v>
      </c>
      <c r="AE634" s="228"/>
      <c r="AF634" s="228"/>
      <c r="AG634" s="228">
        <v>7</v>
      </c>
      <c r="AH634" s="228">
        <v>8</v>
      </c>
      <c r="AI634" s="228">
        <v>9</v>
      </c>
      <c r="AJ634" s="228">
        <v>10</v>
      </c>
      <c r="AK634" s="228">
        <v>11</v>
      </c>
      <c r="AL634" s="228">
        <v>12</v>
      </c>
      <c r="AM634" s="228"/>
      <c r="AN634" s="228"/>
      <c r="AO634" s="228">
        <v>7</v>
      </c>
      <c r="AP634" s="228">
        <v>8</v>
      </c>
      <c r="AQ634" s="228">
        <v>9</v>
      </c>
      <c r="AR634" s="228">
        <v>10</v>
      </c>
      <c r="AS634" s="228">
        <v>11</v>
      </c>
      <c r="AT634" s="228">
        <v>12</v>
      </c>
      <c r="AU634" s="228"/>
      <c r="AV634" s="228"/>
      <c r="AW634" s="354"/>
      <c r="AX634" s="66"/>
      <c r="AY634" s="289">
        <f t="shared" si="63"/>
        <v>12</v>
      </c>
      <c r="AZ634" s="244">
        <f t="shared" si="64"/>
        <v>0</v>
      </c>
      <c r="BA634" s="244">
        <f t="shared" si="65"/>
        <v>12</v>
      </c>
      <c r="BB634" s="290">
        <f>Table6[[#This Row],[Occupé]]/Table6[[#This Row],[Total port]]</f>
        <v>0</v>
      </c>
      <c r="BC634" s="250"/>
      <c r="BD634" s="250"/>
    </row>
    <row r="635" spans="1:56" ht="12" customHeight="1">
      <c r="A635" s="145"/>
      <c r="B635" s="298" t="str">
        <f t="shared" si="62"/>
        <v>INTRA</v>
      </c>
      <c r="C635" s="289" t="s">
        <v>227</v>
      </c>
      <c r="D635" s="261" t="s">
        <v>69</v>
      </c>
      <c r="E635" s="245" t="s">
        <v>280</v>
      </c>
      <c r="F635" s="352"/>
      <c r="G635" s="261">
        <v>12</v>
      </c>
      <c r="H635" s="261">
        <v>12</v>
      </c>
      <c r="I635" s="261" t="s">
        <v>289</v>
      </c>
      <c r="J635" s="244" t="s">
        <v>227</v>
      </c>
      <c r="K635" s="261" t="s">
        <v>362</v>
      </c>
      <c r="L635" s="261" t="s">
        <v>300</v>
      </c>
      <c r="M635" s="261">
        <f>COUNTIF(Y635:AD636,"x")</f>
        <v>0</v>
      </c>
      <c r="N635" s="261">
        <f t="shared" si="66"/>
        <v>12</v>
      </c>
      <c r="O635" s="240"/>
      <c r="P635" s="262" t="str">
        <f>K634</f>
        <v>D76</v>
      </c>
      <c r="Q635" s="255"/>
      <c r="R635" s="255"/>
      <c r="S635" s="255"/>
      <c r="T635" s="255"/>
      <c r="U635" s="255"/>
      <c r="V635" s="263"/>
      <c r="W635" s="240"/>
      <c r="X635" s="262" t="str">
        <f>K635</f>
        <v>T76</v>
      </c>
      <c r="Y635" s="255"/>
      <c r="Z635" s="255"/>
      <c r="AA635" s="255"/>
      <c r="AB635" s="255"/>
      <c r="AC635" s="255"/>
      <c r="AD635" s="263"/>
      <c r="AE635" s="240"/>
      <c r="AF635" s="262" t="str">
        <f>K636</f>
        <v>D73</v>
      </c>
      <c r="AG635" s="255"/>
      <c r="AH635" s="255"/>
      <c r="AI635" s="255"/>
      <c r="AJ635" s="255"/>
      <c r="AK635" s="255"/>
      <c r="AL635" s="263"/>
      <c r="AM635" s="240"/>
      <c r="AN635" s="262" t="str">
        <f>K637</f>
        <v>T73</v>
      </c>
      <c r="AO635" s="255"/>
      <c r="AP635" s="255"/>
      <c r="AQ635" s="255"/>
      <c r="AR635" s="255"/>
      <c r="AS635" s="255"/>
      <c r="AT635" s="263"/>
      <c r="AU635" s="240"/>
      <c r="AV635" s="240"/>
      <c r="AW635" s="355"/>
      <c r="AX635" s="66"/>
      <c r="AY635" s="289">
        <f t="shared" si="63"/>
        <v>12</v>
      </c>
      <c r="AZ635" s="244">
        <f t="shared" si="64"/>
        <v>0</v>
      </c>
      <c r="BA635" s="244">
        <f t="shared" si="65"/>
        <v>12</v>
      </c>
      <c r="BB635" s="290">
        <f>Table6[[#This Row],[Occupé]]/Table6[[#This Row],[Total port]]</f>
        <v>0</v>
      </c>
      <c r="BC635" s="250"/>
      <c r="BD635" s="250"/>
    </row>
    <row r="636" spans="1:56" ht="12" customHeight="1" thickBot="1">
      <c r="A636" s="145"/>
      <c r="B636" s="298" t="str">
        <f t="shared" si="62"/>
        <v>INTRA</v>
      </c>
      <c r="C636" s="289" t="s">
        <v>227</v>
      </c>
      <c r="D636" s="261" t="s">
        <v>69</v>
      </c>
      <c r="E636" s="245" t="s">
        <v>280</v>
      </c>
      <c r="F636" s="352"/>
      <c r="G636" s="261">
        <v>12</v>
      </c>
      <c r="H636" s="261">
        <v>12</v>
      </c>
      <c r="I636" s="261" t="s">
        <v>289</v>
      </c>
      <c r="J636" s="244" t="s">
        <v>227</v>
      </c>
      <c r="K636" s="261" t="s">
        <v>361</v>
      </c>
      <c r="L636" s="261" t="s">
        <v>301</v>
      </c>
      <c r="M636" s="261">
        <f>COUNTIF(AG635:AL636,"x")</f>
        <v>0</v>
      </c>
      <c r="N636" s="261">
        <f t="shared" si="66"/>
        <v>12</v>
      </c>
      <c r="O636" s="240"/>
      <c r="P636" s="264" t="str">
        <f>L634</f>
        <v>C1</v>
      </c>
      <c r="Q636" s="231"/>
      <c r="R636" s="231"/>
      <c r="S636" s="231"/>
      <c r="T636" s="231"/>
      <c r="U636" s="231"/>
      <c r="V636" s="265"/>
      <c r="W636" s="240"/>
      <c r="X636" s="264" t="str">
        <f>L635</f>
        <v>C2</v>
      </c>
      <c r="Y636" s="231"/>
      <c r="Z636" s="231"/>
      <c r="AA636" s="231"/>
      <c r="AB636" s="231"/>
      <c r="AC636" s="231"/>
      <c r="AD636" s="265"/>
      <c r="AE636" s="240"/>
      <c r="AF636" s="264" t="str">
        <f>L636</f>
        <v>C3</v>
      </c>
      <c r="AG636" s="231"/>
      <c r="AH636" s="231"/>
      <c r="AI636" s="231"/>
      <c r="AJ636" s="231"/>
      <c r="AK636" s="231"/>
      <c r="AL636" s="265"/>
      <c r="AM636" s="240"/>
      <c r="AN636" s="264" t="str">
        <f>L637</f>
        <v>C4</v>
      </c>
      <c r="AO636" s="231"/>
      <c r="AP636" s="231"/>
      <c r="AQ636" s="231"/>
      <c r="AR636" s="231"/>
      <c r="AS636" s="231"/>
      <c r="AT636" s="265"/>
      <c r="AU636" s="240"/>
      <c r="AV636" s="240"/>
      <c r="AW636" s="355"/>
      <c r="AX636" s="66"/>
      <c r="AY636" s="289">
        <f t="shared" si="63"/>
        <v>12</v>
      </c>
      <c r="AZ636" s="244">
        <f t="shared" si="64"/>
        <v>0</v>
      </c>
      <c r="BA636" s="244">
        <f t="shared" si="65"/>
        <v>12</v>
      </c>
      <c r="BB636" s="290">
        <f>Table6[[#This Row],[Occupé]]/Table6[[#This Row],[Total port]]</f>
        <v>0</v>
      </c>
      <c r="BC636" s="250"/>
      <c r="BD636" s="250"/>
    </row>
    <row r="637" spans="1:56" ht="12" customHeight="1" thickBot="1">
      <c r="A637" s="145"/>
      <c r="B637" s="299" t="str">
        <f t="shared" si="62"/>
        <v>INTRA</v>
      </c>
      <c r="C637" s="296" t="s">
        <v>227</v>
      </c>
      <c r="D637" s="257" t="s">
        <v>69</v>
      </c>
      <c r="E637" s="232" t="s">
        <v>280</v>
      </c>
      <c r="F637" s="353"/>
      <c r="G637" s="252">
        <v>12</v>
      </c>
      <c r="H637" s="252">
        <v>12</v>
      </c>
      <c r="I637" s="252" t="s">
        <v>289</v>
      </c>
      <c r="J637" s="231" t="s">
        <v>227</v>
      </c>
      <c r="K637" s="252" t="s">
        <v>363</v>
      </c>
      <c r="L637" s="252" t="s">
        <v>302</v>
      </c>
      <c r="M637" s="252">
        <f>COUNTIF(AO635:AT636,"x")</f>
        <v>0</v>
      </c>
      <c r="N637" s="252">
        <f t="shared" si="66"/>
        <v>12</v>
      </c>
      <c r="O637" s="233"/>
      <c r="P637" s="233"/>
      <c r="Q637" s="233">
        <v>1</v>
      </c>
      <c r="R637" s="233">
        <v>2</v>
      </c>
      <c r="S637" s="233">
        <v>3</v>
      </c>
      <c r="T637" s="233">
        <v>4</v>
      </c>
      <c r="U637" s="233">
        <v>5</v>
      </c>
      <c r="V637" s="233">
        <v>6</v>
      </c>
      <c r="W637" s="233"/>
      <c r="X637" s="233"/>
      <c r="Y637" s="233">
        <v>1</v>
      </c>
      <c r="Z637" s="233">
        <v>2</v>
      </c>
      <c r="AA637" s="233">
        <v>3</v>
      </c>
      <c r="AB637" s="233">
        <v>4</v>
      </c>
      <c r="AC637" s="233">
        <v>5</v>
      </c>
      <c r="AD637" s="233">
        <v>6</v>
      </c>
      <c r="AE637" s="233"/>
      <c r="AF637" s="233"/>
      <c r="AG637" s="233">
        <v>1</v>
      </c>
      <c r="AH637" s="233">
        <v>2</v>
      </c>
      <c r="AI637" s="233">
        <v>3</v>
      </c>
      <c r="AJ637" s="233">
        <v>4</v>
      </c>
      <c r="AK637" s="233">
        <v>5</v>
      </c>
      <c r="AL637" s="233">
        <v>6</v>
      </c>
      <c r="AM637" s="233"/>
      <c r="AN637" s="233"/>
      <c r="AO637" s="233">
        <v>1</v>
      </c>
      <c r="AP637" s="233">
        <v>2</v>
      </c>
      <c r="AQ637" s="233">
        <v>3</v>
      </c>
      <c r="AR637" s="233">
        <v>4</v>
      </c>
      <c r="AS637" s="233">
        <v>5</v>
      </c>
      <c r="AT637" s="233">
        <v>6</v>
      </c>
      <c r="AU637" s="233"/>
      <c r="AV637" s="233"/>
      <c r="AW637" s="356"/>
      <c r="AX637" s="66"/>
      <c r="AY637" s="289">
        <f t="shared" si="63"/>
        <v>12</v>
      </c>
      <c r="AZ637" s="244">
        <f t="shared" si="64"/>
        <v>0</v>
      </c>
      <c r="BA637" s="244">
        <f t="shared" si="65"/>
        <v>12</v>
      </c>
      <c r="BB637" s="290">
        <f>Table6[[#This Row],[Occupé]]/Table6[[#This Row],[Total port]]</f>
        <v>0</v>
      </c>
      <c r="BC637" s="250"/>
      <c r="BD637" s="250"/>
    </row>
    <row r="638" spans="1:56" ht="12" customHeight="1" thickBot="1">
      <c r="A638" s="145"/>
      <c r="B638" s="297" t="str">
        <f t="shared" si="62"/>
        <v>INTRA</v>
      </c>
      <c r="C638" s="295" t="s">
        <v>227</v>
      </c>
      <c r="D638" s="275" t="s">
        <v>69</v>
      </c>
      <c r="E638" s="260" t="s">
        <v>280</v>
      </c>
      <c r="F638" s="351">
        <v>20</v>
      </c>
      <c r="G638" s="259">
        <v>12</v>
      </c>
      <c r="H638" s="259">
        <v>12</v>
      </c>
      <c r="I638" s="259" t="s">
        <v>289</v>
      </c>
      <c r="J638" s="255" t="s">
        <v>227</v>
      </c>
      <c r="K638" s="259" t="s">
        <v>364</v>
      </c>
      <c r="L638" s="259" t="s">
        <v>298</v>
      </c>
      <c r="M638" s="259">
        <f>COUNTIF(Q639:V640,"x")</f>
        <v>0</v>
      </c>
      <c r="N638" s="259">
        <f t="shared" si="66"/>
        <v>12</v>
      </c>
      <c r="O638" s="228"/>
      <c r="P638" s="228"/>
      <c r="Q638" s="228">
        <v>7</v>
      </c>
      <c r="R638" s="228">
        <v>8</v>
      </c>
      <c r="S638" s="228">
        <v>9</v>
      </c>
      <c r="T638" s="228">
        <v>10</v>
      </c>
      <c r="U638" s="228">
        <v>11</v>
      </c>
      <c r="V638" s="228">
        <v>12</v>
      </c>
      <c r="W638" s="228"/>
      <c r="X638" s="228"/>
      <c r="Y638" s="228">
        <v>7</v>
      </c>
      <c r="Z638" s="228">
        <v>8</v>
      </c>
      <c r="AA638" s="228">
        <v>9</v>
      </c>
      <c r="AB638" s="228">
        <v>10</v>
      </c>
      <c r="AC638" s="228">
        <v>11</v>
      </c>
      <c r="AD638" s="228">
        <v>12</v>
      </c>
      <c r="AE638" s="228"/>
      <c r="AF638" s="228"/>
      <c r="AG638" s="228">
        <v>7</v>
      </c>
      <c r="AH638" s="228">
        <v>8</v>
      </c>
      <c r="AI638" s="228">
        <v>9</v>
      </c>
      <c r="AJ638" s="228">
        <v>10</v>
      </c>
      <c r="AK638" s="228">
        <v>11</v>
      </c>
      <c r="AL638" s="228">
        <v>12</v>
      </c>
      <c r="AM638" s="228"/>
      <c r="AN638" s="228"/>
      <c r="AO638" s="228">
        <v>7</v>
      </c>
      <c r="AP638" s="228">
        <v>8</v>
      </c>
      <c r="AQ638" s="228">
        <v>9</v>
      </c>
      <c r="AR638" s="228">
        <v>10</v>
      </c>
      <c r="AS638" s="228">
        <v>11</v>
      </c>
      <c r="AT638" s="228">
        <v>12</v>
      </c>
      <c r="AU638" s="228"/>
      <c r="AV638" s="228"/>
      <c r="AW638" s="354"/>
      <c r="AX638" s="66"/>
      <c r="AY638" s="289">
        <f t="shared" si="63"/>
        <v>12</v>
      </c>
      <c r="AZ638" s="244">
        <f t="shared" si="64"/>
        <v>0</v>
      </c>
      <c r="BA638" s="244">
        <f t="shared" si="65"/>
        <v>12</v>
      </c>
      <c r="BB638" s="290">
        <f>Table6[[#This Row],[Occupé]]/Table6[[#This Row],[Total port]]</f>
        <v>0</v>
      </c>
      <c r="BC638" s="250"/>
      <c r="BD638" s="250"/>
    </row>
    <row r="639" spans="1:56" ht="12" customHeight="1">
      <c r="A639" s="145"/>
      <c r="B639" s="298" t="str">
        <f t="shared" si="62"/>
        <v>INTRA</v>
      </c>
      <c r="C639" s="289" t="s">
        <v>227</v>
      </c>
      <c r="D639" s="261" t="s">
        <v>69</v>
      </c>
      <c r="E639" s="245" t="s">
        <v>280</v>
      </c>
      <c r="F639" s="352"/>
      <c r="G639" s="261">
        <v>12</v>
      </c>
      <c r="H639" s="261">
        <v>12</v>
      </c>
      <c r="I639" s="261" t="s">
        <v>289</v>
      </c>
      <c r="J639" s="244" t="s">
        <v>227</v>
      </c>
      <c r="K639" s="261" t="s">
        <v>365</v>
      </c>
      <c r="L639" s="261" t="s">
        <v>300</v>
      </c>
      <c r="M639" s="261">
        <f>COUNTIF(Y639:AD640,"x")</f>
        <v>0</v>
      </c>
      <c r="N639" s="261">
        <f t="shared" si="66"/>
        <v>12</v>
      </c>
      <c r="O639" s="240"/>
      <c r="P639" s="262" t="str">
        <f>K638</f>
        <v>D60</v>
      </c>
      <c r="Q639" s="255"/>
      <c r="R639" s="255"/>
      <c r="S639" s="255"/>
      <c r="T639" s="255"/>
      <c r="U639" s="255"/>
      <c r="V639" s="263"/>
      <c r="W639" s="240"/>
      <c r="X639" s="262" t="str">
        <f>K639</f>
        <v>T60</v>
      </c>
      <c r="Y639" s="255"/>
      <c r="Z639" s="255"/>
      <c r="AA639" s="255"/>
      <c r="AB639" s="255"/>
      <c r="AC639" s="255"/>
      <c r="AD639" s="263"/>
      <c r="AE639" s="240"/>
      <c r="AF639" s="262" t="str">
        <f>K640</f>
        <v>D65</v>
      </c>
      <c r="AG639" s="255"/>
      <c r="AH639" s="255"/>
      <c r="AI639" s="255"/>
      <c r="AJ639" s="255"/>
      <c r="AK639" s="255"/>
      <c r="AL639" s="263"/>
      <c r="AM639" s="240"/>
      <c r="AN639" s="262" t="str">
        <f>K641</f>
        <v>T65</v>
      </c>
      <c r="AO639" s="255"/>
      <c r="AP639" s="255"/>
      <c r="AQ639" s="255"/>
      <c r="AR639" s="255"/>
      <c r="AS639" s="255"/>
      <c r="AT639" s="263"/>
      <c r="AU639" s="240"/>
      <c r="AV639" s="240"/>
      <c r="AW639" s="355"/>
      <c r="AX639" s="66"/>
      <c r="AY639" s="289">
        <f t="shared" si="63"/>
        <v>12</v>
      </c>
      <c r="AZ639" s="244">
        <f t="shared" si="64"/>
        <v>0</v>
      </c>
      <c r="BA639" s="244">
        <f t="shared" si="65"/>
        <v>12</v>
      </c>
      <c r="BB639" s="290">
        <f>Table6[[#This Row],[Occupé]]/Table6[[#This Row],[Total port]]</f>
        <v>0</v>
      </c>
      <c r="BC639" s="250"/>
      <c r="BD639" s="250"/>
    </row>
    <row r="640" spans="1:56" ht="12" customHeight="1" thickBot="1">
      <c r="A640" s="145"/>
      <c r="B640" s="298" t="str">
        <f t="shared" si="62"/>
        <v>INTRA</v>
      </c>
      <c r="C640" s="289" t="s">
        <v>227</v>
      </c>
      <c r="D640" s="261" t="s">
        <v>69</v>
      </c>
      <c r="E640" s="245" t="s">
        <v>280</v>
      </c>
      <c r="F640" s="352"/>
      <c r="G640" s="261">
        <v>12</v>
      </c>
      <c r="H640" s="261">
        <v>12</v>
      </c>
      <c r="I640" s="261" t="s">
        <v>289</v>
      </c>
      <c r="J640" s="244" t="s">
        <v>227</v>
      </c>
      <c r="K640" s="261" t="s">
        <v>366</v>
      </c>
      <c r="L640" s="261" t="s">
        <v>301</v>
      </c>
      <c r="M640" s="261">
        <f>COUNTIF(AG639:AL640,"x")</f>
        <v>0</v>
      </c>
      <c r="N640" s="261">
        <f t="shared" si="66"/>
        <v>12</v>
      </c>
      <c r="O640" s="240"/>
      <c r="P640" s="264" t="str">
        <f>L638</f>
        <v>C1</v>
      </c>
      <c r="Q640" s="231"/>
      <c r="R640" s="231"/>
      <c r="S640" s="231"/>
      <c r="T640" s="231"/>
      <c r="U640" s="231"/>
      <c r="V640" s="265"/>
      <c r="W640" s="240"/>
      <c r="X640" s="264" t="str">
        <f>L639</f>
        <v>C2</v>
      </c>
      <c r="Y640" s="231"/>
      <c r="Z640" s="231"/>
      <c r="AA640" s="231"/>
      <c r="AB640" s="231"/>
      <c r="AC640" s="231"/>
      <c r="AD640" s="265"/>
      <c r="AE640" s="240"/>
      <c r="AF640" s="264" t="str">
        <f>L640</f>
        <v>C3</v>
      </c>
      <c r="AG640" s="231"/>
      <c r="AH640" s="231"/>
      <c r="AI640" s="231"/>
      <c r="AJ640" s="231"/>
      <c r="AK640" s="231"/>
      <c r="AL640" s="265"/>
      <c r="AM640" s="240"/>
      <c r="AN640" s="264" t="str">
        <f>L641</f>
        <v>C4</v>
      </c>
      <c r="AO640" s="231"/>
      <c r="AP640" s="231"/>
      <c r="AQ640" s="231"/>
      <c r="AR640" s="231"/>
      <c r="AS640" s="231"/>
      <c r="AT640" s="265"/>
      <c r="AU640" s="240"/>
      <c r="AV640" s="240"/>
      <c r="AW640" s="355"/>
      <c r="AX640" s="66"/>
      <c r="AY640" s="289">
        <f t="shared" si="63"/>
        <v>12</v>
      </c>
      <c r="AZ640" s="244">
        <f t="shared" si="64"/>
        <v>0</v>
      </c>
      <c r="BA640" s="244">
        <f t="shared" si="65"/>
        <v>12</v>
      </c>
      <c r="BB640" s="290">
        <f>Table6[[#This Row],[Occupé]]/Table6[[#This Row],[Total port]]</f>
        <v>0</v>
      </c>
      <c r="BC640" s="250"/>
      <c r="BD640" s="250"/>
    </row>
    <row r="641" spans="1:56" ht="12" customHeight="1" thickBot="1">
      <c r="A641" s="145"/>
      <c r="B641" s="299" t="str">
        <f t="shared" si="62"/>
        <v>INTRA</v>
      </c>
      <c r="C641" s="296" t="s">
        <v>227</v>
      </c>
      <c r="D641" s="257" t="s">
        <v>69</v>
      </c>
      <c r="E641" s="232" t="s">
        <v>280</v>
      </c>
      <c r="F641" s="353"/>
      <c r="G641" s="252">
        <v>12</v>
      </c>
      <c r="H641" s="252">
        <v>12</v>
      </c>
      <c r="I641" s="252" t="s">
        <v>289</v>
      </c>
      <c r="J641" s="231" t="s">
        <v>227</v>
      </c>
      <c r="K641" s="252" t="s">
        <v>367</v>
      </c>
      <c r="L641" s="252" t="s">
        <v>302</v>
      </c>
      <c r="M641" s="252">
        <f>COUNTIF(AO639:AT640,"x")</f>
        <v>0</v>
      </c>
      <c r="N641" s="252">
        <f t="shared" si="66"/>
        <v>12</v>
      </c>
      <c r="O641" s="233"/>
      <c r="P641" s="233"/>
      <c r="Q641" s="233">
        <v>1</v>
      </c>
      <c r="R641" s="233">
        <v>2</v>
      </c>
      <c r="S641" s="233">
        <v>3</v>
      </c>
      <c r="T641" s="233">
        <v>4</v>
      </c>
      <c r="U641" s="233">
        <v>5</v>
      </c>
      <c r="V641" s="233">
        <v>6</v>
      </c>
      <c r="W641" s="233"/>
      <c r="X641" s="233"/>
      <c r="Y641" s="233">
        <v>1</v>
      </c>
      <c r="Z641" s="233">
        <v>2</v>
      </c>
      <c r="AA641" s="233">
        <v>3</v>
      </c>
      <c r="AB641" s="233">
        <v>4</v>
      </c>
      <c r="AC641" s="233">
        <v>5</v>
      </c>
      <c r="AD641" s="233">
        <v>6</v>
      </c>
      <c r="AE641" s="233"/>
      <c r="AF641" s="233"/>
      <c r="AG641" s="233">
        <v>1</v>
      </c>
      <c r="AH641" s="233">
        <v>2</v>
      </c>
      <c r="AI641" s="233">
        <v>3</v>
      </c>
      <c r="AJ641" s="233">
        <v>4</v>
      </c>
      <c r="AK641" s="233">
        <v>5</v>
      </c>
      <c r="AL641" s="233">
        <v>6</v>
      </c>
      <c r="AM641" s="233"/>
      <c r="AN641" s="233"/>
      <c r="AO641" s="233">
        <v>1</v>
      </c>
      <c r="AP641" s="233">
        <v>2</v>
      </c>
      <c r="AQ641" s="233">
        <v>3</v>
      </c>
      <c r="AR641" s="233">
        <v>4</v>
      </c>
      <c r="AS641" s="233">
        <v>5</v>
      </c>
      <c r="AT641" s="233">
        <v>6</v>
      </c>
      <c r="AU641" s="233"/>
      <c r="AV641" s="233"/>
      <c r="AW641" s="356"/>
      <c r="AX641" s="66"/>
      <c r="AY641" s="289">
        <f t="shared" si="63"/>
        <v>12</v>
      </c>
      <c r="AZ641" s="244">
        <f t="shared" si="64"/>
        <v>0</v>
      </c>
      <c r="BA641" s="244">
        <f t="shared" si="65"/>
        <v>12</v>
      </c>
      <c r="BB641" s="290">
        <f>Table6[[#This Row],[Occupé]]/Table6[[#This Row],[Total port]]</f>
        <v>0</v>
      </c>
      <c r="BC641" s="250"/>
      <c r="BD641" s="250"/>
    </row>
    <row r="642" spans="1:56" ht="12" customHeight="1" thickBot="1">
      <c r="A642" s="145"/>
      <c r="B642" s="297" t="str">
        <f t="shared" si="62"/>
        <v>INTRA</v>
      </c>
      <c r="C642" s="295" t="s">
        <v>227</v>
      </c>
      <c r="D642" s="275" t="s">
        <v>69</v>
      </c>
      <c r="E642" s="260" t="s">
        <v>280</v>
      </c>
      <c r="F642" s="351">
        <v>19</v>
      </c>
      <c r="G642" s="259">
        <v>12</v>
      </c>
      <c r="H642" s="259">
        <v>12</v>
      </c>
      <c r="I642" s="259" t="s">
        <v>289</v>
      </c>
      <c r="J642" s="255" t="s">
        <v>227</v>
      </c>
      <c r="K642" s="259" t="s">
        <v>364</v>
      </c>
      <c r="L642" s="259" t="s">
        <v>298</v>
      </c>
      <c r="M642" s="259">
        <f>COUNTIF(Q643:V644,"x")</f>
        <v>0</v>
      </c>
      <c r="N642" s="259">
        <f t="shared" si="66"/>
        <v>12</v>
      </c>
      <c r="O642" s="228"/>
      <c r="P642" s="228"/>
      <c r="Q642" s="228">
        <v>7</v>
      </c>
      <c r="R642" s="228">
        <v>8</v>
      </c>
      <c r="S642" s="228">
        <v>9</v>
      </c>
      <c r="T642" s="228">
        <v>10</v>
      </c>
      <c r="U642" s="228">
        <v>11</v>
      </c>
      <c r="V642" s="228">
        <v>12</v>
      </c>
      <c r="W642" s="228"/>
      <c r="X642" s="228"/>
      <c r="Y642" s="228">
        <v>7</v>
      </c>
      <c r="Z642" s="228">
        <v>8</v>
      </c>
      <c r="AA642" s="228">
        <v>9</v>
      </c>
      <c r="AB642" s="228">
        <v>10</v>
      </c>
      <c r="AC642" s="228">
        <v>11</v>
      </c>
      <c r="AD642" s="228">
        <v>12</v>
      </c>
      <c r="AE642" s="228"/>
      <c r="AF642" s="228"/>
      <c r="AG642" s="228">
        <v>7</v>
      </c>
      <c r="AH642" s="228">
        <v>8</v>
      </c>
      <c r="AI642" s="228">
        <v>9</v>
      </c>
      <c r="AJ642" s="228">
        <v>10</v>
      </c>
      <c r="AK642" s="228">
        <v>11</v>
      </c>
      <c r="AL642" s="228">
        <v>12</v>
      </c>
      <c r="AM642" s="228"/>
      <c r="AN642" s="228"/>
      <c r="AO642" s="228">
        <v>7</v>
      </c>
      <c r="AP642" s="228">
        <v>8</v>
      </c>
      <c r="AQ642" s="228">
        <v>9</v>
      </c>
      <c r="AR642" s="228">
        <v>10</v>
      </c>
      <c r="AS642" s="228">
        <v>11</v>
      </c>
      <c r="AT642" s="228">
        <v>12</v>
      </c>
      <c r="AU642" s="228"/>
      <c r="AV642" s="228"/>
      <c r="AW642" s="354"/>
      <c r="AX642" s="66"/>
      <c r="AY642" s="289">
        <f t="shared" si="63"/>
        <v>12</v>
      </c>
      <c r="AZ642" s="244">
        <f t="shared" si="64"/>
        <v>0</v>
      </c>
      <c r="BA642" s="244">
        <f t="shared" si="65"/>
        <v>12</v>
      </c>
      <c r="BB642" s="290">
        <f>Table6[[#This Row],[Occupé]]/Table6[[#This Row],[Total port]]</f>
        <v>0</v>
      </c>
      <c r="BC642" s="250"/>
      <c r="BD642" s="250"/>
    </row>
    <row r="643" spans="1:56" ht="12" customHeight="1">
      <c r="A643" s="145"/>
      <c r="B643" s="298" t="str">
        <f t="shared" si="62"/>
        <v>INTRA</v>
      </c>
      <c r="C643" s="289" t="s">
        <v>227</v>
      </c>
      <c r="D643" s="261" t="s">
        <v>69</v>
      </c>
      <c r="E643" s="245" t="s">
        <v>280</v>
      </c>
      <c r="F643" s="352"/>
      <c r="G643" s="261">
        <v>12</v>
      </c>
      <c r="H643" s="261">
        <v>12</v>
      </c>
      <c r="I643" s="261" t="s">
        <v>289</v>
      </c>
      <c r="J643" s="244" t="s">
        <v>227</v>
      </c>
      <c r="K643" s="261" t="s">
        <v>365</v>
      </c>
      <c r="L643" s="261" t="s">
        <v>300</v>
      </c>
      <c r="M643" s="261">
        <f>COUNTIF(Y643:AD644,"x")</f>
        <v>0</v>
      </c>
      <c r="N643" s="261">
        <f t="shared" si="66"/>
        <v>12</v>
      </c>
      <c r="O643" s="240"/>
      <c r="P643" s="262" t="str">
        <f>K642</f>
        <v>D60</v>
      </c>
      <c r="Q643" s="255"/>
      <c r="R643" s="255"/>
      <c r="S643" s="255"/>
      <c r="T643" s="255"/>
      <c r="U643" s="255"/>
      <c r="V643" s="263"/>
      <c r="W643" s="240"/>
      <c r="X643" s="262" t="str">
        <f>K643</f>
        <v>T60</v>
      </c>
      <c r="Y643" s="255"/>
      <c r="Z643" s="255"/>
      <c r="AA643" s="255"/>
      <c r="AB643" s="255"/>
      <c r="AC643" s="255"/>
      <c r="AD643" s="263"/>
      <c r="AE643" s="240"/>
      <c r="AF643" s="262" t="str">
        <f>K644</f>
        <v>D57</v>
      </c>
      <c r="AG643" s="255"/>
      <c r="AH643" s="255"/>
      <c r="AI643" s="255"/>
      <c r="AJ643" s="255"/>
      <c r="AK643" s="255"/>
      <c r="AL643" s="263"/>
      <c r="AM643" s="240"/>
      <c r="AN643" s="262" t="str">
        <f>K645</f>
        <v>T57</v>
      </c>
      <c r="AO643" s="255"/>
      <c r="AP643" s="255"/>
      <c r="AQ643" s="255"/>
      <c r="AR643" s="255"/>
      <c r="AS643" s="255"/>
      <c r="AT643" s="263"/>
      <c r="AU643" s="240"/>
      <c r="AV643" s="240"/>
      <c r="AW643" s="355"/>
      <c r="AX643" s="66"/>
      <c r="AY643" s="289">
        <f t="shared" si="63"/>
        <v>12</v>
      </c>
      <c r="AZ643" s="244">
        <f t="shared" si="64"/>
        <v>0</v>
      </c>
      <c r="BA643" s="244">
        <f t="shared" si="65"/>
        <v>12</v>
      </c>
      <c r="BB643" s="290">
        <f>Table6[[#This Row],[Occupé]]/Table6[[#This Row],[Total port]]</f>
        <v>0</v>
      </c>
      <c r="BC643" s="250"/>
      <c r="BD643" s="250"/>
    </row>
    <row r="644" spans="1:56" ht="12" customHeight="1" thickBot="1">
      <c r="A644" s="145"/>
      <c r="B644" s="298" t="str">
        <f t="shared" si="62"/>
        <v>INTRA</v>
      </c>
      <c r="C644" s="289" t="s">
        <v>227</v>
      </c>
      <c r="D644" s="261" t="s">
        <v>69</v>
      </c>
      <c r="E644" s="245" t="s">
        <v>280</v>
      </c>
      <c r="F644" s="352"/>
      <c r="G644" s="261">
        <v>12</v>
      </c>
      <c r="H644" s="261">
        <v>12</v>
      </c>
      <c r="I644" s="261" t="s">
        <v>289</v>
      </c>
      <c r="J644" s="244" t="s">
        <v>227</v>
      </c>
      <c r="K644" s="261" t="s">
        <v>368</v>
      </c>
      <c r="L644" s="261" t="s">
        <v>301</v>
      </c>
      <c r="M644" s="261">
        <f>COUNTIF(AG643:AL644,"x")</f>
        <v>0</v>
      </c>
      <c r="N644" s="261">
        <f t="shared" si="66"/>
        <v>12</v>
      </c>
      <c r="O644" s="240"/>
      <c r="P644" s="264" t="str">
        <f>L642</f>
        <v>C1</v>
      </c>
      <c r="Q644" s="231"/>
      <c r="R644" s="231"/>
      <c r="S644" s="231"/>
      <c r="T644" s="231"/>
      <c r="U644" s="231"/>
      <c r="V644" s="265"/>
      <c r="W644" s="240"/>
      <c r="X644" s="264" t="str">
        <f>L643</f>
        <v>C2</v>
      </c>
      <c r="Y644" s="231"/>
      <c r="Z644" s="231"/>
      <c r="AA644" s="231"/>
      <c r="AB644" s="231"/>
      <c r="AC644" s="231"/>
      <c r="AD644" s="265"/>
      <c r="AE644" s="240"/>
      <c r="AF644" s="264" t="str">
        <f>L644</f>
        <v>C3</v>
      </c>
      <c r="AG644" s="231"/>
      <c r="AH644" s="231"/>
      <c r="AI644" s="231"/>
      <c r="AJ644" s="231"/>
      <c r="AK644" s="231"/>
      <c r="AL644" s="265"/>
      <c r="AM644" s="240"/>
      <c r="AN644" s="264" t="str">
        <f>L645</f>
        <v>C4</v>
      </c>
      <c r="AO644" s="231"/>
      <c r="AP644" s="231"/>
      <c r="AQ644" s="231"/>
      <c r="AR644" s="231"/>
      <c r="AS644" s="231"/>
      <c r="AT644" s="265"/>
      <c r="AU644" s="240"/>
      <c r="AV644" s="240"/>
      <c r="AW644" s="355"/>
      <c r="AX644" s="66"/>
      <c r="AY644" s="289">
        <f t="shared" si="63"/>
        <v>12</v>
      </c>
      <c r="AZ644" s="244">
        <f t="shared" si="64"/>
        <v>0</v>
      </c>
      <c r="BA644" s="244">
        <f t="shared" si="65"/>
        <v>12</v>
      </c>
      <c r="BB644" s="290">
        <f>Table6[[#This Row],[Occupé]]/Table6[[#This Row],[Total port]]</f>
        <v>0</v>
      </c>
      <c r="BC644" s="250"/>
      <c r="BD644" s="250"/>
    </row>
    <row r="645" spans="1:56" ht="12" customHeight="1" thickBot="1">
      <c r="A645" s="145"/>
      <c r="B645" s="299" t="str">
        <f t="shared" si="62"/>
        <v>INTRA</v>
      </c>
      <c r="C645" s="296" t="s">
        <v>227</v>
      </c>
      <c r="D645" s="257" t="s">
        <v>69</v>
      </c>
      <c r="E645" s="232" t="s">
        <v>280</v>
      </c>
      <c r="F645" s="353"/>
      <c r="G645" s="252">
        <v>12</v>
      </c>
      <c r="H645" s="252">
        <v>12</v>
      </c>
      <c r="I645" s="252" t="s">
        <v>289</v>
      </c>
      <c r="J645" s="231" t="s">
        <v>227</v>
      </c>
      <c r="K645" s="252" t="s">
        <v>369</v>
      </c>
      <c r="L645" s="252" t="s">
        <v>302</v>
      </c>
      <c r="M645" s="252">
        <f>COUNTIF(AO643:AT644,"x")</f>
        <v>0</v>
      </c>
      <c r="N645" s="252">
        <f t="shared" si="66"/>
        <v>12</v>
      </c>
      <c r="O645" s="233"/>
      <c r="P645" s="233"/>
      <c r="Q645" s="233">
        <v>1</v>
      </c>
      <c r="R645" s="233">
        <v>2</v>
      </c>
      <c r="S645" s="233">
        <v>3</v>
      </c>
      <c r="T645" s="233">
        <v>4</v>
      </c>
      <c r="U645" s="233">
        <v>5</v>
      </c>
      <c r="V645" s="233">
        <v>6</v>
      </c>
      <c r="W645" s="233"/>
      <c r="X645" s="233"/>
      <c r="Y645" s="233">
        <v>1</v>
      </c>
      <c r="Z645" s="233">
        <v>2</v>
      </c>
      <c r="AA645" s="233">
        <v>3</v>
      </c>
      <c r="AB645" s="233">
        <v>4</v>
      </c>
      <c r="AC645" s="233">
        <v>5</v>
      </c>
      <c r="AD645" s="233">
        <v>6</v>
      </c>
      <c r="AE645" s="233"/>
      <c r="AF645" s="233"/>
      <c r="AG645" s="233">
        <v>1</v>
      </c>
      <c r="AH645" s="233">
        <v>2</v>
      </c>
      <c r="AI645" s="233">
        <v>3</v>
      </c>
      <c r="AJ645" s="233">
        <v>4</v>
      </c>
      <c r="AK645" s="233">
        <v>5</v>
      </c>
      <c r="AL645" s="233">
        <v>6</v>
      </c>
      <c r="AM645" s="233"/>
      <c r="AN645" s="233"/>
      <c r="AO645" s="233">
        <v>1</v>
      </c>
      <c r="AP645" s="233">
        <v>2</v>
      </c>
      <c r="AQ645" s="233">
        <v>3</v>
      </c>
      <c r="AR645" s="233">
        <v>4</v>
      </c>
      <c r="AS645" s="233">
        <v>5</v>
      </c>
      <c r="AT645" s="233">
        <v>6</v>
      </c>
      <c r="AU645" s="233"/>
      <c r="AV645" s="233"/>
      <c r="AW645" s="356"/>
      <c r="AX645" s="66"/>
      <c r="AY645" s="289">
        <f t="shared" si="63"/>
        <v>12</v>
      </c>
      <c r="AZ645" s="244">
        <f t="shared" si="64"/>
        <v>0</v>
      </c>
      <c r="BA645" s="244">
        <f t="shared" si="65"/>
        <v>12</v>
      </c>
      <c r="BB645" s="290">
        <f>Table6[[#This Row],[Occupé]]/Table6[[#This Row],[Total port]]</f>
        <v>0</v>
      </c>
      <c r="BC645" s="250"/>
      <c r="BD645" s="250"/>
    </row>
    <row r="646" spans="1:56" ht="12" customHeight="1" thickBot="1">
      <c r="B646" s="297" t="str">
        <f t="shared" si="62"/>
        <v>INTRA</v>
      </c>
      <c r="C646" s="295" t="s">
        <v>227</v>
      </c>
      <c r="D646" s="275" t="s">
        <v>69</v>
      </c>
      <c r="E646" s="260" t="s">
        <v>280</v>
      </c>
      <c r="F646" s="351">
        <v>18</v>
      </c>
      <c r="G646" s="259">
        <v>12</v>
      </c>
      <c r="H646" s="259">
        <v>12</v>
      </c>
      <c r="I646" s="259" t="s">
        <v>289</v>
      </c>
      <c r="J646" s="255" t="s">
        <v>227</v>
      </c>
      <c r="K646" s="259" t="s">
        <v>370</v>
      </c>
      <c r="L646" s="259" t="s">
        <v>298</v>
      </c>
      <c r="M646" s="259">
        <f>COUNTIF(Q647:V648,"x")</f>
        <v>0</v>
      </c>
      <c r="N646" s="259">
        <f t="shared" si="66"/>
        <v>12</v>
      </c>
      <c r="O646" s="228"/>
      <c r="P646" s="228"/>
      <c r="Q646" s="228">
        <v>7</v>
      </c>
      <c r="R646" s="228">
        <v>8</v>
      </c>
      <c r="S646" s="228">
        <v>9</v>
      </c>
      <c r="T646" s="228">
        <v>10</v>
      </c>
      <c r="U646" s="228">
        <v>11</v>
      </c>
      <c r="V646" s="228">
        <v>12</v>
      </c>
      <c r="W646" s="228"/>
      <c r="X646" s="228"/>
      <c r="Y646" s="228">
        <v>7</v>
      </c>
      <c r="Z646" s="228">
        <v>8</v>
      </c>
      <c r="AA646" s="228">
        <v>9</v>
      </c>
      <c r="AB646" s="228">
        <v>10</v>
      </c>
      <c r="AC646" s="228">
        <v>11</v>
      </c>
      <c r="AD646" s="228">
        <v>12</v>
      </c>
      <c r="AE646" s="228"/>
      <c r="AF646" s="228"/>
      <c r="AG646" s="228">
        <v>7</v>
      </c>
      <c r="AH646" s="228">
        <v>8</v>
      </c>
      <c r="AI646" s="228">
        <v>9</v>
      </c>
      <c r="AJ646" s="228">
        <v>10</v>
      </c>
      <c r="AK646" s="228">
        <v>11</v>
      </c>
      <c r="AL646" s="228">
        <v>12</v>
      </c>
      <c r="AM646" s="228"/>
      <c r="AN646" s="228"/>
      <c r="AO646" s="228">
        <v>7</v>
      </c>
      <c r="AP646" s="228">
        <v>8</v>
      </c>
      <c r="AQ646" s="228">
        <v>9</v>
      </c>
      <c r="AR646" s="228">
        <v>10</v>
      </c>
      <c r="AS646" s="228">
        <v>11</v>
      </c>
      <c r="AT646" s="228">
        <v>12</v>
      </c>
      <c r="AU646" s="228"/>
      <c r="AV646" s="228"/>
      <c r="AW646" s="354"/>
      <c r="AX646" s="66"/>
      <c r="AY646" s="289">
        <f t="shared" si="63"/>
        <v>12</v>
      </c>
      <c r="AZ646" s="244">
        <f t="shared" si="64"/>
        <v>0</v>
      </c>
      <c r="BA646" s="244">
        <f t="shared" si="65"/>
        <v>12</v>
      </c>
      <c r="BB646" s="290">
        <f>Table6[[#This Row],[Occupé]]/Table6[[#This Row],[Total port]]</f>
        <v>0</v>
      </c>
      <c r="BC646" s="250"/>
      <c r="BD646" s="250"/>
    </row>
    <row r="647" spans="1:56" ht="12" customHeight="1">
      <c r="B647" s="298" t="str">
        <f t="shared" si="62"/>
        <v>INTRA</v>
      </c>
      <c r="C647" s="289" t="s">
        <v>227</v>
      </c>
      <c r="D647" s="261" t="s">
        <v>69</v>
      </c>
      <c r="E647" s="245" t="s">
        <v>280</v>
      </c>
      <c r="F647" s="352"/>
      <c r="G647" s="261">
        <v>12</v>
      </c>
      <c r="H647" s="261">
        <v>12</v>
      </c>
      <c r="I647" s="261" t="s">
        <v>289</v>
      </c>
      <c r="J647" s="244" t="s">
        <v>227</v>
      </c>
      <c r="K647" s="261" t="s">
        <v>371</v>
      </c>
      <c r="L647" s="261" t="s">
        <v>300</v>
      </c>
      <c r="M647" s="261">
        <f>COUNTIF(Y647:AD648,"x")</f>
        <v>0</v>
      </c>
      <c r="N647" s="261">
        <f t="shared" si="66"/>
        <v>12</v>
      </c>
      <c r="O647" s="240"/>
      <c r="P647" s="262" t="str">
        <f>K646</f>
        <v>D52</v>
      </c>
      <c r="Q647" s="255"/>
      <c r="R647" s="255"/>
      <c r="S647" s="255"/>
      <c r="T647" s="255"/>
      <c r="U647" s="255"/>
      <c r="V647" s="263"/>
      <c r="W647" s="240"/>
      <c r="X647" s="262" t="str">
        <f>K647</f>
        <v>T52</v>
      </c>
      <c r="Y647" s="255"/>
      <c r="Z647" s="255"/>
      <c r="AA647" s="255"/>
      <c r="AB647" s="255"/>
      <c r="AC647" s="255"/>
      <c r="AD647" s="263"/>
      <c r="AE647" s="240"/>
      <c r="AF647" s="262" t="str">
        <f>K648</f>
        <v>D47</v>
      </c>
      <c r="AG647" s="255"/>
      <c r="AH647" s="255"/>
      <c r="AI647" s="255"/>
      <c r="AJ647" s="255"/>
      <c r="AK647" s="255"/>
      <c r="AL647" s="263"/>
      <c r="AM647" s="240"/>
      <c r="AN647" s="262" t="str">
        <f>K649</f>
        <v>T47</v>
      </c>
      <c r="AO647" s="255"/>
      <c r="AP647" s="255"/>
      <c r="AQ647" s="255"/>
      <c r="AR647" s="255"/>
      <c r="AS647" s="255"/>
      <c r="AT647" s="263"/>
      <c r="AU647" s="240"/>
      <c r="AV647" s="240"/>
      <c r="AW647" s="355"/>
      <c r="AX647" s="66"/>
      <c r="AY647" s="289">
        <f t="shared" si="63"/>
        <v>12</v>
      </c>
      <c r="AZ647" s="244">
        <f t="shared" si="64"/>
        <v>0</v>
      </c>
      <c r="BA647" s="244">
        <f t="shared" si="65"/>
        <v>12</v>
      </c>
      <c r="BB647" s="290">
        <f>Table6[[#This Row],[Occupé]]/Table6[[#This Row],[Total port]]</f>
        <v>0</v>
      </c>
      <c r="BC647" s="250"/>
      <c r="BD647" s="250"/>
    </row>
    <row r="648" spans="1:56" ht="12" customHeight="1" thickBot="1">
      <c r="B648" s="298" t="str">
        <f t="shared" si="62"/>
        <v>INTRA</v>
      </c>
      <c r="C648" s="289" t="s">
        <v>227</v>
      </c>
      <c r="D648" s="261" t="s">
        <v>69</v>
      </c>
      <c r="E648" s="245" t="s">
        <v>280</v>
      </c>
      <c r="F648" s="352"/>
      <c r="G648" s="261">
        <v>12</v>
      </c>
      <c r="H648" s="261">
        <v>12</v>
      </c>
      <c r="I648" s="261" t="s">
        <v>289</v>
      </c>
      <c r="J648" s="244" t="s">
        <v>227</v>
      </c>
      <c r="K648" s="261" t="s">
        <v>372</v>
      </c>
      <c r="L648" s="261" t="s">
        <v>301</v>
      </c>
      <c r="M648" s="261">
        <f>COUNTIF(AG647:AL648,"x")</f>
        <v>0</v>
      </c>
      <c r="N648" s="261">
        <f t="shared" si="66"/>
        <v>12</v>
      </c>
      <c r="O648" s="240"/>
      <c r="P648" s="264" t="str">
        <f>L646</f>
        <v>C1</v>
      </c>
      <c r="Q648" s="231"/>
      <c r="R648" s="231"/>
      <c r="S648" s="231"/>
      <c r="T648" s="231"/>
      <c r="U648" s="231"/>
      <c r="V648" s="265"/>
      <c r="W648" s="240"/>
      <c r="X648" s="264" t="str">
        <f>L647</f>
        <v>C2</v>
      </c>
      <c r="Y648" s="231"/>
      <c r="Z648" s="231"/>
      <c r="AA648" s="231"/>
      <c r="AB648" s="231"/>
      <c r="AC648" s="231"/>
      <c r="AD648" s="265"/>
      <c r="AE648" s="240"/>
      <c r="AF648" s="264" t="str">
        <f>L648</f>
        <v>C3</v>
      </c>
      <c r="AG648" s="231"/>
      <c r="AH648" s="231"/>
      <c r="AI648" s="231"/>
      <c r="AJ648" s="231"/>
      <c r="AK648" s="231"/>
      <c r="AL648" s="265"/>
      <c r="AM648" s="240"/>
      <c r="AN648" s="264" t="str">
        <f>L649</f>
        <v>C4</v>
      </c>
      <c r="AO648" s="231"/>
      <c r="AP648" s="231"/>
      <c r="AQ648" s="231"/>
      <c r="AR648" s="231"/>
      <c r="AS648" s="231"/>
      <c r="AT648" s="265"/>
      <c r="AU648" s="240"/>
      <c r="AV648" s="240"/>
      <c r="AW648" s="355"/>
      <c r="AX648" s="66"/>
      <c r="AY648" s="289">
        <f t="shared" si="63"/>
        <v>12</v>
      </c>
      <c r="AZ648" s="244">
        <f t="shared" si="64"/>
        <v>0</v>
      </c>
      <c r="BA648" s="244">
        <f t="shared" si="65"/>
        <v>12</v>
      </c>
      <c r="BB648" s="290">
        <f>Table6[[#This Row],[Occupé]]/Table6[[#This Row],[Total port]]</f>
        <v>0</v>
      </c>
      <c r="BC648" s="250"/>
      <c r="BD648" s="250"/>
    </row>
    <row r="649" spans="1:56" ht="12" customHeight="1" thickBot="1">
      <c r="B649" s="299" t="str">
        <f t="shared" si="62"/>
        <v>INTRA</v>
      </c>
      <c r="C649" s="296" t="s">
        <v>227</v>
      </c>
      <c r="D649" s="257" t="s">
        <v>69</v>
      </c>
      <c r="E649" s="232" t="s">
        <v>280</v>
      </c>
      <c r="F649" s="353"/>
      <c r="G649" s="252">
        <v>12</v>
      </c>
      <c r="H649" s="252">
        <v>12</v>
      </c>
      <c r="I649" s="252" t="s">
        <v>289</v>
      </c>
      <c r="J649" s="231" t="s">
        <v>227</v>
      </c>
      <c r="K649" s="252" t="s">
        <v>373</v>
      </c>
      <c r="L649" s="252" t="s">
        <v>302</v>
      </c>
      <c r="M649" s="252">
        <f>COUNTIF(AO647:AT648,"x")</f>
        <v>0</v>
      </c>
      <c r="N649" s="252">
        <f>G649-M649</f>
        <v>12</v>
      </c>
      <c r="O649" s="233"/>
      <c r="P649" s="233"/>
      <c r="Q649" s="233">
        <v>1</v>
      </c>
      <c r="R649" s="233">
        <v>2</v>
      </c>
      <c r="S649" s="233">
        <v>3</v>
      </c>
      <c r="T649" s="233">
        <v>4</v>
      </c>
      <c r="U649" s="233">
        <v>5</v>
      </c>
      <c r="V649" s="233">
        <v>6</v>
      </c>
      <c r="W649" s="233"/>
      <c r="X649" s="233"/>
      <c r="Y649" s="233">
        <v>1</v>
      </c>
      <c r="Z649" s="233">
        <v>2</v>
      </c>
      <c r="AA649" s="233">
        <v>3</v>
      </c>
      <c r="AB649" s="233">
        <v>4</v>
      </c>
      <c r="AC649" s="233">
        <v>5</v>
      </c>
      <c r="AD649" s="233">
        <v>6</v>
      </c>
      <c r="AE649" s="233"/>
      <c r="AF649" s="233"/>
      <c r="AG649" s="233">
        <v>1</v>
      </c>
      <c r="AH649" s="233">
        <v>2</v>
      </c>
      <c r="AI649" s="233">
        <v>3</v>
      </c>
      <c r="AJ649" s="233">
        <v>4</v>
      </c>
      <c r="AK649" s="233">
        <v>5</v>
      </c>
      <c r="AL649" s="233">
        <v>6</v>
      </c>
      <c r="AM649" s="233"/>
      <c r="AN649" s="233"/>
      <c r="AO649" s="233">
        <v>1</v>
      </c>
      <c r="AP649" s="233">
        <v>2</v>
      </c>
      <c r="AQ649" s="233">
        <v>3</v>
      </c>
      <c r="AR649" s="233">
        <v>4</v>
      </c>
      <c r="AS649" s="233">
        <v>5</v>
      </c>
      <c r="AT649" s="233">
        <v>6</v>
      </c>
      <c r="AU649" s="233"/>
      <c r="AV649" s="233"/>
      <c r="AW649" s="356"/>
      <c r="AX649" s="66"/>
      <c r="AY649" s="289">
        <f t="shared" si="63"/>
        <v>12</v>
      </c>
      <c r="AZ649" s="244">
        <f t="shared" si="64"/>
        <v>0</v>
      </c>
      <c r="BA649" s="244">
        <f t="shared" si="65"/>
        <v>12</v>
      </c>
      <c r="BB649" s="290">
        <f>Table6[[#This Row],[Occupé]]/Table6[[#This Row],[Total port]]</f>
        <v>0</v>
      </c>
      <c r="BC649" s="250"/>
      <c r="BD649" s="250"/>
    </row>
    <row r="650" spans="1:56" ht="12" customHeight="1" thickBot="1">
      <c r="B650" s="297" t="s">
        <v>251</v>
      </c>
      <c r="C650" s="295" t="s">
        <v>227</v>
      </c>
      <c r="D650" s="275" t="s">
        <v>69</v>
      </c>
      <c r="E650" s="260" t="s">
        <v>280</v>
      </c>
      <c r="F650" s="351">
        <v>17</v>
      </c>
      <c r="G650" s="259">
        <v>12</v>
      </c>
      <c r="H650" s="259">
        <v>12</v>
      </c>
      <c r="I650" s="259" t="s">
        <v>289</v>
      </c>
      <c r="J650" s="255" t="s">
        <v>227</v>
      </c>
      <c r="K650" s="259" t="s">
        <v>374</v>
      </c>
      <c r="L650" s="259" t="s">
        <v>298</v>
      </c>
      <c r="M650" s="259">
        <f>COUNTIF(Q651:V652,"x")</f>
        <v>0</v>
      </c>
      <c r="N650" s="259">
        <f t="shared" si="66"/>
        <v>12</v>
      </c>
      <c r="O650" s="228"/>
      <c r="P650" s="228"/>
      <c r="Q650" s="228">
        <v>7</v>
      </c>
      <c r="R650" s="228">
        <v>8</v>
      </c>
      <c r="S650" s="228">
        <v>9</v>
      </c>
      <c r="T650" s="228">
        <v>10</v>
      </c>
      <c r="U650" s="228">
        <v>11</v>
      </c>
      <c r="V650" s="228">
        <v>12</v>
      </c>
      <c r="W650" s="228"/>
      <c r="X650" s="228"/>
      <c r="Y650" s="228">
        <v>7</v>
      </c>
      <c r="Z650" s="228">
        <v>8</v>
      </c>
      <c r="AA650" s="228">
        <v>9</v>
      </c>
      <c r="AB650" s="228">
        <v>10</v>
      </c>
      <c r="AC650" s="228">
        <v>11</v>
      </c>
      <c r="AD650" s="228">
        <v>12</v>
      </c>
      <c r="AE650" s="228"/>
      <c r="AF650" s="228"/>
      <c r="AG650" s="228">
        <v>7</v>
      </c>
      <c r="AH650" s="228">
        <v>8</v>
      </c>
      <c r="AI650" s="228">
        <v>9</v>
      </c>
      <c r="AJ650" s="228">
        <v>10</v>
      </c>
      <c r="AK650" s="228">
        <v>11</v>
      </c>
      <c r="AL650" s="228">
        <v>12</v>
      </c>
      <c r="AM650" s="228"/>
      <c r="AN650" s="228"/>
      <c r="AO650" s="228">
        <v>7</v>
      </c>
      <c r="AP650" s="228">
        <v>8</v>
      </c>
      <c r="AQ650" s="228">
        <v>9</v>
      </c>
      <c r="AR650" s="228">
        <v>10</v>
      </c>
      <c r="AS650" s="228">
        <v>11</v>
      </c>
      <c r="AT650" s="228">
        <v>12</v>
      </c>
      <c r="AU650" s="228"/>
      <c r="AV650" s="228"/>
      <c r="AW650" s="354"/>
      <c r="AX650" s="66"/>
      <c r="AY650" s="289">
        <f t="shared" si="63"/>
        <v>12</v>
      </c>
      <c r="AZ650" s="244">
        <f t="shared" si="64"/>
        <v>0</v>
      </c>
      <c r="BA650" s="244">
        <f t="shared" si="65"/>
        <v>12</v>
      </c>
      <c r="BB650" s="290">
        <f>Table6[[#This Row],[Occupé]]/Table6[[#This Row],[Total port]]</f>
        <v>0</v>
      </c>
      <c r="BC650" s="250"/>
      <c r="BD650" s="250"/>
    </row>
    <row r="651" spans="1:56" ht="12" customHeight="1">
      <c r="B651" s="298" t="s">
        <v>251</v>
      </c>
      <c r="C651" s="289" t="s">
        <v>227</v>
      </c>
      <c r="D651" s="261" t="s">
        <v>69</v>
      </c>
      <c r="E651" s="245" t="s">
        <v>280</v>
      </c>
      <c r="F651" s="352"/>
      <c r="G651" s="261">
        <v>12</v>
      </c>
      <c r="H651" s="261">
        <v>12</v>
      </c>
      <c r="I651" s="261" t="s">
        <v>289</v>
      </c>
      <c r="J651" s="244" t="s">
        <v>227</v>
      </c>
      <c r="K651" s="261" t="s">
        <v>375</v>
      </c>
      <c r="L651" s="261" t="s">
        <v>300</v>
      </c>
      <c r="M651" s="261">
        <f>COUNTIF(Y651:AD652,"x")</f>
        <v>5</v>
      </c>
      <c r="N651" s="261">
        <f t="shared" si="66"/>
        <v>7</v>
      </c>
      <c r="O651" s="240"/>
      <c r="P651" s="262" t="str">
        <f>K650</f>
        <v>T11</v>
      </c>
      <c r="Q651" s="255"/>
      <c r="R651" s="255"/>
      <c r="S651" s="255"/>
      <c r="T651" s="255"/>
      <c r="U651" s="255"/>
      <c r="V651" s="263"/>
      <c r="W651" s="240"/>
      <c r="X651" s="262" t="str">
        <f>K651</f>
        <v>T06</v>
      </c>
      <c r="Y651" s="255"/>
      <c r="Z651" s="255"/>
      <c r="AA651" s="255"/>
      <c r="AB651" s="255"/>
      <c r="AC651" s="255"/>
      <c r="AD651" s="263"/>
      <c r="AE651" s="240"/>
      <c r="AF651" s="262">
        <f>K652</f>
        <v>0</v>
      </c>
      <c r="AG651" s="268"/>
      <c r="AH651" s="269"/>
      <c r="AI651" s="269"/>
      <c r="AJ651" s="269"/>
      <c r="AK651" s="269"/>
      <c r="AL651" s="270"/>
      <c r="AM651" s="240"/>
      <c r="AN651" s="262">
        <f>K653</f>
        <v>0</v>
      </c>
      <c r="AO651" s="268"/>
      <c r="AP651" s="269"/>
      <c r="AQ651" s="269"/>
      <c r="AR651" s="269"/>
      <c r="AS651" s="269"/>
      <c r="AT651" s="270"/>
      <c r="AU651" s="240"/>
      <c r="AV651" s="240"/>
      <c r="AW651" s="355"/>
      <c r="AX651" s="66"/>
      <c r="AY651" s="289">
        <f t="shared" si="63"/>
        <v>12</v>
      </c>
      <c r="AZ651" s="244">
        <f t="shared" si="64"/>
        <v>5</v>
      </c>
      <c r="BA651" s="244">
        <f t="shared" si="65"/>
        <v>7</v>
      </c>
      <c r="BB651" s="290">
        <f>Table6[[#This Row],[Occupé]]/Table6[[#This Row],[Total port]]</f>
        <v>0.41666666666666669</v>
      </c>
      <c r="BC651" s="250"/>
      <c r="BD651" s="250"/>
    </row>
    <row r="652" spans="1:56" ht="12" customHeight="1" thickBot="1">
      <c r="B652" s="298" t="str">
        <f>IF(C652=J652,"INTRA","INTER")</f>
        <v>INTRA</v>
      </c>
      <c r="C652" s="289" t="s">
        <v>227</v>
      </c>
      <c r="D652" s="261" t="s">
        <v>69</v>
      </c>
      <c r="E652" s="245" t="s">
        <v>280</v>
      </c>
      <c r="F652" s="352"/>
      <c r="G652" s="261">
        <v>0</v>
      </c>
      <c r="H652" s="261">
        <v>0</v>
      </c>
      <c r="I652" s="261" t="s">
        <v>289</v>
      </c>
      <c r="J652" s="244" t="s">
        <v>227</v>
      </c>
      <c r="K652" s="261"/>
      <c r="L652" s="261" t="s">
        <v>301</v>
      </c>
      <c r="M652" s="261">
        <f>COUNTIF(AG651:AL652,"x")</f>
        <v>0</v>
      </c>
      <c r="N652" s="261">
        <f t="shared" si="66"/>
        <v>0</v>
      </c>
      <c r="O652" s="240"/>
      <c r="P652" s="264" t="str">
        <f>L650</f>
        <v>C1</v>
      </c>
      <c r="Q652" s="231"/>
      <c r="R652" s="231"/>
      <c r="S652" s="231"/>
      <c r="T652" s="231"/>
      <c r="U652" s="231"/>
      <c r="V652" s="265"/>
      <c r="W652" s="240"/>
      <c r="X652" s="264" t="str">
        <f>L651</f>
        <v>C2</v>
      </c>
      <c r="Y652" s="231" t="s">
        <v>278</v>
      </c>
      <c r="Z652" s="231" t="s">
        <v>278</v>
      </c>
      <c r="AA652" s="231" t="s">
        <v>278</v>
      </c>
      <c r="AB652" s="231" t="s">
        <v>278</v>
      </c>
      <c r="AC652" s="231" t="s">
        <v>278</v>
      </c>
      <c r="AD652" s="265"/>
      <c r="AE652" s="240"/>
      <c r="AF652" s="264" t="str">
        <f>L652</f>
        <v>C3</v>
      </c>
      <c r="AG652" s="272"/>
      <c r="AH652" s="273"/>
      <c r="AI652" s="273"/>
      <c r="AJ652" s="273"/>
      <c r="AK652" s="273"/>
      <c r="AL652" s="274"/>
      <c r="AM652" s="240"/>
      <c r="AN652" s="264" t="str">
        <f>L653</f>
        <v>C4</v>
      </c>
      <c r="AO652" s="272"/>
      <c r="AP652" s="273"/>
      <c r="AQ652" s="273"/>
      <c r="AR652" s="273"/>
      <c r="AS652" s="273"/>
      <c r="AT652" s="274"/>
      <c r="AU652" s="240"/>
      <c r="AV652" s="240"/>
      <c r="AW652" s="355"/>
      <c r="AX652" s="66"/>
      <c r="AY652" s="289">
        <f t="shared" si="63"/>
        <v>0</v>
      </c>
      <c r="AZ652" s="244">
        <f t="shared" si="64"/>
        <v>0</v>
      </c>
      <c r="BA652" s="244">
        <f t="shared" si="65"/>
        <v>0</v>
      </c>
      <c r="BB652" s="290" t="e">
        <f>Table6[[#This Row],[Occupé]]/Table6[[#This Row],[Total port]]</f>
        <v>#DIV/0!</v>
      </c>
      <c r="BC652" s="250"/>
      <c r="BD652" s="250"/>
    </row>
    <row r="653" spans="1:56" ht="12" customHeight="1" thickBot="1">
      <c r="B653" s="299" t="str">
        <f>IF(C653=J653,"INTRA","INTER")</f>
        <v>INTRA</v>
      </c>
      <c r="C653" s="296" t="s">
        <v>227</v>
      </c>
      <c r="D653" s="257" t="s">
        <v>69</v>
      </c>
      <c r="E653" s="232" t="s">
        <v>280</v>
      </c>
      <c r="F653" s="353"/>
      <c r="G653" s="252">
        <v>0</v>
      </c>
      <c r="H653" s="252">
        <v>0</v>
      </c>
      <c r="I653" s="252" t="s">
        <v>289</v>
      </c>
      <c r="J653" s="231" t="s">
        <v>227</v>
      </c>
      <c r="K653" s="252"/>
      <c r="L653" s="252" t="s">
        <v>302</v>
      </c>
      <c r="M653" s="252">
        <f>COUNTIF(AO651:AT652,"x")</f>
        <v>0</v>
      </c>
      <c r="N653" s="252">
        <f>G653-M653</f>
        <v>0</v>
      </c>
      <c r="O653" s="233"/>
      <c r="P653" s="233"/>
      <c r="Q653" s="233">
        <v>1</v>
      </c>
      <c r="R653" s="233">
        <v>2</v>
      </c>
      <c r="S653" s="233">
        <v>3</v>
      </c>
      <c r="T653" s="233">
        <v>4</v>
      </c>
      <c r="U653" s="233">
        <v>5</v>
      </c>
      <c r="V653" s="233">
        <v>6</v>
      </c>
      <c r="W653" s="233"/>
      <c r="X653" s="233"/>
      <c r="Y653" s="233">
        <v>1</v>
      </c>
      <c r="Z653" s="233">
        <v>2</v>
      </c>
      <c r="AA653" s="233">
        <v>3</v>
      </c>
      <c r="AB653" s="233">
        <v>4</v>
      </c>
      <c r="AC653" s="233">
        <v>5</v>
      </c>
      <c r="AD653" s="233">
        <v>6</v>
      </c>
      <c r="AE653" s="233"/>
      <c r="AF653" s="233"/>
      <c r="AG653" s="233">
        <v>1</v>
      </c>
      <c r="AH653" s="233">
        <v>2</v>
      </c>
      <c r="AI653" s="233">
        <v>3</v>
      </c>
      <c r="AJ653" s="233">
        <v>4</v>
      </c>
      <c r="AK653" s="233">
        <v>5</v>
      </c>
      <c r="AL653" s="233">
        <v>6</v>
      </c>
      <c r="AM653" s="233"/>
      <c r="AN653" s="233"/>
      <c r="AO653" s="233">
        <v>1</v>
      </c>
      <c r="AP653" s="233">
        <v>2</v>
      </c>
      <c r="AQ653" s="233">
        <v>3</v>
      </c>
      <c r="AR653" s="233">
        <v>4</v>
      </c>
      <c r="AS653" s="233">
        <v>5</v>
      </c>
      <c r="AT653" s="233">
        <v>6</v>
      </c>
      <c r="AU653" s="233"/>
      <c r="AV653" s="233"/>
      <c r="AW653" s="356"/>
      <c r="AX653" s="66"/>
      <c r="AY653" s="294">
        <f t="shared" si="63"/>
        <v>0</v>
      </c>
      <c r="AZ653" s="253">
        <f t="shared" si="64"/>
        <v>0</v>
      </c>
      <c r="BA653" s="253">
        <f t="shared" si="65"/>
        <v>0</v>
      </c>
      <c r="BB653" s="290" t="e">
        <f>Table6[[#This Row],[Occupé]]/Table6[[#This Row],[Total port]]</f>
        <v>#DIV/0!</v>
      </c>
      <c r="BC653" s="250"/>
      <c r="BD653" s="250"/>
    </row>
  </sheetData>
  <mergeCells count="322">
    <mergeCell ref="F522:F525"/>
    <mergeCell ref="AW522:AW525"/>
    <mergeCell ref="F526:F529"/>
    <mergeCell ref="AW526:AW529"/>
    <mergeCell ref="F514:F517"/>
    <mergeCell ref="AW514:AW517"/>
    <mergeCell ref="F518:F521"/>
    <mergeCell ref="AW518:AW521"/>
    <mergeCell ref="F530:F533"/>
    <mergeCell ref="AW530:AW533"/>
    <mergeCell ref="F498:F501"/>
    <mergeCell ref="AW498:AW501"/>
    <mergeCell ref="F502:F505"/>
    <mergeCell ref="AW502:AW505"/>
    <mergeCell ref="F486:F489"/>
    <mergeCell ref="AW486:AW489"/>
    <mergeCell ref="F490:F493"/>
    <mergeCell ref="AW490:AW493"/>
    <mergeCell ref="F494:F497"/>
    <mergeCell ref="AW494:AW497"/>
    <mergeCell ref="F474:F477"/>
    <mergeCell ref="AW474:AW477"/>
    <mergeCell ref="F478:F481"/>
    <mergeCell ref="AW478:AW481"/>
    <mergeCell ref="F482:F485"/>
    <mergeCell ref="AW482:AW485"/>
    <mergeCell ref="F462:F465"/>
    <mergeCell ref="AW462:AW465"/>
    <mergeCell ref="F466:F469"/>
    <mergeCell ref="AW466:AW469"/>
    <mergeCell ref="F470:F473"/>
    <mergeCell ref="AW470:AW473"/>
    <mergeCell ref="F450:F453"/>
    <mergeCell ref="AW450:AW453"/>
    <mergeCell ref="F454:F457"/>
    <mergeCell ref="AW454:AW457"/>
    <mergeCell ref="F458:F461"/>
    <mergeCell ref="AW458:AW461"/>
    <mergeCell ref="F438:F441"/>
    <mergeCell ref="AW438:AW441"/>
    <mergeCell ref="F442:F445"/>
    <mergeCell ref="AW442:AW445"/>
    <mergeCell ref="F446:F449"/>
    <mergeCell ref="AW446:AW449"/>
    <mergeCell ref="F426:F429"/>
    <mergeCell ref="AW426:AW429"/>
    <mergeCell ref="F430:F433"/>
    <mergeCell ref="AW430:AW433"/>
    <mergeCell ref="F434:F437"/>
    <mergeCell ref="AW434:AW437"/>
    <mergeCell ref="F414:F417"/>
    <mergeCell ref="AW414:AW417"/>
    <mergeCell ref="F418:F421"/>
    <mergeCell ref="AW418:AW421"/>
    <mergeCell ref="F422:F425"/>
    <mergeCell ref="AW422:AW425"/>
    <mergeCell ref="F406:F409"/>
    <mergeCell ref="AW406:AW409"/>
    <mergeCell ref="F410:F413"/>
    <mergeCell ref="AW410:AW413"/>
    <mergeCell ref="F390:F393"/>
    <mergeCell ref="AW390:AW393"/>
    <mergeCell ref="F394:F397"/>
    <mergeCell ref="AW394:AW397"/>
    <mergeCell ref="F398:F401"/>
    <mergeCell ref="AW398:AW401"/>
    <mergeCell ref="F386:F389"/>
    <mergeCell ref="AW386:AW389"/>
    <mergeCell ref="F366:F369"/>
    <mergeCell ref="AW366:AW369"/>
    <mergeCell ref="F370:F373"/>
    <mergeCell ref="AW370:AW373"/>
    <mergeCell ref="F374:F377"/>
    <mergeCell ref="AW374:AW377"/>
    <mergeCell ref="F402:F405"/>
    <mergeCell ref="AW402:AW405"/>
    <mergeCell ref="F342:F345"/>
    <mergeCell ref="AW342:AW345"/>
    <mergeCell ref="F346:F349"/>
    <mergeCell ref="AW346:AW349"/>
    <mergeCell ref="F350:F353"/>
    <mergeCell ref="AW350:AW353"/>
    <mergeCell ref="F378:F381"/>
    <mergeCell ref="AW378:AW381"/>
    <mergeCell ref="F382:F385"/>
    <mergeCell ref="AW382:AW385"/>
    <mergeCell ref="F6:F9"/>
    <mergeCell ref="AW6:AW9"/>
    <mergeCell ref="F10:F13"/>
    <mergeCell ref="AW10:AW13"/>
    <mergeCell ref="F14:F17"/>
    <mergeCell ref="AW14:AW17"/>
    <mergeCell ref="F18:F21"/>
    <mergeCell ref="AW18:AW21"/>
    <mergeCell ref="F22:F25"/>
    <mergeCell ref="AW22:AW25"/>
    <mergeCell ref="F26:F29"/>
    <mergeCell ref="AW26:AW29"/>
    <mergeCell ref="F42:F45"/>
    <mergeCell ref="AW42:AW45"/>
    <mergeCell ref="F46:F49"/>
    <mergeCell ref="AW46:AW49"/>
    <mergeCell ref="F30:F33"/>
    <mergeCell ref="AW30:AW33"/>
    <mergeCell ref="F34:F37"/>
    <mergeCell ref="AW34:AW37"/>
    <mergeCell ref="F38:F41"/>
    <mergeCell ref="AW38:AW41"/>
    <mergeCell ref="F114:F117"/>
    <mergeCell ref="AW114:AW117"/>
    <mergeCell ref="F74:F77"/>
    <mergeCell ref="AW74:AW77"/>
    <mergeCell ref="F78:F81"/>
    <mergeCell ref="AW78:AW81"/>
    <mergeCell ref="F130:F133"/>
    <mergeCell ref="AW130:AW133"/>
    <mergeCell ref="F102:F105"/>
    <mergeCell ref="AW102:AW105"/>
    <mergeCell ref="F106:F109"/>
    <mergeCell ref="AW106:AW109"/>
    <mergeCell ref="F110:F113"/>
    <mergeCell ref="AW110:AW113"/>
    <mergeCell ref="F118:F121"/>
    <mergeCell ref="AW118:AW121"/>
    <mergeCell ref="F122:F125"/>
    <mergeCell ref="AW122:AW125"/>
    <mergeCell ref="F134:F137"/>
    <mergeCell ref="AW134:AW137"/>
    <mergeCell ref="F126:F129"/>
    <mergeCell ref="AW126:AW129"/>
    <mergeCell ref="F158:F161"/>
    <mergeCell ref="AW158:AW161"/>
    <mergeCell ref="F162:F165"/>
    <mergeCell ref="AW162:AW165"/>
    <mergeCell ref="F146:F149"/>
    <mergeCell ref="AW146:AW149"/>
    <mergeCell ref="F150:F153"/>
    <mergeCell ref="AW150:AW153"/>
    <mergeCell ref="F138:F141"/>
    <mergeCell ref="AW138:AW141"/>
    <mergeCell ref="F142:F145"/>
    <mergeCell ref="AW142:AW145"/>
    <mergeCell ref="F154:F157"/>
    <mergeCell ref="AW154:AW157"/>
    <mergeCell ref="F50:F53"/>
    <mergeCell ref="AW50:AW53"/>
    <mergeCell ref="F54:F57"/>
    <mergeCell ref="AW54:AW57"/>
    <mergeCell ref="F58:F61"/>
    <mergeCell ref="AW58:AW61"/>
    <mergeCell ref="F62:F65"/>
    <mergeCell ref="AW62:AW65"/>
    <mergeCell ref="F66:F69"/>
    <mergeCell ref="AW66:AW69"/>
    <mergeCell ref="F70:F73"/>
    <mergeCell ref="AW70:AW73"/>
    <mergeCell ref="F86:F89"/>
    <mergeCell ref="AW86:AW89"/>
    <mergeCell ref="F90:F93"/>
    <mergeCell ref="AW90:AW93"/>
    <mergeCell ref="F94:F97"/>
    <mergeCell ref="AW94:AW97"/>
    <mergeCell ref="F98:F101"/>
    <mergeCell ref="AW98:AW101"/>
    <mergeCell ref="F82:F85"/>
    <mergeCell ref="AW82:AW85"/>
    <mergeCell ref="F166:F169"/>
    <mergeCell ref="AW166:AW169"/>
    <mergeCell ref="F174:F177"/>
    <mergeCell ref="AW174:AW177"/>
    <mergeCell ref="F178:F181"/>
    <mergeCell ref="AW178:AW181"/>
    <mergeCell ref="F182:F185"/>
    <mergeCell ref="AW182:AW185"/>
    <mergeCell ref="F186:F189"/>
    <mergeCell ref="AW186:AW189"/>
    <mergeCell ref="F170:F173"/>
    <mergeCell ref="AW170:AW173"/>
    <mergeCell ref="F190:F193"/>
    <mergeCell ref="AW190:AW193"/>
    <mergeCell ref="F330:F333"/>
    <mergeCell ref="AW330:AW333"/>
    <mergeCell ref="F334:F337"/>
    <mergeCell ref="AW334:AW337"/>
    <mergeCell ref="F338:F341"/>
    <mergeCell ref="AW338:AW341"/>
    <mergeCell ref="F318:F321"/>
    <mergeCell ref="AW318:AW321"/>
    <mergeCell ref="F322:F325"/>
    <mergeCell ref="AW322:AW325"/>
    <mergeCell ref="F326:F329"/>
    <mergeCell ref="AW326:AW329"/>
    <mergeCell ref="F194:F197"/>
    <mergeCell ref="AW194:AW197"/>
    <mergeCell ref="F198:F201"/>
    <mergeCell ref="AW198:AW201"/>
    <mergeCell ref="F206:F209"/>
    <mergeCell ref="AW206:AW209"/>
    <mergeCell ref="F210:F213"/>
    <mergeCell ref="AW210:AW213"/>
    <mergeCell ref="F214:F217"/>
    <mergeCell ref="AW214:AW217"/>
    <mergeCell ref="F218:F221"/>
    <mergeCell ref="AW218:AW221"/>
    <mergeCell ref="F222:F225"/>
    <mergeCell ref="AW222:AW225"/>
    <mergeCell ref="F226:F229"/>
    <mergeCell ref="AW226:AW229"/>
    <mergeCell ref="F230:F233"/>
    <mergeCell ref="AW230:AW233"/>
    <mergeCell ref="F234:F237"/>
    <mergeCell ref="AW234:AW237"/>
    <mergeCell ref="F238:F241"/>
    <mergeCell ref="AW238:AW241"/>
    <mergeCell ref="F242:F245"/>
    <mergeCell ref="AW242:AW245"/>
    <mergeCell ref="F246:F249"/>
    <mergeCell ref="AW246:AW249"/>
    <mergeCell ref="F250:F253"/>
    <mergeCell ref="AW250:AW253"/>
    <mergeCell ref="F254:F257"/>
    <mergeCell ref="AW254:AW257"/>
    <mergeCell ref="F258:F261"/>
    <mergeCell ref="AW258:AW261"/>
    <mergeCell ref="F262:F265"/>
    <mergeCell ref="AW262:AW265"/>
    <mergeCell ref="F266:F269"/>
    <mergeCell ref="AW266:AW269"/>
    <mergeCell ref="F270:F273"/>
    <mergeCell ref="AW270:AW273"/>
    <mergeCell ref="F274:F277"/>
    <mergeCell ref="AW274:AW277"/>
    <mergeCell ref="F278:F281"/>
    <mergeCell ref="AW278:AW281"/>
    <mergeCell ref="F282:F285"/>
    <mergeCell ref="AW282:AW285"/>
    <mergeCell ref="F286:F289"/>
    <mergeCell ref="AW286:AW289"/>
    <mergeCell ref="F290:F293"/>
    <mergeCell ref="AW290:AW293"/>
    <mergeCell ref="F294:F297"/>
    <mergeCell ref="AW294:AW297"/>
    <mergeCell ref="F562:F565"/>
    <mergeCell ref="AW562:AW565"/>
    <mergeCell ref="F566:F569"/>
    <mergeCell ref="AW566:AW569"/>
    <mergeCell ref="F298:F301"/>
    <mergeCell ref="AW298:AW301"/>
    <mergeCell ref="F302:F305"/>
    <mergeCell ref="AW302:AW305"/>
    <mergeCell ref="F306:F309"/>
    <mergeCell ref="AW306:AW309"/>
    <mergeCell ref="F310:F313"/>
    <mergeCell ref="AW310:AW313"/>
    <mergeCell ref="F314:F317"/>
    <mergeCell ref="AW314:AW317"/>
    <mergeCell ref="F506:F509"/>
    <mergeCell ref="AW506:AW509"/>
    <mergeCell ref="F510:F513"/>
    <mergeCell ref="AW510:AW513"/>
    <mergeCell ref="F354:F357"/>
    <mergeCell ref="AW354:AW357"/>
    <mergeCell ref="F358:F361"/>
    <mergeCell ref="AW358:AW361"/>
    <mergeCell ref="F362:F365"/>
    <mergeCell ref="AW362:AW365"/>
    <mergeCell ref="F538:F541"/>
    <mergeCell ref="AW538:AW541"/>
    <mergeCell ref="F542:F545"/>
    <mergeCell ref="AW542:AW545"/>
    <mergeCell ref="F546:F549"/>
    <mergeCell ref="AW546:AW549"/>
    <mergeCell ref="F550:F553"/>
    <mergeCell ref="F558:F561"/>
    <mergeCell ref="AW558:AW561"/>
    <mergeCell ref="F554:F557"/>
    <mergeCell ref="F570:F573"/>
    <mergeCell ref="AW570:AW573"/>
    <mergeCell ref="F574:F577"/>
    <mergeCell ref="AW574:AW577"/>
    <mergeCell ref="F578:F581"/>
    <mergeCell ref="AW578:AW581"/>
    <mergeCell ref="F582:F585"/>
    <mergeCell ref="AW582:AW585"/>
    <mergeCell ref="F586:F589"/>
    <mergeCell ref="AW586:AW589"/>
    <mergeCell ref="F626:F629"/>
    <mergeCell ref="AW626:AW629"/>
    <mergeCell ref="F590:F593"/>
    <mergeCell ref="AW590:AW593"/>
    <mergeCell ref="F594:F597"/>
    <mergeCell ref="AW594:AW597"/>
    <mergeCell ref="F598:F601"/>
    <mergeCell ref="AW598:AW601"/>
    <mergeCell ref="F602:F605"/>
    <mergeCell ref="AW602:AW605"/>
    <mergeCell ref="F606:F609"/>
    <mergeCell ref="AW606:AW609"/>
    <mergeCell ref="F650:F653"/>
    <mergeCell ref="AW650:AW653"/>
    <mergeCell ref="F202:F205"/>
    <mergeCell ref="AW202:AW205"/>
    <mergeCell ref="F534:F537"/>
    <mergeCell ref="AW534:AW537"/>
    <mergeCell ref="F630:F633"/>
    <mergeCell ref="AW630:AW633"/>
    <mergeCell ref="F634:F637"/>
    <mergeCell ref="AW634:AW637"/>
    <mergeCell ref="F638:F641"/>
    <mergeCell ref="AW638:AW641"/>
    <mergeCell ref="F642:F645"/>
    <mergeCell ref="AW642:AW645"/>
    <mergeCell ref="F646:F649"/>
    <mergeCell ref="AW646:AW649"/>
    <mergeCell ref="F610:F613"/>
    <mergeCell ref="AW610:AW613"/>
    <mergeCell ref="F614:F617"/>
    <mergeCell ref="AW614:AW617"/>
    <mergeCell ref="F618:F621"/>
    <mergeCell ref="AW618:AW621"/>
    <mergeCell ref="F622:F625"/>
    <mergeCell ref="AW622:AW625"/>
  </mergeCells>
  <conditionalFormatting sqref="J6:J653 C6:C653">
    <cfRule type="cellIs" dxfId="181" priority="933" operator="equal">
      <formula>"MMRB"</formula>
    </cfRule>
    <cfRule type="cellIs" dxfId="180" priority="934" operator="equal">
      <formula>"MMRA"</formula>
    </cfRule>
    <cfRule type="cellIs" dxfId="179" priority="935" operator="equal">
      <formula>"2B1"</formula>
    </cfRule>
    <cfRule type="cellIs" dxfId="178" priority="936" operator="equal">
      <formula>"a4d"</formula>
    </cfRule>
    <cfRule type="cellIs" dxfId="177" priority="937" operator="equal">
      <formula>"2a4"</formula>
    </cfRule>
    <cfRule type="cellIs" dxfId="176" priority="938" operator="equal">
      <formula>"2a3"</formula>
    </cfRule>
    <cfRule type="cellIs" dxfId="175" priority="939" operator="equal">
      <formula>"2a2"</formula>
    </cfRule>
    <cfRule type="cellIs" dxfId="174" priority="940" operator="equal">
      <formula>"2A1"</formula>
    </cfRule>
  </conditionalFormatting>
  <conditionalFormatting sqref="J6:J653 C6:C653">
    <cfRule type="cellIs" dxfId="173" priority="929" operator="equal">
      <formula>"OM4"</formula>
    </cfRule>
    <cfRule type="cellIs" dxfId="172" priority="930" operator="equal">
      <formula>"OS2"</formula>
    </cfRule>
    <cfRule type="cellIs" dxfId="171" priority="931" operator="equal">
      <formula>"FO"</formula>
    </cfRule>
    <cfRule type="cellIs" dxfId="170" priority="932" operator="equal">
      <formula>"RJ"</formula>
    </cfRule>
  </conditionalFormatting>
  <conditionalFormatting sqref="Q567:V568 Y651:AD652 Q651:V652 AO647:AT648 Q559:V560 Y559:AD560 AG559:AL560 AO559:AT560 Q563:V564 Y643:AD644 AG643:AL644 AO643:AT644 Q647:V648 Y647:AD648 AG647:AL648 Q571:V572 Q575:V576 Q579:V580 T591 Q643:V644 V591 U592 Q599:V600 Y599:AD600 AG603:AL604 Y603:AD604 AG611:AL612 Q615:V616 Q619:V620 S592 Q627:V628 Y627:AD628 Q631:V632 AG631:AL632 AO631:AT632 Q635:V636 Y635:AD636 AG635:AL636 AO635:AT636 Q639:V640 Y639:AD640 AG639:AL640 AO639:AT640 Q592 R591 Y631:AD632 AG623:AL624 AO623:AT624 Q583:V584 AG595:AL596 AG599:AL600 AO599:AT600 Q603:V604 Q611:V612 Y611:AD612 Y595:AD596 Q531:V532 Y531:AD532 AO531:AT532 AG531:AL532 Y511:AD512 Q511:V512 Q507:V508 Y507:AD508 AO507:AT508 AO511:AT512 AG511:AL512 AG507:AL508 Q523:V524 Q527:V528 Y527:AD528 Y523:AD524 AG523:AL524 Y519:AD520 Q519:V520 AO519:AT520 AG519:AL520 AO515:AT516 AG515:AL516 Y515:AD516 Q515:V516 AO523 AP524 AQ523 AR524 AS523 AT524 AG527:AL528 Y359:AD360 Q359:V360 Q355:V356 Y355:AD356 Q351:V352 Y351:AD352 AG351:AL352 Q347:V348 Y323:AD324 AO319:AT320 Q343:V344 Y343:AD344 Q339:V340 Y339:AD340 Y319:AD320 Q319:V320 Q335:V336 Y335:AD336 AG335:AL336 AO335:AT336 Q327:V328 Y327:AD328 AG327:AL328 AO327:AT328 Q331:V332 Y331:AD332 AG319:AL320 Y403:AD404 Q403:V404 Q399:V400 Q371:V372 Q395:V396 Q375:V376 Q363:V364 Q391:V392 Q367:V368 Y363:AD364 Y367:AD368 Q387:V388 Q383:V384 Y399 Z400 AA399 AB400 AC399 AD400 Y447:AD448 Q447:V448 Q439:V440 Y423:AD424 Q435:V436 AG435:AL436 Q431:V432 Y431:AD432 Q427:V428 Q407:V408 Q411:V412 Q423:V424 Y491:AD492 Q491:V492 Q487:V488 Q483:V484 Y483:AD484 Y451:AD452 Q479:V480 Y479:AD480 Q475:V476 Y475:AD476 Q471:V472 Y471:AD472 Q451:V452 Y455:AD456 Q467:V468 Y467:AD468 AG467:AL468 AO467:AT468 Q459:V460 Y459:AD460 AG459:AL460 AO459:AT460 Q463:V464 Y503:AD504 Q499:V500 Y499:AD500 Q495:V496 Y495:AD496 AG495:AL496 AO351:AT352 AG343:AL344 AO343:AT344 AG359:AL360 AO359:AT360 AG403 AH404 AI403 AJ404 AK403 AL404 AG431:AL432 AG475:AL476 AO475:AT476 AG487:AL488 AG491:AL492 AO495:AT496 AO499:AT500 AO503:AT504 AG503:AL504 AG499:AL500 AO487:AT488 Y463:AD464 Q455:V456 Q323:V324 Y347:AD348 AG367:AL368 Q379:V380 AO435:AT436 Y439:AD440 Y435:AD436 Q443:V444 Y443:AD444 AO451:AT452 AG451:AL452 Q315:V316 Y315:AD316 Q195:V196 Q219:V220 Y219:AD220 AG219:AL220 AO219:AT220 Q223:V224 Y227 Z228 AA227 AD228 AC227 AB228 Q235:V236 Q239:V240 AO251:AT252 Y255:AD256 Q259:V260 Y259:AD260 AG263:AL264 AO263:AT264 AG271:AL272 Q275:V276 Y283:AD284 Q283:V284 Q287:V288 Y287:AD288 Q291:V292 AG291:AL292 AO291:AT292 Q295:V296 Y295:AD296 AG295:AL296 AO295:AT296 Q299:V300 Y299:AD300 AG299:AL300 AO299:AT300 Q303:V304 Y303:AD304 AG303:AL304 AO303:AT304 Q307:V308 Y307:AD308 AG307:AL308 AO307:AT308 Q311:V312 Y311:AD312 Q227:V228 Y47:AD48 Q47:V48 Q43:V44 Y43:AD44 Q39:V40 Y39:AD40 AG39:AL40 Y35:AD36 AO7:AT8 Y11:AD12 Q31:V32 Y31:AD32 Q27:V28 Y27:AD28 Q23:V24 Y23:AD24 AG23:AL24 AO23:AT24 Q15:V16 Y15:AD16 AG15:AL16 AO15:AT16 Q19:V20 Y19:AD20 AG7:AL8 Q11:V12 Q7:V8 Y7:AD8 Y91:AD92 Q91:V92 Q87:V88 AB88 Q83:V84 Y55:AD56 AC87 Q55:V56 Y51:AD52 Q51:V52 Q75:V76 AA87 Q71:V72 Y87 AG55:AL56 Q63:V64 Q67:V68 AD88 Z88 Y135:AD136 Q135:V136 Q131:V132 Y131:AD132 Y127:AD128 Y111:AD112 Q123:V124 Y123:AD124 AG123:AL124 AO123:AT124 Q119:V120 Y119:AD120 Q115:V116 Q95:V96 Q107:V108 Q99:V100 Q111:V112 Y179:AD180 Q179:V180 Q175:V176 Y175:AD176 Y171:AD172 AO139:AT140 Q167:V168 Y167:AD168 Y143:AD144 Q143:V144 Q163:V164 Y163:AD164 Q159:V160 Y159:AD160 AG139:AL140 Y139:AD140 Q155:V156 Y155:AD156 AG155:AL156 Q139:V140 Q147:V148 Y147:AD148 AG147:AL148 AO147:AT148 Q151:V152 Y151:AD152 Y191:AD192 Q191:V192 Q187:V188 Y187:AD188 Q183:V184 Y183:AD184 AG183:AL184 AG31:AL32 AO31:AT32 AO39:AT40 AG47:AL48 AO47:AT48 AG91 AH92 AI91 AL92 AK91 AJ92 AG119:AL120 AG131:AL132 AO131:AT132 AG163:AL164 AG175:AL176 AG179:AL180 AG187:AL188 AO187:AT188 AO183:AT184 AO163:AT164 AG191:AL192 AO191:AT192 AO155:AT156 AO175:AT176 Y59:AD60 AG59:AL60 AO59:AT60 Y195:AD196 AG195:AL196 AO195:AT196 AG199:AL200 AO199:AT200 Y199:AD200 Q199:V200 Q207:V208 Y207:AD208 AG207:AL208 AO207:AT208 Q215:V216 Y215:AD216 Q231:V232 Q251:V252 Q255:V256 Y251:AD252 AG251:AL252 AG255:AL256 AO255:AT256 AO259:AT260 AG259:AL260 Y263:AD264 Q263:V264 Q271:V272 Y271:AD272 Y291:AD292 AG443:AL444 AO443:AT444 AG535:AL536 Y535:AD536 Q535:V536 AO535:AT536 AO539:AT540 AG539:AL540 Y539:AD540 Q539:V540 Q543:V544 Y543:AD544 AG543:AL544 AO543:AT544 Y371:AD372 AG371:AL372 AO371:AT372 Q419:V420 Y487:AD488 Q503:V504 Q551:V552 Y551:AD552 AG551:AL552 AO551:AT552 AO403:AT404 Q547:V548 Y547:AD548 AG547:AL548 AO547:AT548 Q555:V556 Y555:AD556 AG555:AL556 AO555:AT556 Q595:V596 AO595:AT596 Q35:V36 Q59:V60 Q127:V128 Q171:V172 Q279:V280">
    <cfRule type="cellIs" dxfId="169" priority="927" operator="equal">
      <formula>"x"</formula>
    </cfRule>
    <cfRule type="containsBlanks" dxfId="168" priority="928" stopIfTrue="1">
      <formula>LEN(TRIM(Q7))=0</formula>
    </cfRule>
  </conditionalFormatting>
  <conditionalFormatting sqref="BB6:BB653">
    <cfRule type="colorScale" priority="1759">
      <colorScale>
        <cfvo type="percent" val="0"/>
        <cfvo type="percentile" val="50"/>
        <cfvo type="percent" val="100"/>
        <color theme="9" tint="-0.249977111117893"/>
        <color rgb="FFFFEB84"/>
        <color rgb="FFFF0000"/>
      </colorScale>
    </cfRule>
  </conditionalFormatting>
  <conditionalFormatting sqref="Y571:AD572">
    <cfRule type="cellIs" dxfId="167" priority="35" operator="equal">
      <formula>"x"</formula>
    </cfRule>
    <cfRule type="containsBlanks" dxfId="166" priority="36" stopIfTrue="1">
      <formula>LEN(TRIM(Y571))=0</formula>
    </cfRule>
  </conditionalFormatting>
  <conditionalFormatting sqref="Y571:AD572">
    <cfRule type="cellIs" dxfId="165" priority="33" operator="equal">
      <formula>"x"</formula>
    </cfRule>
    <cfRule type="containsBlanks" dxfId="164" priority="34" stopIfTrue="1">
      <formula>LEN(TRIM(Y571))=0</formula>
    </cfRule>
  </conditionalFormatting>
  <conditionalFormatting sqref="Y583:AD584">
    <cfRule type="cellIs" dxfId="163" priority="31" operator="equal">
      <formula>"x"</formula>
    </cfRule>
    <cfRule type="containsBlanks" dxfId="162" priority="32" stopIfTrue="1">
      <formula>LEN(TRIM(Y583))=0</formula>
    </cfRule>
  </conditionalFormatting>
  <conditionalFormatting sqref="Y584:AD584">
    <cfRule type="cellIs" dxfId="161" priority="29" operator="equal">
      <formula>"x"</formula>
    </cfRule>
    <cfRule type="containsBlanks" dxfId="160" priority="30" stopIfTrue="1">
      <formula>LEN(TRIM(Y584))=0</formula>
    </cfRule>
  </conditionalFormatting>
  <conditionalFormatting sqref="AJ583 AL583 AK584 AI584 AG584 AH583">
    <cfRule type="cellIs" dxfId="159" priority="27" operator="equal">
      <formula>"x"</formula>
    </cfRule>
    <cfRule type="containsBlanks" dxfId="158" priority="28" stopIfTrue="1">
      <formula>LEN(TRIM(AG583))=0</formula>
    </cfRule>
  </conditionalFormatting>
  <conditionalFormatting sqref="AO603:AT604">
    <cfRule type="cellIs" dxfId="157" priority="25" operator="equal">
      <formula>"x"</formula>
    </cfRule>
    <cfRule type="containsBlanks" dxfId="156" priority="26" stopIfTrue="1">
      <formula>LEN(TRIM(AO603))=0</formula>
    </cfRule>
  </conditionalFormatting>
  <conditionalFormatting sqref="AO91:AT92">
    <cfRule type="cellIs" dxfId="155" priority="23" operator="equal">
      <formula>"x"</formula>
    </cfRule>
    <cfRule type="containsBlanks" dxfId="154" priority="24" stopIfTrue="1">
      <formula>LEN(TRIM(AO91))=0</formula>
    </cfRule>
  </conditionalFormatting>
  <conditionalFormatting sqref="AO92:AT92">
    <cfRule type="cellIs" dxfId="153" priority="21" operator="equal">
      <formula>"x"</formula>
    </cfRule>
    <cfRule type="containsBlanks" dxfId="152" priority="22" stopIfTrue="1">
      <formula>LEN(TRIM(AO92))=0</formula>
    </cfRule>
  </conditionalFormatting>
  <conditionalFormatting sqref="Q203:V204">
    <cfRule type="cellIs" dxfId="151" priority="19" operator="equal">
      <formula>"x"</formula>
    </cfRule>
    <cfRule type="containsBlanks" dxfId="150" priority="20" stopIfTrue="1">
      <formula>LEN(TRIM(Q203))=0</formula>
    </cfRule>
  </conditionalFormatting>
  <conditionalFormatting sqref="Y203:AD204">
    <cfRule type="cellIs" dxfId="149" priority="17" operator="equal">
      <formula>"x"</formula>
    </cfRule>
    <cfRule type="containsBlanks" dxfId="148" priority="18" stopIfTrue="1">
      <formula>LEN(TRIM(Y203))=0</formula>
    </cfRule>
  </conditionalFormatting>
  <conditionalFormatting sqref="AG203:AL204">
    <cfRule type="cellIs" dxfId="147" priority="15" operator="equal">
      <formula>"x"</formula>
    </cfRule>
    <cfRule type="containsBlanks" dxfId="146" priority="16" stopIfTrue="1">
      <formula>LEN(TRIM(AG203))=0</formula>
    </cfRule>
  </conditionalFormatting>
  <conditionalFormatting sqref="AO203:AT204">
    <cfRule type="cellIs" dxfId="145" priority="13" operator="equal">
      <formula>"x"</formula>
    </cfRule>
    <cfRule type="containsBlanks" dxfId="144" priority="14" stopIfTrue="1">
      <formula>LEN(TRIM(AO203))=0</formula>
    </cfRule>
  </conditionalFormatting>
  <conditionalFormatting sqref="AG215:AL216">
    <cfRule type="cellIs" dxfId="143" priority="11" operator="equal">
      <formula>"x"</formula>
    </cfRule>
    <cfRule type="containsBlanks" dxfId="142" priority="12" stopIfTrue="1">
      <formula>LEN(TRIM(AG215))=0</formula>
    </cfRule>
  </conditionalFormatting>
  <conditionalFormatting sqref="AG215:AL216">
    <cfRule type="cellIs" dxfId="141" priority="9" operator="equal">
      <formula>"x"</formula>
    </cfRule>
    <cfRule type="containsBlanks" dxfId="140" priority="10" stopIfTrue="1">
      <formula>LEN(TRIM(AG215))=0</formula>
    </cfRule>
  </conditionalFormatting>
  <conditionalFormatting sqref="AO215:AT216">
    <cfRule type="cellIs" dxfId="139" priority="7" operator="equal">
      <formula>"x"</formula>
    </cfRule>
    <cfRule type="containsBlanks" dxfId="138" priority="8" stopIfTrue="1">
      <formula>LEN(TRIM(AO215))=0</formula>
    </cfRule>
  </conditionalFormatting>
  <conditionalFormatting sqref="AG216:AL216">
    <cfRule type="cellIs" dxfId="137" priority="5" operator="equal">
      <formula>"x"</formula>
    </cfRule>
    <cfRule type="containsBlanks" dxfId="136" priority="6" stopIfTrue="1">
      <formula>LEN(TRIM(AG216))=0</formula>
    </cfRule>
  </conditionalFormatting>
  <conditionalFormatting sqref="AO215:AT216">
    <cfRule type="cellIs" dxfId="135" priority="3" operator="equal">
      <formula>"x"</formula>
    </cfRule>
    <cfRule type="containsBlanks" dxfId="134" priority="4" stopIfTrue="1">
      <formula>LEN(TRIM(AO215))=0</formula>
    </cfRule>
  </conditionalFormatting>
  <conditionalFormatting sqref="AG243 AH244 AI243 AL244 AK243 AJ244">
    <cfRule type="cellIs" dxfId="133" priority="1" operator="equal">
      <formula>"x"</formula>
    </cfRule>
    <cfRule type="containsBlanks" dxfId="132" priority="2" stopIfTrue="1">
      <formula>LEN(TRIM(AG243))=0</formula>
    </cfRule>
  </conditionalFormatting>
  <pageMargins left="0" right="0" top="0" bottom="0" header="0" footer="0"/>
  <pageSetup paperSize="9" scale="48" fitToHeight="0" orientation="portrait" r:id="rId1"/>
  <colBreaks count="1" manualBreakCount="1">
    <brk id="2" max="1048575" man="1"/>
  </colBreak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tabColor theme="4" tint="0.39997558519241921"/>
    <outlinePr summaryBelow="0" summaryRight="0"/>
    <pageSetUpPr fitToPage="1"/>
  </sheetPr>
  <dimension ref="A1:BG185"/>
  <sheetViews>
    <sheetView topLeftCell="F1" zoomScale="85" zoomScaleNormal="85" workbookViewId="0">
      <pane ySplit="2" topLeftCell="A3" activePane="bottomLeft" state="frozenSplit"/>
      <selection pane="bottomLeft" activeCell="V21" sqref="V21"/>
    </sheetView>
  </sheetViews>
  <sheetFormatPr baseColWidth="10" defaultColWidth="9.1640625" defaultRowHeight="15" outlineLevelCol="1"/>
  <cols>
    <col min="1" max="1" width="9.83203125" style="143" bestFit="1" customWidth="1"/>
    <col min="2" max="2" width="8.5" style="143" bestFit="1" customWidth="1"/>
    <col min="3" max="3" width="5.5" style="143" bestFit="1" customWidth="1"/>
    <col min="4" max="4" width="5.83203125" style="143" bestFit="1" customWidth="1"/>
    <col min="5" max="5" width="3" style="68" bestFit="1" customWidth="1"/>
    <col min="6" max="6" width="4.33203125" style="143" bestFit="1" customWidth="1"/>
    <col min="7" max="7" width="3.1640625" style="143" bestFit="1" customWidth="1"/>
    <col min="8" max="8" width="5" style="143" bestFit="1" customWidth="1"/>
    <col min="9" max="9" width="8.5" style="143" bestFit="1" customWidth="1"/>
    <col min="10" max="10" width="5.5" style="143" bestFit="1" customWidth="1"/>
    <col min="11" max="11" width="3" style="143" bestFit="1" customWidth="1"/>
    <col min="12" max="12" width="3.5" style="143" bestFit="1" customWidth="1"/>
    <col min="13" max="13" width="3" style="143" bestFit="1" customWidth="1"/>
    <col min="14" max="15" width="2.83203125" style="143" customWidth="1"/>
    <col min="16" max="16" width="5.5" style="143" bestFit="1" customWidth="1"/>
    <col min="17" max="23" width="2.83203125" style="68" customWidth="1"/>
    <col min="24" max="24" width="5.5" style="68" bestFit="1" customWidth="1"/>
    <col min="25" max="31" width="2.83203125" style="68" customWidth="1"/>
    <col min="32" max="32" width="9.5" style="68" bestFit="1" customWidth="1"/>
    <col min="33" max="39" width="2.83203125" style="68" customWidth="1"/>
    <col min="40" max="40" width="4.1640625" style="68" customWidth="1"/>
    <col min="41" max="42" width="2.83203125" style="68" customWidth="1"/>
    <col min="43" max="43" width="4.5" style="68" hidden="1" customWidth="1"/>
    <col min="44" max="44" width="3" style="68" hidden="1" customWidth="1"/>
    <col min="45" max="45" width="3" style="143" hidden="1" customWidth="1" outlineLevel="1"/>
    <col min="46" max="46" width="3" style="68" hidden="1" customWidth="1"/>
    <col min="47" max="47" width="3.83203125" style="68" hidden="1" customWidth="1"/>
    <col min="48" max="48" width="2.83203125" style="68" hidden="1" customWidth="1"/>
    <col min="49" max="49" width="3" style="68" hidden="1" customWidth="1"/>
    <col min="50" max="50" width="0" style="68" hidden="1" customWidth="1"/>
    <col min="51" max="51" width="9.5" style="251" bestFit="1" customWidth="1"/>
    <col min="52" max="52" width="7.5" style="251" bestFit="1" customWidth="1"/>
    <col min="53" max="53" width="6" style="251" bestFit="1" customWidth="1"/>
    <col min="54" max="54" width="5.6640625" style="251" bestFit="1" customWidth="1"/>
    <col min="55" max="56" width="4.5" style="251" hidden="1" customWidth="1"/>
    <col min="57" max="57" width="27.83203125" style="251" bestFit="1" customWidth="1"/>
    <col min="58" max="58" width="25.5" style="251" customWidth="1"/>
    <col min="59" max="59" width="23.6640625" style="251" customWidth="1"/>
    <col min="60" max="16384" width="9.1640625" style="143"/>
  </cols>
  <sheetData>
    <row r="1" spans="1:59">
      <c r="A1" s="247" t="s">
        <v>5</v>
      </c>
      <c r="B1" s="63" t="s">
        <v>2</v>
      </c>
      <c r="C1" s="247" t="s">
        <v>272</v>
      </c>
      <c r="D1" s="63" t="s">
        <v>267</v>
      </c>
      <c r="E1" s="63" t="s">
        <v>1</v>
      </c>
      <c r="F1" s="63" t="s">
        <v>268</v>
      </c>
      <c r="G1" s="63" t="s">
        <v>269</v>
      </c>
      <c r="H1" s="63" t="s">
        <v>270</v>
      </c>
      <c r="I1" s="63" t="s">
        <v>271</v>
      </c>
      <c r="J1" s="247" t="s">
        <v>272</v>
      </c>
      <c r="K1" s="63" t="s">
        <v>273</v>
      </c>
      <c r="L1" s="63" t="s">
        <v>274</v>
      </c>
      <c r="M1" s="63" t="s">
        <v>275</v>
      </c>
      <c r="N1" s="174"/>
      <c r="O1" s="64"/>
      <c r="P1" s="64"/>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6"/>
      <c r="AR1" s="66"/>
      <c r="AS1" s="63"/>
    </row>
    <row r="2" spans="1:59">
      <c r="A2" s="145"/>
      <c r="B2" s="69"/>
      <c r="C2" s="69"/>
      <c r="D2" s="69"/>
      <c r="E2" s="66"/>
      <c r="F2" s="69"/>
      <c r="G2" s="69"/>
      <c r="H2" s="69"/>
      <c r="I2" s="69"/>
      <c r="J2" s="69"/>
      <c r="K2" s="69"/>
      <c r="L2" s="69"/>
      <c r="M2" s="69"/>
      <c r="N2" s="69" t="s">
        <v>354</v>
      </c>
      <c r="O2" s="69"/>
      <c r="P2" s="69"/>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S2" s="68"/>
      <c r="BE2" s="217">
        <v>48</v>
      </c>
      <c r="BF2" s="217">
        <f>SUMPRODUCT((AZ6:AZ185)*(A6:A185="RGN")*(I6:I185="OM4"))</f>
        <v>0</v>
      </c>
      <c r="BG2" s="217">
        <f>SUMPRODUCT((AZ6:AZ185)*(B6:B185="INTRA")*(I6:I185="OM4"))</f>
        <v>0</v>
      </c>
    </row>
    <row r="3" spans="1:59" s="215" customFormat="1" ht="24">
      <c r="A3" s="219"/>
      <c r="B3" s="69"/>
      <c r="C3" s="69"/>
      <c r="D3" s="69"/>
      <c r="E3" s="250"/>
      <c r="F3" s="69"/>
      <c r="G3" s="69"/>
      <c r="H3" s="69"/>
      <c r="I3" s="69"/>
      <c r="J3" s="69"/>
      <c r="K3" s="69"/>
      <c r="L3" s="69"/>
      <c r="M3" s="69"/>
      <c r="N3" s="69"/>
      <c r="O3" s="69"/>
      <c r="P3" s="69"/>
      <c r="Q3" s="250"/>
      <c r="R3" s="250"/>
      <c r="S3" s="250"/>
      <c r="T3" s="250"/>
      <c r="U3" s="250"/>
      <c r="V3" s="250"/>
      <c r="W3" s="250"/>
      <c r="X3" s="250"/>
      <c r="Y3" s="250"/>
      <c r="Z3" s="250"/>
      <c r="AA3" s="250"/>
      <c r="AB3" s="250"/>
      <c r="AC3" s="250"/>
      <c r="AD3" s="250"/>
      <c r="AE3" s="250"/>
      <c r="AF3" s="250"/>
      <c r="AG3" s="250"/>
      <c r="AH3" s="250"/>
      <c r="AI3" s="250"/>
      <c r="AJ3" s="250"/>
      <c r="AK3" s="250"/>
      <c r="AL3" s="250"/>
      <c r="AM3" s="250"/>
      <c r="AN3" s="250"/>
      <c r="AO3" s="250"/>
      <c r="AP3" s="250"/>
      <c r="AQ3" s="250"/>
      <c r="AR3" s="251"/>
      <c r="AS3" s="251"/>
      <c r="AT3" s="251"/>
      <c r="AU3" s="251"/>
      <c r="AV3" s="251"/>
      <c r="AW3" s="251"/>
      <c r="AX3" s="251"/>
      <c r="AY3" s="251"/>
      <c r="AZ3" s="251"/>
      <c r="BA3" s="251"/>
      <c r="BB3" s="251"/>
      <c r="BC3" s="251"/>
      <c r="BD3" s="251"/>
      <c r="BE3" s="218" t="s">
        <v>392</v>
      </c>
      <c r="BF3" s="218" t="s">
        <v>394</v>
      </c>
      <c r="BG3" s="218" t="s">
        <v>396</v>
      </c>
    </row>
    <row r="4" spans="1:59" s="215" customFormat="1">
      <c r="A4" s="219"/>
      <c r="B4" s="69"/>
      <c r="C4" s="69"/>
      <c r="D4" s="69"/>
      <c r="E4" s="250"/>
      <c r="F4" s="69"/>
      <c r="G4" s="69"/>
      <c r="H4" s="69"/>
      <c r="I4" s="69"/>
      <c r="J4" s="69"/>
      <c r="K4" s="69"/>
      <c r="L4" s="69"/>
      <c r="M4" s="69"/>
      <c r="N4" s="69"/>
      <c r="O4" s="69"/>
      <c r="P4" s="69"/>
      <c r="Q4" s="250"/>
      <c r="R4" s="250"/>
      <c r="S4" s="250"/>
      <c r="T4" s="250"/>
      <c r="U4" s="250"/>
      <c r="V4" s="250"/>
      <c r="W4" s="250"/>
      <c r="X4" s="250"/>
      <c r="Y4" s="250"/>
      <c r="Z4" s="250"/>
      <c r="AA4" s="250"/>
      <c r="AB4" s="250"/>
      <c r="AC4" s="250"/>
      <c r="AD4" s="250"/>
      <c r="AE4" s="250"/>
      <c r="AF4" s="250"/>
      <c r="AG4" s="250"/>
      <c r="AH4" s="250"/>
      <c r="AI4" s="250"/>
      <c r="AJ4" s="250"/>
      <c r="AK4" s="250"/>
      <c r="AL4" s="250"/>
      <c r="AM4" s="250"/>
      <c r="AN4" s="250"/>
      <c r="AO4" s="250"/>
      <c r="AP4" s="250"/>
      <c r="AQ4" s="250"/>
      <c r="AR4" s="251"/>
      <c r="AS4" s="251"/>
      <c r="AT4" s="251"/>
      <c r="AU4" s="251"/>
      <c r="AV4" s="251"/>
      <c r="AW4" s="251"/>
      <c r="AX4" s="251"/>
      <c r="AY4" s="251"/>
      <c r="AZ4" s="251"/>
      <c r="BA4" s="251"/>
      <c r="BB4" s="251"/>
      <c r="BC4" s="251"/>
      <c r="BD4" s="251"/>
      <c r="BE4" s="217">
        <v>128</v>
      </c>
      <c r="BF4" s="217">
        <f>SUMPRODUCT((AY6:AY185)*(B6:B185="rgn")*(I6:I185="OM4"))</f>
        <v>0</v>
      </c>
      <c r="BG4" s="217">
        <f>SUMPRODUCT((AY6:AY185)*(B6:B185="INTRA")*(I6:I185="OM4"))</f>
        <v>0</v>
      </c>
    </row>
    <row r="5" spans="1:59" s="215" customFormat="1" ht="25" thickBot="1">
      <c r="A5" s="219"/>
      <c r="B5" s="69"/>
      <c r="C5" s="69"/>
      <c r="D5" s="69"/>
      <c r="E5" s="250"/>
      <c r="F5" s="69"/>
      <c r="G5" s="69"/>
      <c r="H5" s="69"/>
      <c r="I5" s="69"/>
      <c r="J5" s="69"/>
      <c r="K5" s="69"/>
      <c r="L5" s="69"/>
      <c r="M5" s="69"/>
      <c r="N5" s="69"/>
      <c r="O5" s="69"/>
      <c r="P5" s="69"/>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1"/>
      <c r="AS5" s="251"/>
      <c r="AT5" s="251"/>
      <c r="AU5" s="251"/>
      <c r="AV5" s="251"/>
      <c r="AW5" s="251"/>
      <c r="AX5" s="251"/>
      <c r="AY5" s="291" t="s">
        <v>385</v>
      </c>
      <c r="AZ5" s="292" t="s">
        <v>386</v>
      </c>
      <c r="BA5" s="292" t="s">
        <v>387</v>
      </c>
      <c r="BB5" s="293" t="s">
        <v>390</v>
      </c>
      <c r="BC5" s="250"/>
      <c r="BD5" s="250"/>
      <c r="BE5" s="218" t="s">
        <v>393</v>
      </c>
      <c r="BF5" s="218" t="s">
        <v>395</v>
      </c>
      <c r="BG5" s="218" t="s">
        <v>397</v>
      </c>
    </row>
    <row r="6" spans="1:59" ht="12" customHeight="1" thickBot="1">
      <c r="A6" s="302" t="str">
        <f>IF(B6=I6,"INTRA","INTER")</f>
        <v>INTRA</v>
      </c>
      <c r="B6" s="101" t="s">
        <v>119</v>
      </c>
      <c r="C6" s="275" t="s">
        <v>123</v>
      </c>
      <c r="D6" s="103" t="s">
        <v>276</v>
      </c>
      <c r="E6" s="351">
        <v>47</v>
      </c>
      <c r="F6" s="184">
        <v>12</v>
      </c>
      <c r="G6" s="184">
        <v>12</v>
      </c>
      <c r="H6" s="184"/>
      <c r="I6" s="90" t="s">
        <v>119</v>
      </c>
      <c r="J6" s="275" t="s">
        <v>266</v>
      </c>
      <c r="K6" s="184" t="s">
        <v>298</v>
      </c>
      <c r="L6" s="184">
        <f>COUNTIF(Q7:V8,"x")</f>
        <v>8</v>
      </c>
      <c r="M6" s="140">
        <f t="shared" ref="M6:M68" si="0">F6-L6</f>
        <v>4</v>
      </c>
      <c r="N6" s="159"/>
      <c r="O6" s="159"/>
      <c r="P6" s="159"/>
      <c r="Q6" s="159">
        <v>7</v>
      </c>
      <c r="R6" s="159">
        <v>8</v>
      </c>
      <c r="S6" s="159">
        <v>9</v>
      </c>
      <c r="T6" s="159">
        <v>10</v>
      </c>
      <c r="U6" s="159">
        <v>11</v>
      </c>
      <c r="V6" s="159">
        <v>12</v>
      </c>
      <c r="W6" s="159"/>
      <c r="X6" s="159"/>
      <c r="Y6" s="159">
        <v>7</v>
      </c>
      <c r="Z6" s="159">
        <v>8</v>
      </c>
      <c r="AA6" s="159">
        <v>9</v>
      </c>
      <c r="AB6" s="159">
        <v>10</v>
      </c>
      <c r="AC6" s="159">
        <v>11</v>
      </c>
      <c r="AD6" s="159">
        <v>12</v>
      </c>
      <c r="AE6" s="159"/>
      <c r="AF6" s="159"/>
      <c r="AG6" s="159">
        <v>7</v>
      </c>
      <c r="AH6" s="159">
        <v>8</v>
      </c>
      <c r="AI6" s="159">
        <v>9</v>
      </c>
      <c r="AJ6" s="159">
        <v>10</v>
      </c>
      <c r="AK6" s="159">
        <v>11</v>
      </c>
      <c r="AL6" s="159">
        <v>12</v>
      </c>
      <c r="AM6" s="159"/>
      <c r="AN6" s="228"/>
      <c r="AO6" s="228"/>
      <c r="AP6" s="354">
        <f>E6</f>
        <v>47</v>
      </c>
      <c r="AQ6" s="250"/>
      <c r="AR6" s="215"/>
      <c r="AS6" s="215"/>
      <c r="AT6" s="215"/>
      <c r="AU6" s="215"/>
      <c r="AV6" s="215"/>
      <c r="AW6" s="215"/>
      <c r="AX6" s="143"/>
      <c r="AY6" s="289">
        <f>G6</f>
        <v>12</v>
      </c>
      <c r="AZ6" s="244">
        <f>M6</f>
        <v>4</v>
      </c>
      <c r="BA6" s="331">
        <f>M6</f>
        <v>4</v>
      </c>
      <c r="BB6" s="330">
        <f>Table68[[#This Row],[Occupé]]/Table68[[#This Row],[Total port]]</f>
        <v>0.33333333333333331</v>
      </c>
      <c r="BC6" s="250"/>
      <c r="BD6" s="250"/>
      <c r="BE6" s="215"/>
      <c r="BF6" s="215"/>
      <c r="BG6" s="215"/>
    </row>
    <row r="7" spans="1:59" ht="12" customHeight="1">
      <c r="A7" s="298" t="str">
        <f t="shared" ref="A7:A70" si="1">IF(B7=I7,"INTRA","INTER")</f>
        <v>INTRA</v>
      </c>
      <c r="B7" s="180" t="s">
        <v>119</v>
      </c>
      <c r="C7" s="305" t="s">
        <v>123</v>
      </c>
      <c r="D7" s="179" t="s">
        <v>276</v>
      </c>
      <c r="E7" s="352"/>
      <c r="F7" s="185">
        <v>12</v>
      </c>
      <c r="G7" s="185">
        <v>12</v>
      </c>
      <c r="H7" s="185"/>
      <c r="I7" s="178" t="s">
        <v>119</v>
      </c>
      <c r="J7" s="305" t="s">
        <v>266</v>
      </c>
      <c r="K7" s="185" t="s">
        <v>300</v>
      </c>
      <c r="L7" s="185">
        <f>COUNTIF(Y7:AD8,"x")</f>
        <v>6</v>
      </c>
      <c r="M7" s="194">
        <f t="shared" si="0"/>
        <v>6</v>
      </c>
      <c r="N7" s="171"/>
      <c r="O7" s="171"/>
      <c r="P7" s="113" t="str">
        <f>J6</f>
        <v>C09</v>
      </c>
      <c r="Q7" s="197" t="s">
        <v>277</v>
      </c>
      <c r="R7" s="198" t="s">
        <v>277</v>
      </c>
      <c r="S7" s="198" t="s">
        <v>277</v>
      </c>
      <c r="T7" s="198" t="s">
        <v>277</v>
      </c>
      <c r="U7" s="198"/>
      <c r="V7" s="199"/>
      <c r="W7" s="171"/>
      <c r="X7" s="107" t="str">
        <f>J7</f>
        <v>C09</v>
      </c>
      <c r="Y7" s="101" t="s">
        <v>277</v>
      </c>
      <c r="Z7" s="90" t="s">
        <v>277</v>
      </c>
      <c r="AA7" s="90" t="s">
        <v>277</v>
      </c>
      <c r="AB7" s="90" t="s">
        <v>277</v>
      </c>
      <c r="AC7" s="90"/>
      <c r="AD7" s="108"/>
      <c r="AE7" s="171"/>
      <c r="AF7" s="107">
        <f>J8</f>
        <v>0</v>
      </c>
      <c r="AG7" s="114"/>
      <c r="AH7" s="115"/>
      <c r="AI7" s="115"/>
      <c r="AJ7" s="115"/>
      <c r="AK7" s="115"/>
      <c r="AL7" s="116"/>
      <c r="AM7" s="171"/>
      <c r="AN7" s="240"/>
      <c r="AO7" s="240"/>
      <c r="AP7" s="355"/>
      <c r="AQ7" s="250"/>
      <c r="AR7" s="215"/>
      <c r="AS7" s="215"/>
      <c r="AT7" s="215"/>
      <c r="AU7" s="215"/>
      <c r="AV7" s="215"/>
      <c r="AW7" s="215"/>
      <c r="AX7" s="143"/>
      <c r="AY7" s="289">
        <f t="shared" ref="AY7:AY70" si="2">G7</f>
        <v>12</v>
      </c>
      <c r="AZ7" s="244">
        <f t="shared" ref="AZ7:AZ22" si="3">M7</f>
        <v>6</v>
      </c>
      <c r="BA7" s="331">
        <f>M7</f>
        <v>6</v>
      </c>
      <c r="BB7" s="330">
        <f>Table68[[#This Row],[Occupé]]/Table68[[#This Row],[Total port]]</f>
        <v>0.5</v>
      </c>
      <c r="BC7" s="250"/>
      <c r="BD7" s="250"/>
      <c r="BE7" s="215"/>
      <c r="BF7" s="215"/>
      <c r="BG7" s="215"/>
    </row>
    <row r="8" spans="1:59" ht="12" customHeight="1" thickBot="1">
      <c r="A8" s="298" t="str">
        <f t="shared" si="1"/>
        <v>INTRA</v>
      </c>
      <c r="B8" s="180"/>
      <c r="C8" s="307"/>
      <c r="D8" s="179" t="s">
        <v>276</v>
      </c>
      <c r="E8" s="352"/>
      <c r="F8" s="185"/>
      <c r="G8" s="185"/>
      <c r="H8" s="185"/>
      <c r="I8" s="178"/>
      <c r="J8" s="185"/>
      <c r="K8" s="185"/>
      <c r="L8" s="185"/>
      <c r="M8" s="194"/>
      <c r="N8" s="171"/>
      <c r="O8" s="171"/>
      <c r="P8" s="117" t="str">
        <f>K6</f>
        <v>C1</v>
      </c>
      <c r="Q8" s="200" t="s">
        <v>277</v>
      </c>
      <c r="R8" s="201" t="s">
        <v>277</v>
      </c>
      <c r="S8" s="201" t="s">
        <v>277</v>
      </c>
      <c r="T8" s="201" t="s">
        <v>277</v>
      </c>
      <c r="U8" s="201"/>
      <c r="V8" s="202"/>
      <c r="W8" s="171"/>
      <c r="X8" s="109" t="str">
        <f>K7</f>
        <v>C2</v>
      </c>
      <c r="Y8" s="161" t="s">
        <v>277</v>
      </c>
      <c r="Z8" s="162" t="s">
        <v>277</v>
      </c>
      <c r="AA8" s="162"/>
      <c r="AB8" s="162"/>
      <c r="AC8" s="162"/>
      <c r="AD8" s="110"/>
      <c r="AE8" s="171"/>
      <c r="AF8" s="109">
        <f>K8</f>
        <v>0</v>
      </c>
      <c r="AG8" s="118"/>
      <c r="AH8" s="119"/>
      <c r="AI8" s="119"/>
      <c r="AJ8" s="119"/>
      <c r="AK8" s="119"/>
      <c r="AL8" s="120"/>
      <c r="AM8" s="171"/>
      <c r="AN8" s="240"/>
      <c r="AO8" s="240"/>
      <c r="AP8" s="355"/>
      <c r="AQ8" s="250"/>
      <c r="AR8" s="215"/>
      <c r="AS8" s="215"/>
      <c r="AT8" s="215"/>
      <c r="AU8" s="215"/>
      <c r="AV8" s="215"/>
      <c r="AW8" s="215"/>
      <c r="AX8" s="143"/>
      <c r="AY8" s="289">
        <f t="shared" si="2"/>
        <v>0</v>
      </c>
      <c r="AZ8" s="244">
        <f t="shared" si="3"/>
        <v>0</v>
      </c>
      <c r="BA8" s="331">
        <f>M8</f>
        <v>0</v>
      </c>
      <c r="BB8" s="330" t="e">
        <f>Table68[[#This Row],[Occupé]]/Table68[[#This Row],[Total port]]</f>
        <v>#DIV/0!</v>
      </c>
      <c r="BC8" s="250"/>
      <c r="BD8" s="250"/>
      <c r="BE8" s="215"/>
      <c r="BF8" s="215"/>
      <c r="BG8" s="215"/>
    </row>
    <row r="9" spans="1:59" ht="12" customHeight="1" thickBot="1">
      <c r="A9" s="299" t="str">
        <f t="shared" si="1"/>
        <v>INTRA</v>
      </c>
      <c r="B9" s="78"/>
      <c r="C9" s="187"/>
      <c r="D9" s="80"/>
      <c r="E9" s="361"/>
      <c r="F9" s="187"/>
      <c r="G9" s="187"/>
      <c r="H9" s="187"/>
      <c r="I9" s="81"/>
      <c r="J9" s="187"/>
      <c r="K9" s="187"/>
      <c r="L9" s="187"/>
      <c r="M9" s="195"/>
      <c r="N9" s="164"/>
      <c r="O9" s="164"/>
      <c r="P9" s="164"/>
      <c r="Q9" s="164">
        <v>1</v>
      </c>
      <c r="R9" s="164">
        <v>2</v>
      </c>
      <c r="S9" s="164">
        <v>3</v>
      </c>
      <c r="T9" s="164">
        <v>4</v>
      </c>
      <c r="U9" s="164">
        <v>5</v>
      </c>
      <c r="V9" s="164">
        <v>6</v>
      </c>
      <c r="W9" s="164"/>
      <c r="X9" s="164"/>
      <c r="Y9" s="164">
        <v>1</v>
      </c>
      <c r="Z9" s="164">
        <v>2</v>
      </c>
      <c r="AA9" s="164">
        <v>3</v>
      </c>
      <c r="AB9" s="164">
        <v>4</v>
      </c>
      <c r="AC9" s="164">
        <v>5</v>
      </c>
      <c r="AD9" s="164">
        <v>6</v>
      </c>
      <c r="AE9" s="164"/>
      <c r="AF9" s="164"/>
      <c r="AG9" s="164">
        <v>1</v>
      </c>
      <c r="AH9" s="164">
        <v>2</v>
      </c>
      <c r="AI9" s="164">
        <v>3</v>
      </c>
      <c r="AJ9" s="164">
        <v>4</v>
      </c>
      <c r="AK9" s="164">
        <v>5</v>
      </c>
      <c r="AL9" s="164">
        <v>6</v>
      </c>
      <c r="AM9" s="164"/>
      <c r="AN9" s="233"/>
      <c r="AO9" s="233"/>
      <c r="AP9" s="356"/>
      <c r="AQ9" s="250"/>
      <c r="AR9" s="215"/>
      <c r="AS9" s="215"/>
      <c r="AT9" s="215"/>
      <c r="AU9" s="215"/>
      <c r="AV9" s="215"/>
      <c r="AW9" s="215"/>
      <c r="AX9" s="143"/>
      <c r="AY9" s="289">
        <f t="shared" si="2"/>
        <v>0</v>
      </c>
      <c r="AZ9" s="244">
        <f t="shared" si="3"/>
        <v>0</v>
      </c>
      <c r="BA9" s="331">
        <f t="shared" ref="BA9:BA37" si="4">M9</f>
        <v>0</v>
      </c>
      <c r="BB9" s="330" t="e">
        <f>Table68[[#This Row],[Occupé]]/Table68[[#This Row],[Total port]]</f>
        <v>#DIV/0!</v>
      </c>
      <c r="BC9" s="250"/>
      <c r="BD9" s="250"/>
      <c r="BE9" s="215"/>
      <c r="BF9" s="215"/>
      <c r="BG9" s="215"/>
    </row>
    <row r="10" spans="1:59" ht="12" customHeight="1" thickBot="1">
      <c r="A10" s="302" t="str">
        <f t="shared" si="1"/>
        <v>INTRA</v>
      </c>
      <c r="B10" s="101" t="s">
        <v>119</v>
      </c>
      <c r="C10" s="275" t="s">
        <v>123</v>
      </c>
      <c r="D10" s="103" t="s">
        <v>276</v>
      </c>
      <c r="E10" s="351">
        <v>45</v>
      </c>
      <c r="F10" s="184">
        <v>12</v>
      </c>
      <c r="G10" s="184">
        <v>12</v>
      </c>
      <c r="H10" s="184"/>
      <c r="I10" s="90" t="s">
        <v>119</v>
      </c>
      <c r="J10" s="189" t="s">
        <v>120</v>
      </c>
      <c r="K10" s="184" t="s">
        <v>298</v>
      </c>
      <c r="L10" s="184">
        <f>COUNTIF(Q11:V12,"x")</f>
        <v>4</v>
      </c>
      <c r="M10" s="140">
        <f t="shared" si="0"/>
        <v>8</v>
      </c>
      <c r="N10" s="159"/>
      <c r="O10" s="159"/>
      <c r="P10" s="159"/>
      <c r="Q10" s="159">
        <v>7</v>
      </c>
      <c r="R10" s="159">
        <v>8</v>
      </c>
      <c r="S10" s="159">
        <v>9</v>
      </c>
      <c r="T10" s="159">
        <v>10</v>
      </c>
      <c r="U10" s="159">
        <v>11</v>
      </c>
      <c r="V10" s="159">
        <v>12</v>
      </c>
      <c r="W10" s="159"/>
      <c r="X10" s="159"/>
      <c r="Y10" s="159">
        <v>7</v>
      </c>
      <c r="Z10" s="159">
        <v>8</v>
      </c>
      <c r="AA10" s="159">
        <v>9</v>
      </c>
      <c r="AB10" s="159">
        <v>10</v>
      </c>
      <c r="AC10" s="159">
        <v>11</v>
      </c>
      <c r="AD10" s="159">
        <v>12</v>
      </c>
      <c r="AE10" s="159"/>
      <c r="AF10" s="159"/>
      <c r="AG10" s="159">
        <v>7</v>
      </c>
      <c r="AH10" s="159">
        <v>8</v>
      </c>
      <c r="AI10" s="159">
        <v>9</v>
      </c>
      <c r="AJ10" s="159">
        <v>10</v>
      </c>
      <c r="AK10" s="159">
        <v>11</v>
      </c>
      <c r="AL10" s="159">
        <v>12</v>
      </c>
      <c r="AM10" s="159"/>
      <c r="AN10" s="159"/>
      <c r="AO10" s="159"/>
      <c r="AP10" s="354">
        <f>E10</f>
        <v>45</v>
      </c>
      <c r="AQ10" s="66"/>
      <c r="AR10" s="143"/>
      <c r="AT10" s="143"/>
      <c r="AU10" s="143"/>
      <c r="AV10" s="143"/>
      <c r="AW10" s="143"/>
      <c r="AX10" s="143"/>
      <c r="AY10" s="289">
        <f t="shared" si="2"/>
        <v>12</v>
      </c>
      <c r="AZ10" s="244">
        <f t="shared" si="3"/>
        <v>8</v>
      </c>
      <c r="BA10" s="331">
        <f t="shared" si="4"/>
        <v>8</v>
      </c>
      <c r="BB10" s="330">
        <f>Table68[[#This Row],[Occupé]]/Table68[[#This Row],[Total port]]</f>
        <v>0.66666666666666663</v>
      </c>
      <c r="BC10" s="250"/>
      <c r="BD10" s="250"/>
      <c r="BE10" s="215"/>
      <c r="BF10" s="215"/>
      <c r="BG10" s="215"/>
    </row>
    <row r="11" spans="1:59" ht="12" customHeight="1">
      <c r="A11" s="298" t="str">
        <f t="shared" si="1"/>
        <v>INTRA</v>
      </c>
      <c r="B11" s="180" t="s">
        <v>119</v>
      </c>
      <c r="C11" s="305" t="s">
        <v>123</v>
      </c>
      <c r="D11" s="179" t="s">
        <v>276</v>
      </c>
      <c r="E11" s="352"/>
      <c r="F11" s="185">
        <v>12</v>
      </c>
      <c r="G11" s="185">
        <v>12</v>
      </c>
      <c r="H11" s="185"/>
      <c r="I11" s="178" t="s">
        <v>119</v>
      </c>
      <c r="J11" s="190" t="s">
        <v>120</v>
      </c>
      <c r="K11" s="185" t="s">
        <v>300</v>
      </c>
      <c r="L11" s="185">
        <f>COUNTIF(Y11:AD12,"x")</f>
        <v>12</v>
      </c>
      <c r="M11" s="194">
        <f t="shared" si="0"/>
        <v>0</v>
      </c>
      <c r="N11" s="171"/>
      <c r="O11" s="171"/>
      <c r="P11" s="107" t="str">
        <f>J10</f>
        <v>BN42</v>
      </c>
      <c r="Q11" s="90" t="s">
        <v>277</v>
      </c>
      <c r="R11" s="90" t="s">
        <v>277</v>
      </c>
      <c r="S11" s="90"/>
      <c r="T11" s="90"/>
      <c r="U11" s="90"/>
      <c r="V11" s="108"/>
      <c r="W11" s="171"/>
      <c r="X11" s="107" t="str">
        <f>J11</f>
        <v>BN42</v>
      </c>
      <c r="Y11" s="90" t="s">
        <v>277</v>
      </c>
      <c r="Z11" s="90" t="s">
        <v>277</v>
      </c>
      <c r="AA11" s="90" t="s">
        <v>277</v>
      </c>
      <c r="AB11" s="90" t="s">
        <v>277</v>
      </c>
      <c r="AC11" s="90" t="s">
        <v>277</v>
      </c>
      <c r="AD11" s="108" t="s">
        <v>277</v>
      </c>
      <c r="AE11" s="171"/>
      <c r="AF11" s="107">
        <f>J12</f>
        <v>0</v>
      </c>
      <c r="AG11" s="114"/>
      <c r="AH11" s="115"/>
      <c r="AI11" s="115"/>
      <c r="AJ11" s="115"/>
      <c r="AK11" s="115"/>
      <c r="AL11" s="116"/>
      <c r="AM11" s="171"/>
      <c r="AN11" s="171"/>
      <c r="AO11" s="171"/>
      <c r="AP11" s="355"/>
      <c r="AQ11" s="66"/>
      <c r="AR11" s="143"/>
      <c r="AT11" s="143"/>
      <c r="AU11" s="143"/>
      <c r="AV11" s="143"/>
      <c r="AW11" s="143"/>
      <c r="AX11" s="143"/>
      <c r="AY11" s="289">
        <f t="shared" si="2"/>
        <v>12</v>
      </c>
      <c r="AZ11" s="244">
        <f t="shared" si="3"/>
        <v>0</v>
      </c>
      <c r="BA11" s="331">
        <f t="shared" si="4"/>
        <v>0</v>
      </c>
      <c r="BB11" s="330">
        <f>Table68[[#This Row],[Occupé]]/Table68[[#This Row],[Total port]]</f>
        <v>0</v>
      </c>
      <c r="BC11" s="250"/>
      <c r="BD11" s="250"/>
      <c r="BE11" s="215"/>
      <c r="BF11" s="215"/>
      <c r="BG11" s="215"/>
    </row>
    <row r="12" spans="1:59" ht="12" customHeight="1" thickBot="1">
      <c r="A12" s="298" t="str">
        <f t="shared" si="1"/>
        <v>INTRA</v>
      </c>
      <c r="B12" s="180"/>
      <c r="C12" s="307"/>
      <c r="D12" s="179" t="s">
        <v>276</v>
      </c>
      <c r="E12" s="352"/>
      <c r="F12" s="185"/>
      <c r="G12" s="185"/>
      <c r="H12" s="185"/>
      <c r="I12" s="178"/>
      <c r="J12" s="185"/>
      <c r="K12" s="185"/>
      <c r="L12" s="185"/>
      <c r="M12" s="194"/>
      <c r="N12" s="171"/>
      <c r="O12" s="171"/>
      <c r="P12" s="109">
        <v>0</v>
      </c>
      <c r="Q12" s="162" t="s">
        <v>277</v>
      </c>
      <c r="R12" s="162" t="s">
        <v>277</v>
      </c>
      <c r="S12" s="162"/>
      <c r="T12" s="162"/>
      <c r="U12" s="162"/>
      <c r="V12" s="110"/>
      <c r="W12" s="171"/>
      <c r="X12" s="109">
        <v>0</v>
      </c>
      <c r="Y12" s="162" t="s">
        <v>277</v>
      </c>
      <c r="Z12" s="162" t="s">
        <v>277</v>
      </c>
      <c r="AA12" s="162" t="s">
        <v>277</v>
      </c>
      <c r="AB12" s="162" t="s">
        <v>277</v>
      </c>
      <c r="AC12" s="162" t="s">
        <v>277</v>
      </c>
      <c r="AD12" s="110" t="s">
        <v>277</v>
      </c>
      <c r="AE12" s="171"/>
      <c r="AF12" s="109">
        <v>0</v>
      </c>
      <c r="AG12" s="118"/>
      <c r="AH12" s="119"/>
      <c r="AI12" s="119"/>
      <c r="AJ12" s="119"/>
      <c r="AK12" s="119"/>
      <c r="AL12" s="120"/>
      <c r="AM12" s="171"/>
      <c r="AN12" s="171"/>
      <c r="AO12" s="171"/>
      <c r="AP12" s="355"/>
      <c r="AQ12" s="66"/>
      <c r="AR12" s="143"/>
      <c r="AT12" s="143"/>
      <c r="AU12" s="143"/>
      <c r="AV12" s="143"/>
      <c r="AW12" s="143"/>
      <c r="AX12" s="143"/>
      <c r="AY12" s="289">
        <f t="shared" si="2"/>
        <v>0</v>
      </c>
      <c r="AZ12" s="244">
        <f t="shared" si="3"/>
        <v>0</v>
      </c>
      <c r="BA12" s="331">
        <f t="shared" si="4"/>
        <v>0</v>
      </c>
      <c r="BB12" s="330" t="e">
        <f>Table68[[#This Row],[Occupé]]/Table68[[#This Row],[Total port]]</f>
        <v>#DIV/0!</v>
      </c>
      <c r="BC12" s="250"/>
      <c r="BD12" s="250"/>
      <c r="BE12" s="215"/>
      <c r="BF12" s="215"/>
      <c r="BG12" s="215"/>
    </row>
    <row r="13" spans="1:59" ht="12" customHeight="1" thickBot="1">
      <c r="A13" s="299" t="str">
        <f t="shared" si="1"/>
        <v>INTRA</v>
      </c>
      <c r="B13" s="78"/>
      <c r="C13" s="187"/>
      <c r="D13" s="80"/>
      <c r="E13" s="361"/>
      <c r="F13" s="187"/>
      <c r="G13" s="187"/>
      <c r="H13" s="187"/>
      <c r="I13" s="81"/>
      <c r="J13" s="187"/>
      <c r="K13" s="187"/>
      <c r="L13" s="187"/>
      <c r="M13" s="195"/>
      <c r="N13" s="164"/>
      <c r="O13" s="164"/>
      <c r="P13" s="164"/>
      <c r="Q13" s="164">
        <v>1</v>
      </c>
      <c r="R13" s="164">
        <v>2</v>
      </c>
      <c r="S13" s="164">
        <v>3</v>
      </c>
      <c r="T13" s="164">
        <v>4</v>
      </c>
      <c r="U13" s="164">
        <v>5</v>
      </c>
      <c r="V13" s="164">
        <v>6</v>
      </c>
      <c r="W13" s="164"/>
      <c r="X13" s="164"/>
      <c r="Y13" s="164">
        <v>1</v>
      </c>
      <c r="Z13" s="164">
        <v>2</v>
      </c>
      <c r="AA13" s="164">
        <v>3</v>
      </c>
      <c r="AB13" s="164">
        <v>4</v>
      </c>
      <c r="AC13" s="164">
        <v>5</v>
      </c>
      <c r="AD13" s="164">
        <v>6</v>
      </c>
      <c r="AE13" s="164"/>
      <c r="AF13" s="164"/>
      <c r="AG13" s="164">
        <v>1</v>
      </c>
      <c r="AH13" s="164">
        <v>2</v>
      </c>
      <c r="AI13" s="164">
        <v>3</v>
      </c>
      <c r="AJ13" s="164">
        <v>4</v>
      </c>
      <c r="AK13" s="164">
        <v>5</v>
      </c>
      <c r="AL13" s="164">
        <v>6</v>
      </c>
      <c r="AM13" s="164"/>
      <c r="AN13" s="164"/>
      <c r="AO13" s="164"/>
      <c r="AP13" s="356"/>
      <c r="AQ13" s="66"/>
      <c r="AR13" s="143"/>
      <c r="AT13" s="143"/>
      <c r="AU13" s="143"/>
      <c r="AV13" s="143"/>
      <c r="AW13" s="143"/>
      <c r="AX13" s="143"/>
      <c r="AY13" s="289">
        <f t="shared" si="2"/>
        <v>0</v>
      </c>
      <c r="AZ13" s="244">
        <f t="shared" si="3"/>
        <v>0</v>
      </c>
      <c r="BA13" s="331">
        <f t="shared" si="4"/>
        <v>0</v>
      </c>
      <c r="BB13" s="330" t="e">
        <f>Table68[[#This Row],[Occupé]]/Table68[[#This Row],[Total port]]</f>
        <v>#DIV/0!</v>
      </c>
      <c r="BC13" s="250"/>
      <c r="BD13" s="250"/>
      <c r="BE13" s="215"/>
      <c r="BF13" s="215"/>
      <c r="BG13" s="215"/>
    </row>
    <row r="14" spans="1:59" ht="12" customHeight="1" thickBot="1">
      <c r="A14" s="302" t="str">
        <f t="shared" si="1"/>
        <v>INTRA</v>
      </c>
      <c r="B14" s="101" t="s">
        <v>119</v>
      </c>
      <c r="C14" s="189" t="s">
        <v>123</v>
      </c>
      <c r="D14" s="103" t="s">
        <v>276</v>
      </c>
      <c r="E14" s="351">
        <v>43</v>
      </c>
      <c r="F14" s="184">
        <v>12</v>
      </c>
      <c r="G14" s="184">
        <v>12</v>
      </c>
      <c r="H14" s="184"/>
      <c r="I14" s="90" t="s">
        <v>119</v>
      </c>
      <c r="J14" s="189" t="s">
        <v>160</v>
      </c>
      <c r="K14" s="184" t="s">
        <v>298</v>
      </c>
      <c r="L14" s="184">
        <f>COUNTIF(Q15:V16,"x")</f>
        <v>10</v>
      </c>
      <c r="M14" s="140">
        <f t="shared" si="0"/>
        <v>2</v>
      </c>
      <c r="N14" s="159"/>
      <c r="O14" s="159"/>
      <c r="P14" s="159"/>
      <c r="Q14" s="159">
        <v>7</v>
      </c>
      <c r="R14" s="159">
        <v>8</v>
      </c>
      <c r="S14" s="159">
        <v>9</v>
      </c>
      <c r="T14" s="159">
        <v>10</v>
      </c>
      <c r="U14" s="159">
        <v>11</v>
      </c>
      <c r="V14" s="159">
        <v>12</v>
      </c>
      <c r="W14" s="159"/>
      <c r="X14" s="159"/>
      <c r="Y14" s="159">
        <v>7</v>
      </c>
      <c r="Z14" s="159">
        <v>8</v>
      </c>
      <c r="AA14" s="159">
        <v>9</v>
      </c>
      <c r="AB14" s="159">
        <v>10</v>
      </c>
      <c r="AC14" s="159">
        <v>11</v>
      </c>
      <c r="AD14" s="159">
        <v>12</v>
      </c>
      <c r="AE14" s="159"/>
      <c r="AF14" s="159"/>
      <c r="AG14" s="159">
        <v>7</v>
      </c>
      <c r="AH14" s="159">
        <v>8</v>
      </c>
      <c r="AI14" s="159">
        <v>9</v>
      </c>
      <c r="AJ14" s="159">
        <v>10</v>
      </c>
      <c r="AK14" s="159">
        <v>11</v>
      </c>
      <c r="AL14" s="159">
        <v>12</v>
      </c>
      <c r="AM14" s="159"/>
      <c r="AN14" s="159"/>
      <c r="AO14" s="159"/>
      <c r="AP14" s="354">
        <f>E14</f>
        <v>43</v>
      </c>
      <c r="AQ14" s="66"/>
      <c r="AR14" s="143"/>
      <c r="AT14" s="143"/>
      <c r="AU14" s="143"/>
      <c r="AV14" s="143"/>
      <c r="AW14" s="143"/>
      <c r="AX14" s="143"/>
      <c r="AY14" s="289">
        <f t="shared" si="2"/>
        <v>12</v>
      </c>
      <c r="AZ14" s="244">
        <f t="shared" si="3"/>
        <v>2</v>
      </c>
      <c r="BA14" s="331">
        <f t="shared" si="4"/>
        <v>2</v>
      </c>
      <c r="BB14" s="330">
        <f>Table68[[#This Row],[Occupé]]/Table68[[#This Row],[Total port]]</f>
        <v>0.16666666666666666</v>
      </c>
      <c r="BC14" s="250"/>
      <c r="BD14" s="250"/>
      <c r="BE14" s="215"/>
      <c r="BF14" s="215"/>
      <c r="BG14" s="215"/>
    </row>
    <row r="15" spans="1:59" ht="12" customHeight="1">
      <c r="A15" s="298" t="str">
        <f t="shared" si="1"/>
        <v>INTRA</v>
      </c>
      <c r="B15" s="180" t="s">
        <v>119</v>
      </c>
      <c r="C15" s="190" t="s">
        <v>123</v>
      </c>
      <c r="D15" s="179" t="s">
        <v>276</v>
      </c>
      <c r="E15" s="352"/>
      <c r="F15" s="185">
        <v>12</v>
      </c>
      <c r="G15" s="185">
        <v>12</v>
      </c>
      <c r="H15" s="185"/>
      <c r="I15" s="178" t="s">
        <v>119</v>
      </c>
      <c r="J15" s="190" t="s">
        <v>160</v>
      </c>
      <c r="K15" s="185" t="s">
        <v>300</v>
      </c>
      <c r="L15" s="185">
        <f>COUNTIF(Y15:AD16,"x")</f>
        <v>10</v>
      </c>
      <c r="M15" s="194">
        <f t="shared" si="0"/>
        <v>2</v>
      </c>
      <c r="N15" s="171"/>
      <c r="O15" s="171"/>
      <c r="P15" s="107" t="str">
        <f>J14</f>
        <v>BS09</v>
      </c>
      <c r="Q15" s="90" t="s">
        <v>277</v>
      </c>
      <c r="R15" s="90" t="s">
        <v>277</v>
      </c>
      <c r="S15" s="90" t="s">
        <v>277</v>
      </c>
      <c r="T15" s="90" t="s">
        <v>277</v>
      </c>
      <c r="U15" s="90" t="s">
        <v>277</v>
      </c>
      <c r="V15" s="108" t="s">
        <v>277</v>
      </c>
      <c r="W15" s="171"/>
      <c r="X15" s="107" t="str">
        <f>J15</f>
        <v>BS09</v>
      </c>
      <c r="Y15" s="90" t="s">
        <v>277</v>
      </c>
      <c r="Z15" s="90" t="s">
        <v>277</v>
      </c>
      <c r="AA15" s="90" t="s">
        <v>277</v>
      </c>
      <c r="AB15" s="90" t="s">
        <v>277</v>
      </c>
      <c r="AC15" s="90" t="s">
        <v>277</v>
      </c>
      <c r="AD15" s="108" t="s">
        <v>277</v>
      </c>
      <c r="AE15" s="171"/>
      <c r="AF15" s="107" t="str">
        <f>J16</f>
        <v>BS09</v>
      </c>
      <c r="AG15" s="90"/>
      <c r="AH15" s="90"/>
      <c r="AI15" s="90"/>
      <c r="AJ15" s="90"/>
      <c r="AK15" s="90"/>
      <c r="AL15" s="108"/>
      <c r="AM15" s="171"/>
      <c r="AN15" s="171"/>
      <c r="AO15" s="171"/>
      <c r="AP15" s="355"/>
      <c r="AQ15" s="66"/>
      <c r="AR15" s="143"/>
      <c r="AT15" s="143"/>
      <c r="AU15" s="143"/>
      <c r="AV15" s="143"/>
      <c r="AW15" s="143"/>
      <c r="AX15" s="143"/>
      <c r="AY15" s="289">
        <f t="shared" si="2"/>
        <v>12</v>
      </c>
      <c r="AZ15" s="244">
        <f t="shared" si="3"/>
        <v>2</v>
      </c>
      <c r="BA15" s="331">
        <f t="shared" si="4"/>
        <v>2</v>
      </c>
      <c r="BB15" s="330">
        <f>Table68[[#This Row],[Occupé]]/Table68[[#This Row],[Total port]]</f>
        <v>0.16666666666666666</v>
      </c>
      <c r="BC15" s="250"/>
      <c r="BD15" s="250"/>
      <c r="BE15" s="215"/>
      <c r="BF15" s="215"/>
      <c r="BG15" s="215"/>
    </row>
    <row r="16" spans="1:59" ht="12" customHeight="1" thickBot="1">
      <c r="A16" s="298" t="str">
        <f t="shared" si="1"/>
        <v>INTRA</v>
      </c>
      <c r="B16" s="180" t="s">
        <v>119</v>
      </c>
      <c r="C16" s="190" t="s">
        <v>123</v>
      </c>
      <c r="D16" s="179" t="s">
        <v>276</v>
      </c>
      <c r="E16" s="352"/>
      <c r="F16" s="185">
        <v>12</v>
      </c>
      <c r="G16" s="185">
        <v>12</v>
      </c>
      <c r="H16" s="185"/>
      <c r="I16" s="178" t="s">
        <v>119</v>
      </c>
      <c r="J16" s="190" t="s">
        <v>160</v>
      </c>
      <c r="K16" s="185" t="s">
        <v>301</v>
      </c>
      <c r="L16" s="185">
        <f>COUNTIF(AG15:AL16,"x")</f>
        <v>6</v>
      </c>
      <c r="M16" s="194">
        <f t="shared" si="0"/>
        <v>6</v>
      </c>
      <c r="N16" s="171"/>
      <c r="O16" s="171"/>
      <c r="P16" s="109">
        <v>0</v>
      </c>
      <c r="Q16" s="162"/>
      <c r="R16" s="162"/>
      <c r="S16" s="162" t="s">
        <v>277</v>
      </c>
      <c r="T16" s="231" t="s">
        <v>278</v>
      </c>
      <c r="U16" s="162" t="s">
        <v>277</v>
      </c>
      <c r="V16" s="110" t="s">
        <v>277</v>
      </c>
      <c r="W16" s="171"/>
      <c r="X16" s="109">
        <v>0</v>
      </c>
      <c r="Y16" s="162" t="s">
        <v>277</v>
      </c>
      <c r="Z16" s="162" t="s">
        <v>277</v>
      </c>
      <c r="AA16" s="162" t="s">
        <v>277</v>
      </c>
      <c r="AB16" s="162" t="s">
        <v>277</v>
      </c>
      <c r="AC16" s="162"/>
      <c r="AD16" s="110"/>
      <c r="AE16" s="171"/>
      <c r="AF16" s="109">
        <v>0</v>
      </c>
      <c r="AG16" s="162" t="s">
        <v>277</v>
      </c>
      <c r="AH16" s="162" t="s">
        <v>277</v>
      </c>
      <c r="AI16" s="162" t="s">
        <v>277</v>
      </c>
      <c r="AJ16" s="162" t="s">
        <v>277</v>
      </c>
      <c r="AK16" s="162" t="s">
        <v>277</v>
      </c>
      <c r="AL16" s="110" t="s">
        <v>277</v>
      </c>
      <c r="AM16" s="171"/>
      <c r="AN16" s="171"/>
      <c r="AO16" s="171"/>
      <c r="AP16" s="355"/>
      <c r="AQ16" s="66"/>
      <c r="AR16" s="143"/>
      <c r="AT16" s="143"/>
      <c r="AU16" s="143"/>
      <c r="AV16" s="143"/>
      <c r="AW16" s="143"/>
      <c r="AX16" s="143"/>
      <c r="AY16" s="289">
        <f t="shared" si="2"/>
        <v>12</v>
      </c>
      <c r="AZ16" s="244">
        <f t="shared" si="3"/>
        <v>6</v>
      </c>
      <c r="BA16" s="331">
        <f t="shared" si="4"/>
        <v>6</v>
      </c>
      <c r="BB16" s="330">
        <f>Table68[[#This Row],[Occupé]]/Table68[[#This Row],[Total port]]</f>
        <v>0.5</v>
      </c>
      <c r="BC16" s="250"/>
      <c r="BD16" s="250"/>
      <c r="BE16" s="215"/>
      <c r="BF16" s="215"/>
      <c r="BG16" s="215"/>
    </row>
    <row r="17" spans="1:59" ht="12" customHeight="1" thickBot="1">
      <c r="A17" s="299" t="str">
        <f t="shared" si="1"/>
        <v>INTRA</v>
      </c>
      <c r="B17" s="78"/>
      <c r="C17" s="187"/>
      <c r="D17" s="80"/>
      <c r="E17" s="361"/>
      <c r="F17" s="187"/>
      <c r="G17" s="187"/>
      <c r="H17" s="187"/>
      <c r="I17" s="81"/>
      <c r="J17" s="187"/>
      <c r="K17" s="187"/>
      <c r="L17" s="187"/>
      <c r="M17" s="195"/>
      <c r="N17" s="171"/>
      <c r="O17" s="171"/>
      <c r="P17" s="171"/>
      <c r="Q17" s="171">
        <v>1</v>
      </c>
      <c r="R17" s="171">
        <v>2</v>
      </c>
      <c r="S17" s="171">
        <v>3</v>
      </c>
      <c r="T17" s="171">
        <v>4</v>
      </c>
      <c r="U17" s="171">
        <v>5</v>
      </c>
      <c r="V17" s="171">
        <v>6</v>
      </c>
      <c r="W17" s="171"/>
      <c r="X17" s="171"/>
      <c r="Y17" s="171">
        <v>1</v>
      </c>
      <c r="Z17" s="171">
        <v>2</v>
      </c>
      <c r="AA17" s="171">
        <v>3</v>
      </c>
      <c r="AB17" s="171">
        <v>4</v>
      </c>
      <c r="AC17" s="171">
        <v>5</v>
      </c>
      <c r="AD17" s="171">
        <v>6</v>
      </c>
      <c r="AE17" s="171"/>
      <c r="AF17" s="171"/>
      <c r="AG17" s="171">
        <v>1</v>
      </c>
      <c r="AH17" s="171">
        <v>2</v>
      </c>
      <c r="AI17" s="171">
        <v>3</v>
      </c>
      <c r="AJ17" s="171">
        <v>4</v>
      </c>
      <c r="AK17" s="171">
        <v>5</v>
      </c>
      <c r="AL17" s="171">
        <v>6</v>
      </c>
      <c r="AM17" s="171"/>
      <c r="AN17" s="171"/>
      <c r="AO17" s="171"/>
      <c r="AP17" s="355"/>
      <c r="AQ17" s="66"/>
      <c r="AR17" s="143"/>
      <c r="AT17" s="143"/>
      <c r="AU17" s="143"/>
      <c r="AV17" s="143"/>
      <c r="AW17" s="143"/>
      <c r="AX17" s="143"/>
      <c r="AY17" s="289">
        <f t="shared" si="2"/>
        <v>0</v>
      </c>
      <c r="AZ17" s="244">
        <f t="shared" si="3"/>
        <v>0</v>
      </c>
      <c r="BA17" s="331">
        <f t="shared" si="4"/>
        <v>0</v>
      </c>
      <c r="BB17" s="330" t="e">
        <f>Table68[[#This Row],[Occupé]]/Table68[[#This Row],[Total port]]</f>
        <v>#DIV/0!</v>
      </c>
      <c r="BC17" s="250"/>
      <c r="BD17" s="250"/>
      <c r="BE17" s="215"/>
      <c r="BF17" s="215"/>
      <c r="BG17" s="215"/>
    </row>
    <row r="18" spans="1:59" ht="12" customHeight="1" thickBot="1">
      <c r="A18" s="302" t="str">
        <f t="shared" si="1"/>
        <v>INTRA</v>
      </c>
      <c r="B18" s="101" t="s">
        <v>119</v>
      </c>
      <c r="C18" s="203" t="s">
        <v>123</v>
      </c>
      <c r="D18" s="103" t="s">
        <v>276</v>
      </c>
      <c r="E18" s="351">
        <v>42</v>
      </c>
      <c r="F18" s="304">
        <v>12</v>
      </c>
      <c r="G18" s="304">
        <v>12</v>
      </c>
      <c r="H18" s="184"/>
      <c r="I18" s="90" t="s">
        <v>119</v>
      </c>
      <c r="J18" s="189" t="s">
        <v>160</v>
      </c>
      <c r="K18" s="184" t="s">
        <v>298</v>
      </c>
      <c r="L18" s="184">
        <f>COUNTIF(Q19:V20,"x")</f>
        <v>10</v>
      </c>
      <c r="M18" s="140">
        <f t="shared" si="0"/>
        <v>2</v>
      </c>
      <c r="N18" s="159"/>
      <c r="O18" s="159"/>
      <c r="P18" s="159"/>
      <c r="Q18" s="159">
        <v>7</v>
      </c>
      <c r="R18" s="159">
        <v>8</v>
      </c>
      <c r="S18" s="159">
        <v>9</v>
      </c>
      <c r="T18" s="159">
        <v>10</v>
      </c>
      <c r="U18" s="159">
        <v>11</v>
      </c>
      <c r="V18" s="159">
        <v>12</v>
      </c>
      <c r="W18" s="159"/>
      <c r="X18" s="159"/>
      <c r="Y18" s="159">
        <v>7</v>
      </c>
      <c r="Z18" s="159">
        <v>8</v>
      </c>
      <c r="AA18" s="159">
        <v>9</v>
      </c>
      <c r="AB18" s="159">
        <v>10</v>
      </c>
      <c r="AC18" s="159">
        <v>11</v>
      </c>
      <c r="AD18" s="159">
        <v>12</v>
      </c>
      <c r="AE18" s="159"/>
      <c r="AF18" s="159"/>
      <c r="AG18" s="159">
        <v>7</v>
      </c>
      <c r="AH18" s="159">
        <v>8</v>
      </c>
      <c r="AI18" s="159">
        <v>9</v>
      </c>
      <c r="AJ18" s="159">
        <v>10</v>
      </c>
      <c r="AK18" s="159">
        <v>11</v>
      </c>
      <c r="AL18" s="159">
        <v>12</v>
      </c>
      <c r="AM18" s="159"/>
      <c r="AN18" s="159"/>
      <c r="AO18" s="159"/>
      <c r="AP18" s="354">
        <f>E18</f>
        <v>42</v>
      </c>
      <c r="AQ18" s="66"/>
      <c r="AR18" s="143"/>
      <c r="AT18" s="143"/>
      <c r="AU18" s="143"/>
      <c r="AV18" s="143"/>
      <c r="AW18" s="143"/>
      <c r="AX18" s="143"/>
      <c r="AY18" s="289">
        <f t="shared" si="2"/>
        <v>12</v>
      </c>
      <c r="AZ18" s="244">
        <f t="shared" si="3"/>
        <v>2</v>
      </c>
      <c r="BA18" s="331">
        <f t="shared" si="4"/>
        <v>2</v>
      </c>
      <c r="BB18" s="330">
        <f>Table68[[#This Row],[Occupé]]/Table68[[#This Row],[Total port]]</f>
        <v>0.16666666666666666</v>
      </c>
      <c r="BC18" s="250"/>
      <c r="BD18" s="250"/>
      <c r="BE18" s="215"/>
      <c r="BF18" s="215"/>
      <c r="BG18" s="215"/>
    </row>
    <row r="19" spans="1:59" ht="12" customHeight="1">
      <c r="A19" s="298" t="str">
        <f t="shared" si="1"/>
        <v>INTRA</v>
      </c>
      <c r="B19" s="180"/>
      <c r="C19" s="185"/>
      <c r="D19" s="179" t="s">
        <v>276</v>
      </c>
      <c r="E19" s="352"/>
      <c r="F19" s="305">
        <v>0</v>
      </c>
      <c r="G19" s="305">
        <v>0</v>
      </c>
      <c r="H19" s="185"/>
      <c r="I19" s="178"/>
      <c r="J19" s="185"/>
      <c r="K19" s="185"/>
      <c r="L19" s="185">
        <f>COUNTIF(Y19:AD20,"x")</f>
        <v>0</v>
      </c>
      <c r="M19" s="194">
        <f t="shared" si="0"/>
        <v>0</v>
      </c>
      <c r="N19" s="171"/>
      <c r="O19" s="171"/>
      <c r="P19" s="107" t="str">
        <f>J18</f>
        <v>BS09</v>
      </c>
      <c r="Q19" s="90" t="s">
        <v>277</v>
      </c>
      <c r="R19" s="90" t="s">
        <v>277</v>
      </c>
      <c r="S19" s="90" t="s">
        <v>277</v>
      </c>
      <c r="T19" s="90" t="s">
        <v>277</v>
      </c>
      <c r="U19" s="90" t="s">
        <v>277</v>
      </c>
      <c r="V19" s="108" t="s">
        <v>277</v>
      </c>
      <c r="W19" s="171"/>
      <c r="X19" s="107">
        <f>J19</f>
        <v>0</v>
      </c>
      <c r="Y19" s="114"/>
      <c r="Z19" s="115"/>
      <c r="AA19" s="115"/>
      <c r="AB19" s="115"/>
      <c r="AC19" s="115"/>
      <c r="AD19" s="116"/>
      <c r="AE19" s="171"/>
      <c r="AF19" s="107">
        <f>J20</f>
        <v>0</v>
      </c>
      <c r="AG19" s="114"/>
      <c r="AH19" s="115"/>
      <c r="AI19" s="115"/>
      <c r="AJ19" s="115"/>
      <c r="AK19" s="115"/>
      <c r="AL19" s="116"/>
      <c r="AM19" s="171"/>
      <c r="AN19" s="171"/>
      <c r="AO19" s="171"/>
      <c r="AP19" s="355"/>
      <c r="AQ19" s="66"/>
      <c r="AR19" s="143"/>
      <c r="AT19" s="143"/>
      <c r="AU19" s="143"/>
      <c r="AV19" s="143"/>
      <c r="AW19" s="143"/>
      <c r="AX19" s="143"/>
      <c r="AY19" s="289">
        <f t="shared" si="2"/>
        <v>0</v>
      </c>
      <c r="AZ19" s="244">
        <f t="shared" si="3"/>
        <v>0</v>
      </c>
      <c r="BA19" s="331">
        <f t="shared" si="4"/>
        <v>0</v>
      </c>
      <c r="BB19" s="330" t="e">
        <f>Table68[[#This Row],[Occupé]]/Table68[[#This Row],[Total port]]</f>
        <v>#DIV/0!</v>
      </c>
      <c r="BC19" s="250"/>
      <c r="BD19" s="250"/>
      <c r="BE19" s="215"/>
      <c r="BF19" s="215"/>
      <c r="BG19" s="215"/>
    </row>
    <row r="20" spans="1:59" ht="12" customHeight="1" thickBot="1">
      <c r="A20" s="298" t="str">
        <f t="shared" si="1"/>
        <v>INTRA</v>
      </c>
      <c r="B20" s="180"/>
      <c r="C20" s="185"/>
      <c r="D20" s="179" t="s">
        <v>276</v>
      </c>
      <c r="E20" s="352"/>
      <c r="F20" s="305">
        <v>0</v>
      </c>
      <c r="G20" s="305">
        <v>0</v>
      </c>
      <c r="H20" s="185"/>
      <c r="I20" s="178"/>
      <c r="J20" s="185"/>
      <c r="K20" s="185"/>
      <c r="L20" s="185">
        <f>COUNTIF(AG19:AL20,"x")</f>
        <v>0</v>
      </c>
      <c r="M20" s="194">
        <f t="shared" si="0"/>
        <v>0</v>
      </c>
      <c r="N20" s="171"/>
      <c r="O20" s="171"/>
      <c r="P20" s="109">
        <v>0</v>
      </c>
      <c r="Q20" s="162" t="s">
        <v>277</v>
      </c>
      <c r="R20" s="162" t="s">
        <v>277</v>
      </c>
      <c r="S20" s="162"/>
      <c r="T20" s="162"/>
      <c r="U20" s="162" t="s">
        <v>277</v>
      </c>
      <c r="V20" s="110" t="s">
        <v>277</v>
      </c>
      <c r="W20" s="171"/>
      <c r="X20" s="109">
        <v>0</v>
      </c>
      <c r="Y20" s="118"/>
      <c r="Z20" s="119"/>
      <c r="AA20" s="119"/>
      <c r="AB20" s="119"/>
      <c r="AC20" s="119"/>
      <c r="AD20" s="120"/>
      <c r="AE20" s="171"/>
      <c r="AF20" s="109">
        <v>0</v>
      </c>
      <c r="AG20" s="118"/>
      <c r="AH20" s="119"/>
      <c r="AI20" s="119"/>
      <c r="AJ20" s="119"/>
      <c r="AK20" s="119"/>
      <c r="AL20" s="120"/>
      <c r="AM20" s="171"/>
      <c r="AN20" s="171"/>
      <c r="AO20" s="171"/>
      <c r="AP20" s="355"/>
      <c r="AQ20" s="66"/>
      <c r="AR20" s="143"/>
      <c r="AT20" s="143"/>
      <c r="AU20" s="143"/>
      <c r="AV20" s="143"/>
      <c r="AW20" s="143"/>
      <c r="AX20" s="143"/>
      <c r="AY20" s="289">
        <f t="shared" si="2"/>
        <v>0</v>
      </c>
      <c r="AZ20" s="244">
        <f t="shared" si="3"/>
        <v>0</v>
      </c>
      <c r="BA20" s="331">
        <f t="shared" si="4"/>
        <v>0</v>
      </c>
      <c r="BB20" s="330" t="e">
        <f>Table68[[#This Row],[Occupé]]/Table68[[#This Row],[Total port]]</f>
        <v>#DIV/0!</v>
      </c>
      <c r="BC20" s="250"/>
      <c r="BD20" s="250"/>
      <c r="BE20" s="215"/>
      <c r="BF20" s="215"/>
      <c r="BG20" s="215"/>
    </row>
    <row r="21" spans="1:59" ht="12" customHeight="1" thickBot="1">
      <c r="A21" s="299" t="str">
        <f t="shared" si="1"/>
        <v>INTRA</v>
      </c>
      <c r="B21" s="161"/>
      <c r="C21" s="186"/>
      <c r="D21" s="163" t="s">
        <v>276</v>
      </c>
      <c r="E21" s="353"/>
      <c r="F21" s="186"/>
      <c r="G21" s="186"/>
      <c r="H21" s="186"/>
      <c r="I21" s="162"/>
      <c r="J21" s="186"/>
      <c r="K21" s="186"/>
      <c r="L21" s="186"/>
      <c r="M21" s="141"/>
      <c r="N21" s="164"/>
      <c r="O21" s="164"/>
      <c r="P21" s="164"/>
      <c r="Q21" s="164">
        <v>1</v>
      </c>
      <c r="R21" s="164">
        <v>2</v>
      </c>
      <c r="S21" s="164">
        <v>3</v>
      </c>
      <c r="T21" s="164">
        <v>4</v>
      </c>
      <c r="U21" s="164">
        <v>5</v>
      </c>
      <c r="V21" s="164">
        <v>6</v>
      </c>
      <c r="W21" s="164"/>
      <c r="X21" s="164"/>
      <c r="Y21" s="164">
        <v>1</v>
      </c>
      <c r="Z21" s="164">
        <v>2</v>
      </c>
      <c r="AA21" s="164">
        <v>3</v>
      </c>
      <c r="AB21" s="164">
        <v>4</v>
      </c>
      <c r="AC21" s="164">
        <v>5</v>
      </c>
      <c r="AD21" s="164">
        <v>6</v>
      </c>
      <c r="AE21" s="164"/>
      <c r="AF21" s="164"/>
      <c r="AG21" s="164">
        <v>1</v>
      </c>
      <c r="AH21" s="164">
        <v>2</v>
      </c>
      <c r="AI21" s="164">
        <v>3</v>
      </c>
      <c r="AJ21" s="164">
        <v>4</v>
      </c>
      <c r="AK21" s="164">
        <v>5</v>
      </c>
      <c r="AL21" s="164">
        <v>6</v>
      </c>
      <c r="AM21" s="164"/>
      <c r="AN21" s="164"/>
      <c r="AO21" s="164"/>
      <c r="AP21" s="356"/>
      <c r="AQ21" s="66"/>
      <c r="AR21" s="143"/>
      <c r="AT21" s="143"/>
      <c r="AU21" s="143"/>
      <c r="AV21" s="143"/>
      <c r="AW21" s="143"/>
      <c r="AX21" s="143"/>
      <c r="AY21" s="289">
        <f t="shared" si="2"/>
        <v>0</v>
      </c>
      <c r="AZ21" s="244">
        <f t="shared" si="3"/>
        <v>0</v>
      </c>
      <c r="BA21" s="331">
        <f t="shared" si="4"/>
        <v>0</v>
      </c>
      <c r="BB21" s="330" t="e">
        <f>Table68[[#This Row],[Occupé]]/Table68[[#This Row],[Total port]]</f>
        <v>#DIV/0!</v>
      </c>
      <c r="BC21" s="250"/>
      <c r="BD21" s="250"/>
      <c r="BE21" s="215"/>
      <c r="BF21" s="215"/>
      <c r="BG21" s="215"/>
    </row>
    <row r="22" spans="1:59" ht="12" customHeight="1" thickBot="1">
      <c r="A22" s="302" t="str">
        <f t="shared" si="1"/>
        <v>INTRA</v>
      </c>
      <c r="B22" s="182" t="s">
        <v>119</v>
      </c>
      <c r="C22" s="203" t="s">
        <v>123</v>
      </c>
      <c r="D22" s="181" t="s">
        <v>276</v>
      </c>
      <c r="E22" s="360">
        <v>40</v>
      </c>
      <c r="F22" s="188">
        <v>12</v>
      </c>
      <c r="G22" s="188">
        <v>12</v>
      </c>
      <c r="H22" s="188" t="s">
        <v>289</v>
      </c>
      <c r="I22" s="95" t="s">
        <v>119</v>
      </c>
      <c r="J22" s="191" t="s">
        <v>153</v>
      </c>
      <c r="K22" s="188" t="s">
        <v>298</v>
      </c>
      <c r="L22" s="188">
        <f>COUNTIF(Q23:V24,"x")</f>
        <v>12</v>
      </c>
      <c r="M22" s="196">
        <f t="shared" si="0"/>
        <v>0</v>
      </c>
      <c r="N22" s="171"/>
      <c r="O22" s="171"/>
      <c r="P22" s="171"/>
      <c r="Q22" s="171">
        <v>7</v>
      </c>
      <c r="R22" s="171">
        <v>8</v>
      </c>
      <c r="S22" s="171">
        <v>9</v>
      </c>
      <c r="T22" s="171">
        <v>10</v>
      </c>
      <c r="U22" s="171">
        <v>11</v>
      </c>
      <c r="V22" s="171">
        <v>12</v>
      </c>
      <c r="W22" s="171"/>
      <c r="X22" s="171"/>
      <c r="Y22" s="171">
        <v>7</v>
      </c>
      <c r="Z22" s="171">
        <v>8</v>
      </c>
      <c r="AA22" s="171">
        <v>9</v>
      </c>
      <c r="AB22" s="171">
        <v>10</v>
      </c>
      <c r="AC22" s="171">
        <v>11</v>
      </c>
      <c r="AD22" s="171">
        <v>12</v>
      </c>
      <c r="AE22" s="171"/>
      <c r="AF22" s="171"/>
      <c r="AG22" s="171">
        <v>7</v>
      </c>
      <c r="AH22" s="171">
        <v>8</v>
      </c>
      <c r="AI22" s="171">
        <v>9</v>
      </c>
      <c r="AJ22" s="171">
        <v>10</v>
      </c>
      <c r="AK22" s="171">
        <v>11</v>
      </c>
      <c r="AL22" s="171">
        <v>12</v>
      </c>
      <c r="AM22" s="171"/>
      <c r="AN22" s="171"/>
      <c r="AO22" s="171"/>
      <c r="AP22" s="355">
        <f>E22</f>
        <v>40</v>
      </c>
      <c r="AQ22" s="66"/>
      <c r="AR22" s="143"/>
      <c r="AT22" s="143"/>
      <c r="AU22" s="143"/>
      <c r="AV22" s="143"/>
      <c r="AW22" s="143"/>
      <c r="AX22" s="143"/>
      <c r="AY22" s="289">
        <f t="shared" si="2"/>
        <v>12</v>
      </c>
      <c r="AZ22" s="244">
        <f t="shared" si="3"/>
        <v>0</v>
      </c>
      <c r="BA22" s="331">
        <f t="shared" si="4"/>
        <v>0</v>
      </c>
      <c r="BB22" s="330">
        <f>Table68[[#This Row],[Occupé]]/Table68[[#This Row],[Total port]]</f>
        <v>0</v>
      </c>
      <c r="BC22" s="250"/>
      <c r="BD22" s="250"/>
      <c r="BE22" s="215"/>
      <c r="BF22" s="215"/>
      <c r="BG22" s="215"/>
    </row>
    <row r="23" spans="1:59" ht="12" customHeight="1">
      <c r="A23" s="298" t="str">
        <f t="shared" si="1"/>
        <v>INTRA</v>
      </c>
      <c r="B23" s="180" t="s">
        <v>119</v>
      </c>
      <c r="C23" s="204" t="s">
        <v>123</v>
      </c>
      <c r="D23" s="179" t="s">
        <v>276</v>
      </c>
      <c r="E23" s="352"/>
      <c r="F23" s="185">
        <v>12</v>
      </c>
      <c r="G23" s="185">
        <v>12</v>
      </c>
      <c r="H23" s="185" t="s">
        <v>289</v>
      </c>
      <c r="I23" s="178" t="s">
        <v>119</v>
      </c>
      <c r="J23" s="190" t="s">
        <v>153</v>
      </c>
      <c r="K23" s="185" t="s">
        <v>300</v>
      </c>
      <c r="L23" s="185">
        <f>COUNTIF(Y23:AD24,"x")</f>
        <v>8</v>
      </c>
      <c r="M23" s="194">
        <f t="shared" si="0"/>
        <v>4</v>
      </c>
      <c r="N23" s="171"/>
      <c r="O23" s="171"/>
      <c r="P23" s="107" t="str">
        <f>J22</f>
        <v>BS17</v>
      </c>
      <c r="Q23" s="90" t="s">
        <v>277</v>
      </c>
      <c r="R23" s="90" t="s">
        <v>277</v>
      </c>
      <c r="S23" s="90" t="s">
        <v>277</v>
      </c>
      <c r="T23" s="90" t="s">
        <v>277</v>
      </c>
      <c r="U23" s="90" t="s">
        <v>277</v>
      </c>
      <c r="V23" s="108" t="s">
        <v>277</v>
      </c>
      <c r="W23" s="171"/>
      <c r="X23" s="107" t="str">
        <f>J23</f>
        <v>BS17</v>
      </c>
      <c r="Y23" s="90" t="s">
        <v>277</v>
      </c>
      <c r="Z23" s="90" t="s">
        <v>277</v>
      </c>
      <c r="AA23" s="90" t="s">
        <v>277</v>
      </c>
      <c r="AB23" s="90" t="s">
        <v>277</v>
      </c>
      <c r="AC23" s="90" t="s">
        <v>277</v>
      </c>
      <c r="AD23" s="108" t="s">
        <v>277</v>
      </c>
      <c r="AE23" s="171"/>
      <c r="AF23" s="107" t="str">
        <f>J24</f>
        <v>BS17</v>
      </c>
      <c r="AG23" s="90" t="s">
        <v>277</v>
      </c>
      <c r="AH23" s="90" t="s">
        <v>277</v>
      </c>
      <c r="AI23" s="90" t="s">
        <v>277</v>
      </c>
      <c r="AJ23" s="90" t="s">
        <v>277</v>
      </c>
      <c r="AK23" s="90" t="s">
        <v>277</v>
      </c>
      <c r="AL23" s="108" t="s">
        <v>277</v>
      </c>
      <c r="AM23" s="171"/>
      <c r="AN23" s="171"/>
      <c r="AO23" s="171"/>
      <c r="AP23" s="355"/>
      <c r="AQ23" s="66"/>
      <c r="AR23" s="143"/>
      <c r="AT23" s="143"/>
      <c r="AU23" s="143"/>
      <c r="AV23" s="143"/>
      <c r="AW23" s="143"/>
      <c r="AX23" s="143"/>
      <c r="AY23" s="289">
        <f t="shared" si="2"/>
        <v>12</v>
      </c>
      <c r="AZ23" s="244">
        <f t="shared" ref="AZ23:AZ86" si="5">M23</f>
        <v>4</v>
      </c>
      <c r="BA23" s="331">
        <f t="shared" si="4"/>
        <v>4</v>
      </c>
      <c r="BB23" s="330">
        <f>Table68[[#This Row],[Occupé]]/Table68[[#This Row],[Total port]]</f>
        <v>0.33333333333333331</v>
      </c>
      <c r="BC23" s="250"/>
      <c r="BD23" s="250"/>
      <c r="BE23" s="215"/>
      <c r="BF23" s="215"/>
      <c r="BG23" s="215"/>
    </row>
    <row r="24" spans="1:59" ht="12" customHeight="1" thickBot="1">
      <c r="A24" s="298" t="str">
        <f t="shared" si="1"/>
        <v>INTRA</v>
      </c>
      <c r="B24" s="180" t="s">
        <v>119</v>
      </c>
      <c r="C24" s="204" t="s">
        <v>123</v>
      </c>
      <c r="D24" s="179" t="s">
        <v>276</v>
      </c>
      <c r="E24" s="352"/>
      <c r="F24" s="185">
        <v>12</v>
      </c>
      <c r="G24" s="185">
        <v>12</v>
      </c>
      <c r="H24" s="185" t="s">
        <v>289</v>
      </c>
      <c r="I24" s="178" t="s">
        <v>119</v>
      </c>
      <c r="J24" s="190" t="s">
        <v>153</v>
      </c>
      <c r="K24" s="185" t="s">
        <v>301</v>
      </c>
      <c r="L24" s="185">
        <f>COUNTIF(AG23:AL24,"x")</f>
        <v>12</v>
      </c>
      <c r="M24" s="194">
        <f t="shared" si="0"/>
        <v>0</v>
      </c>
      <c r="N24" s="171"/>
      <c r="O24" s="171"/>
      <c r="P24" s="109" t="str">
        <f>K22</f>
        <v>C1</v>
      </c>
      <c r="Q24" s="162" t="s">
        <v>277</v>
      </c>
      <c r="R24" s="162" t="s">
        <v>277</v>
      </c>
      <c r="S24" s="162" t="s">
        <v>277</v>
      </c>
      <c r="T24" s="162" t="s">
        <v>277</v>
      </c>
      <c r="U24" s="162" t="s">
        <v>277</v>
      </c>
      <c r="V24" s="110" t="s">
        <v>277</v>
      </c>
      <c r="W24" s="171"/>
      <c r="X24" s="109" t="str">
        <f>K23</f>
        <v>C2</v>
      </c>
      <c r="Y24" s="162"/>
      <c r="Z24" s="162"/>
      <c r="AA24" s="162"/>
      <c r="AB24" s="162"/>
      <c r="AC24" s="162" t="s">
        <v>277</v>
      </c>
      <c r="AD24" s="110" t="s">
        <v>277</v>
      </c>
      <c r="AE24" s="171"/>
      <c r="AF24" s="109" t="str">
        <f>K24</f>
        <v>C3</v>
      </c>
      <c r="AG24" s="162" t="s">
        <v>277</v>
      </c>
      <c r="AH24" s="162" t="s">
        <v>277</v>
      </c>
      <c r="AI24" s="162" t="s">
        <v>277</v>
      </c>
      <c r="AJ24" s="162" t="s">
        <v>277</v>
      </c>
      <c r="AK24" s="162" t="s">
        <v>277</v>
      </c>
      <c r="AL24" s="110" t="s">
        <v>277</v>
      </c>
      <c r="AM24" s="171"/>
      <c r="AN24" s="171"/>
      <c r="AO24" s="171"/>
      <c r="AP24" s="355"/>
      <c r="AQ24" s="66"/>
      <c r="AR24" s="143"/>
      <c r="AT24" s="143"/>
      <c r="AU24" s="143"/>
      <c r="AV24" s="143"/>
      <c r="AW24" s="143"/>
      <c r="AX24" s="143"/>
      <c r="AY24" s="289">
        <f t="shared" si="2"/>
        <v>12</v>
      </c>
      <c r="AZ24" s="244">
        <f t="shared" si="5"/>
        <v>0</v>
      </c>
      <c r="BA24" s="331">
        <f t="shared" si="4"/>
        <v>0</v>
      </c>
      <c r="BB24" s="330">
        <f>Table68[[#This Row],[Occupé]]/Table68[[#This Row],[Total port]]</f>
        <v>0</v>
      </c>
      <c r="BC24" s="250"/>
      <c r="BD24" s="250"/>
      <c r="BE24" s="215"/>
      <c r="BF24" s="215"/>
      <c r="BG24" s="215"/>
    </row>
    <row r="25" spans="1:59" ht="12" customHeight="1" thickBot="1">
      <c r="A25" s="299" t="str">
        <f t="shared" si="1"/>
        <v>INTRA</v>
      </c>
      <c r="B25" s="161"/>
      <c r="C25" s="186"/>
      <c r="D25" s="163"/>
      <c r="E25" s="353"/>
      <c r="F25" s="186"/>
      <c r="G25" s="186"/>
      <c r="H25" s="186"/>
      <c r="I25" s="162"/>
      <c r="J25" s="186"/>
      <c r="K25" s="186"/>
      <c r="L25" s="186"/>
      <c r="M25" s="141"/>
      <c r="N25" s="171"/>
      <c r="O25" s="171"/>
      <c r="P25" s="171"/>
      <c r="Q25" s="171">
        <v>1</v>
      </c>
      <c r="R25" s="171">
        <v>2</v>
      </c>
      <c r="S25" s="171">
        <v>3</v>
      </c>
      <c r="T25" s="171">
        <v>4</v>
      </c>
      <c r="U25" s="171">
        <v>5</v>
      </c>
      <c r="V25" s="171">
        <v>6</v>
      </c>
      <c r="W25" s="171"/>
      <c r="X25" s="171"/>
      <c r="Y25" s="171">
        <v>1</v>
      </c>
      <c r="Z25" s="171">
        <v>2</v>
      </c>
      <c r="AA25" s="171">
        <v>3</v>
      </c>
      <c r="AB25" s="171">
        <v>4</v>
      </c>
      <c r="AC25" s="171">
        <v>5</v>
      </c>
      <c r="AD25" s="171">
        <v>6</v>
      </c>
      <c r="AE25" s="171"/>
      <c r="AF25" s="171"/>
      <c r="AG25" s="171">
        <v>1</v>
      </c>
      <c r="AH25" s="171">
        <v>2</v>
      </c>
      <c r="AI25" s="171">
        <v>3</v>
      </c>
      <c r="AJ25" s="171">
        <v>4</v>
      </c>
      <c r="AK25" s="171">
        <v>5</v>
      </c>
      <c r="AL25" s="171">
        <v>6</v>
      </c>
      <c r="AM25" s="171"/>
      <c r="AN25" s="171"/>
      <c r="AO25" s="171"/>
      <c r="AP25" s="355"/>
      <c r="AQ25" s="66"/>
      <c r="AR25" s="143"/>
      <c r="AT25" s="143"/>
      <c r="AU25" s="143"/>
      <c r="AV25" s="143"/>
      <c r="AW25" s="143"/>
      <c r="AX25" s="143"/>
      <c r="AY25" s="289">
        <f t="shared" si="2"/>
        <v>0</v>
      </c>
      <c r="AZ25" s="244">
        <f t="shared" si="5"/>
        <v>0</v>
      </c>
      <c r="BA25" s="331">
        <f t="shared" si="4"/>
        <v>0</v>
      </c>
      <c r="BB25" s="330" t="e">
        <f>Table68[[#This Row],[Occupé]]/Table68[[#This Row],[Total port]]</f>
        <v>#DIV/0!</v>
      </c>
      <c r="BC25" s="250"/>
      <c r="BD25" s="250"/>
      <c r="BE25" s="215"/>
      <c r="BF25" s="215"/>
      <c r="BG25" s="215"/>
    </row>
    <row r="26" spans="1:59" ht="12" customHeight="1" thickBot="1">
      <c r="A26" s="302" t="str">
        <f t="shared" si="1"/>
        <v>INTRA</v>
      </c>
      <c r="B26" s="101" t="s">
        <v>119</v>
      </c>
      <c r="C26" s="203" t="s">
        <v>123</v>
      </c>
      <c r="D26" s="103" t="s">
        <v>276</v>
      </c>
      <c r="E26" s="351">
        <v>39</v>
      </c>
      <c r="F26" s="304">
        <v>12</v>
      </c>
      <c r="G26" s="304">
        <v>12</v>
      </c>
      <c r="H26" s="184" t="s">
        <v>289</v>
      </c>
      <c r="I26" s="90" t="s">
        <v>119</v>
      </c>
      <c r="J26" s="189" t="s">
        <v>153</v>
      </c>
      <c r="K26" s="184" t="s">
        <v>298</v>
      </c>
      <c r="L26" s="184">
        <f>COUNTIF(Q27:V28,"x")</f>
        <v>8</v>
      </c>
      <c r="M26" s="140">
        <f t="shared" si="0"/>
        <v>4</v>
      </c>
      <c r="N26" s="159"/>
      <c r="O26" s="159"/>
      <c r="P26" s="159"/>
      <c r="Q26" s="159">
        <v>7</v>
      </c>
      <c r="R26" s="159">
        <v>8</v>
      </c>
      <c r="S26" s="159">
        <v>9</v>
      </c>
      <c r="T26" s="159">
        <v>10</v>
      </c>
      <c r="U26" s="159">
        <v>11</v>
      </c>
      <c r="V26" s="159">
        <v>12</v>
      </c>
      <c r="W26" s="159"/>
      <c r="X26" s="159"/>
      <c r="Y26" s="159">
        <v>7</v>
      </c>
      <c r="Z26" s="159">
        <v>8</v>
      </c>
      <c r="AA26" s="159">
        <v>9</v>
      </c>
      <c r="AB26" s="159">
        <v>10</v>
      </c>
      <c r="AC26" s="159">
        <v>11</v>
      </c>
      <c r="AD26" s="159">
        <v>12</v>
      </c>
      <c r="AE26" s="159"/>
      <c r="AF26" s="159"/>
      <c r="AG26" s="159">
        <v>7</v>
      </c>
      <c r="AH26" s="159">
        <v>8</v>
      </c>
      <c r="AI26" s="159">
        <v>9</v>
      </c>
      <c r="AJ26" s="159">
        <v>10</v>
      </c>
      <c r="AK26" s="159">
        <v>11</v>
      </c>
      <c r="AL26" s="159">
        <v>12</v>
      </c>
      <c r="AM26" s="159"/>
      <c r="AN26" s="159"/>
      <c r="AO26" s="159"/>
      <c r="AP26" s="354">
        <f>E26</f>
        <v>39</v>
      </c>
      <c r="AQ26" s="66"/>
      <c r="AR26" s="143"/>
      <c r="AT26" s="143"/>
      <c r="AU26" s="143"/>
      <c r="AV26" s="143"/>
      <c r="AW26" s="143"/>
      <c r="AX26" s="143"/>
      <c r="AY26" s="289">
        <f t="shared" si="2"/>
        <v>12</v>
      </c>
      <c r="AZ26" s="244">
        <f t="shared" si="5"/>
        <v>4</v>
      </c>
      <c r="BA26" s="331">
        <f t="shared" si="4"/>
        <v>4</v>
      </c>
      <c r="BB26" s="330">
        <f>Table68[[#This Row],[Occupé]]/Table68[[#This Row],[Total port]]</f>
        <v>0.33333333333333331</v>
      </c>
      <c r="BC26" s="250"/>
      <c r="BD26" s="250"/>
      <c r="BE26" s="215"/>
      <c r="BF26" s="215"/>
      <c r="BG26" s="215"/>
    </row>
    <row r="27" spans="1:59" ht="12" customHeight="1">
      <c r="A27" s="298" t="str">
        <f t="shared" si="1"/>
        <v>INTRA</v>
      </c>
      <c r="B27" s="180"/>
      <c r="C27" s="185"/>
      <c r="D27" s="179" t="s">
        <v>276</v>
      </c>
      <c r="E27" s="352"/>
      <c r="F27" s="305">
        <v>0</v>
      </c>
      <c r="G27" s="305">
        <v>0</v>
      </c>
      <c r="H27" s="185"/>
      <c r="I27" s="178"/>
      <c r="J27" s="185"/>
      <c r="K27" s="185"/>
      <c r="L27" s="185">
        <f>COUNTIF(Y27:AD28,"x")</f>
        <v>0</v>
      </c>
      <c r="M27" s="194">
        <f t="shared" si="0"/>
        <v>0</v>
      </c>
      <c r="N27" s="171"/>
      <c r="O27" s="171"/>
      <c r="P27" s="107" t="str">
        <f>J26</f>
        <v>BS17</v>
      </c>
      <c r="Q27" s="90"/>
      <c r="R27" s="90"/>
      <c r="S27" s="90"/>
      <c r="T27" s="90"/>
      <c r="U27" s="90" t="s">
        <v>277</v>
      </c>
      <c r="V27" s="108" t="s">
        <v>277</v>
      </c>
      <c r="W27" s="171"/>
      <c r="X27" s="107">
        <f>J27</f>
        <v>0</v>
      </c>
      <c r="Y27" s="114"/>
      <c r="Z27" s="115"/>
      <c r="AA27" s="115"/>
      <c r="AB27" s="115"/>
      <c r="AC27" s="115"/>
      <c r="AD27" s="116"/>
      <c r="AE27" s="171"/>
      <c r="AF27" s="107">
        <f>J28</f>
        <v>0</v>
      </c>
      <c r="AG27" s="114"/>
      <c r="AH27" s="115"/>
      <c r="AI27" s="115"/>
      <c r="AJ27" s="115"/>
      <c r="AK27" s="115"/>
      <c r="AL27" s="116"/>
      <c r="AM27" s="171"/>
      <c r="AN27" s="171"/>
      <c r="AO27" s="171"/>
      <c r="AP27" s="355"/>
      <c r="AQ27" s="66"/>
      <c r="AR27" s="143"/>
      <c r="AT27" s="143"/>
      <c r="AU27" s="143"/>
      <c r="AV27" s="143"/>
      <c r="AW27" s="143"/>
      <c r="AX27" s="143"/>
      <c r="AY27" s="289">
        <f t="shared" si="2"/>
        <v>0</v>
      </c>
      <c r="AZ27" s="244">
        <f t="shared" si="5"/>
        <v>0</v>
      </c>
      <c r="BA27" s="331">
        <f t="shared" si="4"/>
        <v>0</v>
      </c>
      <c r="BB27" s="330" t="e">
        <f>Table68[[#This Row],[Occupé]]/Table68[[#This Row],[Total port]]</f>
        <v>#DIV/0!</v>
      </c>
      <c r="BC27" s="250"/>
      <c r="BD27" s="250"/>
      <c r="BE27" s="215"/>
      <c r="BF27" s="215"/>
      <c r="BG27" s="215"/>
    </row>
    <row r="28" spans="1:59" ht="12" customHeight="1" thickBot="1">
      <c r="A28" s="298" t="str">
        <f t="shared" si="1"/>
        <v>INTRA</v>
      </c>
      <c r="B28" s="180"/>
      <c r="C28" s="185"/>
      <c r="D28" s="179" t="s">
        <v>276</v>
      </c>
      <c r="E28" s="352"/>
      <c r="F28" s="305">
        <v>0</v>
      </c>
      <c r="G28" s="305">
        <v>0</v>
      </c>
      <c r="H28" s="185"/>
      <c r="I28" s="178"/>
      <c r="J28" s="185"/>
      <c r="K28" s="185"/>
      <c r="L28" s="185">
        <f>COUNTIF(AG27:AL28,"x")</f>
        <v>0</v>
      </c>
      <c r="M28" s="194">
        <f t="shared" si="0"/>
        <v>0</v>
      </c>
      <c r="N28" s="171"/>
      <c r="O28" s="171"/>
      <c r="P28" s="109" t="str">
        <f>K26</f>
        <v>C1</v>
      </c>
      <c r="Q28" s="162" t="s">
        <v>277</v>
      </c>
      <c r="R28" s="162" t="s">
        <v>277</v>
      </c>
      <c r="S28" s="162" t="s">
        <v>277</v>
      </c>
      <c r="T28" s="162" t="s">
        <v>277</v>
      </c>
      <c r="U28" s="162" t="s">
        <v>277</v>
      </c>
      <c r="V28" s="110" t="s">
        <v>277</v>
      </c>
      <c r="W28" s="171"/>
      <c r="X28" s="109">
        <f>K27</f>
        <v>0</v>
      </c>
      <c r="Y28" s="118"/>
      <c r="Z28" s="119"/>
      <c r="AA28" s="119"/>
      <c r="AB28" s="119"/>
      <c r="AC28" s="119"/>
      <c r="AD28" s="120"/>
      <c r="AE28" s="171"/>
      <c r="AF28" s="109">
        <f>K28</f>
        <v>0</v>
      </c>
      <c r="AG28" s="118"/>
      <c r="AH28" s="119"/>
      <c r="AI28" s="119"/>
      <c r="AJ28" s="119"/>
      <c r="AK28" s="119"/>
      <c r="AL28" s="120"/>
      <c r="AM28" s="171"/>
      <c r="AN28" s="171"/>
      <c r="AO28" s="171"/>
      <c r="AP28" s="355"/>
      <c r="AQ28" s="66"/>
      <c r="AR28" s="143"/>
      <c r="AT28" s="143"/>
      <c r="AU28" s="143"/>
      <c r="AV28" s="143"/>
      <c r="AW28" s="143"/>
      <c r="AX28" s="143"/>
      <c r="AY28" s="289">
        <f t="shared" si="2"/>
        <v>0</v>
      </c>
      <c r="AZ28" s="244">
        <f t="shared" si="5"/>
        <v>0</v>
      </c>
      <c r="BA28" s="331">
        <f t="shared" si="4"/>
        <v>0</v>
      </c>
      <c r="BB28" s="330" t="e">
        <f>Table68[[#This Row],[Occupé]]/Table68[[#This Row],[Total port]]</f>
        <v>#DIV/0!</v>
      </c>
      <c r="BC28" s="250"/>
      <c r="BD28" s="250"/>
      <c r="BE28" s="215"/>
      <c r="BF28" s="215"/>
      <c r="BG28" s="215"/>
    </row>
    <row r="29" spans="1:59" ht="12" customHeight="1" thickBot="1">
      <c r="A29" s="299" t="str">
        <f t="shared" si="1"/>
        <v>INTRA</v>
      </c>
      <c r="B29" s="78"/>
      <c r="C29" s="187"/>
      <c r="D29" s="80"/>
      <c r="E29" s="361"/>
      <c r="F29" s="187"/>
      <c r="G29" s="187"/>
      <c r="H29" s="187"/>
      <c r="I29" s="81"/>
      <c r="J29" s="187"/>
      <c r="K29" s="187"/>
      <c r="L29" s="187"/>
      <c r="M29" s="195"/>
      <c r="N29" s="164"/>
      <c r="O29" s="164"/>
      <c r="P29" s="164"/>
      <c r="Q29" s="164">
        <v>1</v>
      </c>
      <c r="R29" s="164">
        <v>2</v>
      </c>
      <c r="S29" s="164">
        <v>3</v>
      </c>
      <c r="T29" s="164">
        <v>4</v>
      </c>
      <c r="U29" s="164">
        <v>5</v>
      </c>
      <c r="V29" s="164">
        <v>6</v>
      </c>
      <c r="W29" s="164"/>
      <c r="X29" s="164"/>
      <c r="Y29" s="164">
        <v>1</v>
      </c>
      <c r="Z29" s="164">
        <v>2</v>
      </c>
      <c r="AA29" s="164">
        <v>3</v>
      </c>
      <c r="AB29" s="164">
        <v>4</v>
      </c>
      <c r="AC29" s="164">
        <v>5</v>
      </c>
      <c r="AD29" s="164">
        <v>6</v>
      </c>
      <c r="AE29" s="164"/>
      <c r="AF29" s="164"/>
      <c r="AG29" s="164">
        <v>1</v>
      </c>
      <c r="AH29" s="164">
        <v>2</v>
      </c>
      <c r="AI29" s="164">
        <v>3</v>
      </c>
      <c r="AJ29" s="164">
        <v>4</v>
      </c>
      <c r="AK29" s="164">
        <v>5</v>
      </c>
      <c r="AL29" s="164">
        <v>6</v>
      </c>
      <c r="AM29" s="164"/>
      <c r="AN29" s="164"/>
      <c r="AO29" s="164"/>
      <c r="AP29" s="356"/>
      <c r="AQ29" s="66"/>
      <c r="AR29" s="143"/>
      <c r="AT29" s="143"/>
      <c r="AU29" s="143"/>
      <c r="AV29" s="143"/>
      <c r="AW29" s="143"/>
      <c r="AX29" s="143"/>
      <c r="AY29" s="289">
        <f t="shared" si="2"/>
        <v>0</v>
      </c>
      <c r="AZ29" s="244">
        <f t="shared" si="5"/>
        <v>0</v>
      </c>
      <c r="BA29" s="331">
        <f t="shared" si="4"/>
        <v>0</v>
      </c>
      <c r="BB29" s="330" t="e">
        <f>Table68[[#This Row],[Occupé]]/Table68[[#This Row],[Total port]]</f>
        <v>#DIV/0!</v>
      </c>
      <c r="BC29" s="250"/>
      <c r="BD29" s="250"/>
      <c r="BE29" s="215"/>
      <c r="BF29" s="215"/>
      <c r="BG29" s="215"/>
    </row>
    <row r="30" spans="1:59" ht="12" customHeight="1" thickBot="1">
      <c r="A30" s="302" t="str">
        <f t="shared" si="1"/>
        <v>INTRA</v>
      </c>
      <c r="B30" s="101" t="s">
        <v>119</v>
      </c>
      <c r="C30" s="203" t="s">
        <v>123</v>
      </c>
      <c r="D30" s="103" t="s">
        <v>276</v>
      </c>
      <c r="E30" s="351">
        <v>37</v>
      </c>
      <c r="F30" s="184">
        <v>12</v>
      </c>
      <c r="G30" s="184">
        <v>12</v>
      </c>
      <c r="H30" s="184" t="s">
        <v>289</v>
      </c>
      <c r="I30" s="90" t="s">
        <v>119</v>
      </c>
      <c r="J30" s="189" t="s">
        <v>158</v>
      </c>
      <c r="K30" s="184" t="s">
        <v>298</v>
      </c>
      <c r="L30" s="184">
        <f>COUNTIF(Q31:V32,"x")</f>
        <v>12</v>
      </c>
      <c r="M30" s="140">
        <f t="shared" si="0"/>
        <v>0</v>
      </c>
      <c r="N30" s="159"/>
      <c r="O30" s="159"/>
      <c r="P30" s="159"/>
      <c r="Q30" s="159">
        <v>7</v>
      </c>
      <c r="R30" s="159">
        <v>8</v>
      </c>
      <c r="S30" s="159">
        <v>9</v>
      </c>
      <c r="T30" s="159">
        <v>10</v>
      </c>
      <c r="U30" s="159">
        <v>11</v>
      </c>
      <c r="V30" s="159">
        <v>12</v>
      </c>
      <c r="W30" s="159"/>
      <c r="X30" s="159"/>
      <c r="Y30" s="159">
        <v>7</v>
      </c>
      <c r="Z30" s="159">
        <v>8</v>
      </c>
      <c r="AA30" s="159">
        <v>9</v>
      </c>
      <c r="AB30" s="159">
        <v>10</v>
      </c>
      <c r="AC30" s="159">
        <v>11</v>
      </c>
      <c r="AD30" s="159">
        <v>12</v>
      </c>
      <c r="AE30" s="159"/>
      <c r="AF30" s="159"/>
      <c r="AG30" s="159">
        <v>7</v>
      </c>
      <c r="AH30" s="159">
        <v>8</v>
      </c>
      <c r="AI30" s="159">
        <v>9</v>
      </c>
      <c r="AJ30" s="159">
        <v>10</v>
      </c>
      <c r="AK30" s="159">
        <v>11</v>
      </c>
      <c r="AL30" s="159">
        <v>12</v>
      </c>
      <c r="AM30" s="159"/>
      <c r="AN30" s="159"/>
      <c r="AO30" s="159"/>
      <c r="AP30" s="354">
        <f>E30</f>
        <v>37</v>
      </c>
      <c r="AQ30" s="66"/>
      <c r="AR30" s="143"/>
      <c r="AT30" s="143"/>
      <c r="AU30" s="143"/>
      <c r="AV30" s="143"/>
      <c r="AW30" s="143"/>
      <c r="AX30" s="143"/>
      <c r="AY30" s="289">
        <f t="shared" si="2"/>
        <v>12</v>
      </c>
      <c r="AZ30" s="244">
        <f t="shared" si="5"/>
        <v>0</v>
      </c>
      <c r="BA30" s="331">
        <f t="shared" si="4"/>
        <v>0</v>
      </c>
      <c r="BB30" s="330">
        <f>Table68[[#This Row],[Occupé]]/Table68[[#This Row],[Total port]]</f>
        <v>0</v>
      </c>
      <c r="BC30" s="250"/>
      <c r="BD30" s="250"/>
      <c r="BE30" s="215"/>
      <c r="BF30" s="215"/>
      <c r="BG30" s="215"/>
    </row>
    <row r="31" spans="1:59" ht="12" customHeight="1">
      <c r="A31" s="298" t="str">
        <f t="shared" si="1"/>
        <v>INTRA</v>
      </c>
      <c r="B31" s="180" t="s">
        <v>119</v>
      </c>
      <c r="C31" s="204" t="s">
        <v>123</v>
      </c>
      <c r="D31" s="179" t="s">
        <v>276</v>
      </c>
      <c r="E31" s="352"/>
      <c r="F31" s="185">
        <v>12</v>
      </c>
      <c r="G31" s="185">
        <v>12</v>
      </c>
      <c r="H31" s="185" t="s">
        <v>289</v>
      </c>
      <c r="I31" s="178" t="s">
        <v>119</v>
      </c>
      <c r="J31" s="190" t="s">
        <v>158</v>
      </c>
      <c r="K31" s="185" t="s">
        <v>300</v>
      </c>
      <c r="L31" s="185">
        <f>COUNTIF(Y31:AD32,"x")</f>
        <v>12</v>
      </c>
      <c r="M31" s="194">
        <f t="shared" si="0"/>
        <v>0</v>
      </c>
      <c r="N31" s="171"/>
      <c r="O31" s="171"/>
      <c r="P31" s="107" t="str">
        <f>J30</f>
        <v>BS24</v>
      </c>
      <c r="Q31" s="90" t="s">
        <v>277</v>
      </c>
      <c r="R31" s="90" t="s">
        <v>277</v>
      </c>
      <c r="S31" s="90" t="s">
        <v>277</v>
      </c>
      <c r="T31" s="90" t="s">
        <v>277</v>
      </c>
      <c r="U31" s="90" t="s">
        <v>277</v>
      </c>
      <c r="V31" s="108" t="s">
        <v>277</v>
      </c>
      <c r="W31" s="171"/>
      <c r="X31" s="107" t="str">
        <f>J31</f>
        <v>BS24</v>
      </c>
      <c r="Y31" s="90" t="s">
        <v>277</v>
      </c>
      <c r="Z31" s="90" t="s">
        <v>277</v>
      </c>
      <c r="AA31" s="90" t="s">
        <v>277</v>
      </c>
      <c r="AB31" s="90" t="s">
        <v>277</v>
      </c>
      <c r="AC31" s="90" t="s">
        <v>277</v>
      </c>
      <c r="AD31" s="108" t="s">
        <v>277</v>
      </c>
      <c r="AE31" s="171"/>
      <c r="AF31" s="113" t="str">
        <f>J32</f>
        <v>BS24</v>
      </c>
      <c r="AG31" s="90"/>
      <c r="AH31" s="90"/>
      <c r="AI31" s="90" t="s">
        <v>277</v>
      </c>
      <c r="AJ31" s="90" t="s">
        <v>277</v>
      </c>
      <c r="AK31" s="90" t="s">
        <v>277</v>
      </c>
      <c r="AL31" s="108" t="s">
        <v>277</v>
      </c>
      <c r="AM31" s="171"/>
      <c r="AN31" s="171"/>
      <c r="AO31" s="171"/>
      <c r="AP31" s="355"/>
      <c r="AQ31" s="66"/>
      <c r="AR31" s="143"/>
      <c r="AT31" s="143"/>
      <c r="AU31" s="143"/>
      <c r="AV31" s="143"/>
      <c r="AW31" s="143"/>
      <c r="AX31" s="143"/>
      <c r="AY31" s="289">
        <f t="shared" si="2"/>
        <v>12</v>
      </c>
      <c r="AZ31" s="244">
        <f t="shared" si="5"/>
        <v>0</v>
      </c>
      <c r="BA31" s="331">
        <f t="shared" si="4"/>
        <v>0</v>
      </c>
      <c r="BB31" s="330">
        <f>Table68[[#This Row],[Occupé]]/Table68[[#This Row],[Total port]]</f>
        <v>0</v>
      </c>
      <c r="BC31" s="250"/>
      <c r="BD31" s="250"/>
      <c r="BE31" s="215"/>
      <c r="BF31" s="215"/>
      <c r="BG31" s="215"/>
    </row>
    <row r="32" spans="1:59" ht="12" customHeight="1" thickBot="1">
      <c r="A32" s="298" t="str">
        <f t="shared" si="1"/>
        <v>INTRA</v>
      </c>
      <c r="B32" s="180" t="s">
        <v>119</v>
      </c>
      <c r="C32" s="204" t="s">
        <v>123</v>
      </c>
      <c r="D32" s="179" t="s">
        <v>276</v>
      </c>
      <c r="E32" s="352"/>
      <c r="F32" s="185">
        <v>12</v>
      </c>
      <c r="G32" s="185">
        <v>12</v>
      </c>
      <c r="H32" s="185" t="s">
        <v>289</v>
      </c>
      <c r="I32" s="178" t="s">
        <v>119</v>
      </c>
      <c r="J32" s="190" t="s">
        <v>158</v>
      </c>
      <c r="K32" s="190" t="s">
        <v>301</v>
      </c>
      <c r="L32" s="185">
        <f>COUNTIF(AG31:AL32,"x")</f>
        <v>4</v>
      </c>
      <c r="M32" s="194">
        <f t="shared" si="0"/>
        <v>8</v>
      </c>
      <c r="N32" s="171"/>
      <c r="O32" s="171"/>
      <c r="P32" s="109" t="str">
        <f>K30</f>
        <v>C1</v>
      </c>
      <c r="Q32" s="162" t="s">
        <v>277</v>
      </c>
      <c r="R32" s="162" t="s">
        <v>277</v>
      </c>
      <c r="S32" s="162" t="s">
        <v>277</v>
      </c>
      <c r="T32" s="162" t="s">
        <v>277</v>
      </c>
      <c r="U32" s="162" t="s">
        <v>277</v>
      </c>
      <c r="V32" s="110" t="s">
        <v>277</v>
      </c>
      <c r="W32" s="171"/>
      <c r="X32" s="109" t="str">
        <f>K31</f>
        <v>C2</v>
      </c>
      <c r="Y32" s="162" t="s">
        <v>277</v>
      </c>
      <c r="Z32" s="162" t="s">
        <v>277</v>
      </c>
      <c r="AA32" s="162" t="s">
        <v>277</v>
      </c>
      <c r="AB32" s="162" t="s">
        <v>277</v>
      </c>
      <c r="AC32" s="162" t="s">
        <v>277</v>
      </c>
      <c r="AD32" s="110" t="s">
        <v>277</v>
      </c>
      <c r="AE32" s="171"/>
      <c r="AF32" s="117" t="str">
        <f>K32</f>
        <v>C3</v>
      </c>
      <c r="AG32" s="162"/>
      <c r="AH32" s="162"/>
      <c r="AI32" s="162"/>
      <c r="AJ32" s="162"/>
      <c r="AK32" s="162"/>
      <c r="AL32" s="110"/>
      <c r="AM32" s="171"/>
      <c r="AN32" s="171"/>
      <c r="AO32" s="171"/>
      <c r="AP32" s="355"/>
      <c r="AQ32" s="66"/>
      <c r="AR32" s="143"/>
      <c r="AT32" s="143"/>
      <c r="AU32" s="143"/>
      <c r="AV32" s="143"/>
      <c r="AW32" s="143"/>
      <c r="AX32" s="143"/>
      <c r="AY32" s="289">
        <f t="shared" si="2"/>
        <v>12</v>
      </c>
      <c r="AZ32" s="244">
        <f t="shared" si="5"/>
        <v>8</v>
      </c>
      <c r="BA32" s="331">
        <f t="shared" si="4"/>
        <v>8</v>
      </c>
      <c r="BB32" s="330">
        <f>Table68[[#This Row],[Occupé]]/Table68[[#This Row],[Total port]]</f>
        <v>0.66666666666666663</v>
      </c>
      <c r="BC32" s="250"/>
      <c r="BD32" s="250"/>
      <c r="BE32" s="215"/>
      <c r="BF32" s="215"/>
      <c r="BG32" s="215"/>
    </row>
    <row r="33" spans="1:59" ht="12" customHeight="1" thickBot="1">
      <c r="A33" s="299" t="str">
        <f t="shared" si="1"/>
        <v>INTRA</v>
      </c>
      <c r="B33" s="78"/>
      <c r="C33" s="187"/>
      <c r="D33" s="80"/>
      <c r="E33" s="361"/>
      <c r="F33" s="187"/>
      <c r="G33" s="187"/>
      <c r="H33" s="187"/>
      <c r="I33" s="81"/>
      <c r="J33" s="187"/>
      <c r="K33" s="187"/>
      <c r="L33" s="187"/>
      <c r="M33" s="195"/>
      <c r="N33" s="164"/>
      <c r="O33" s="164"/>
      <c r="P33" s="164"/>
      <c r="Q33" s="164">
        <v>1</v>
      </c>
      <c r="R33" s="164">
        <v>2</v>
      </c>
      <c r="S33" s="164">
        <v>3</v>
      </c>
      <c r="T33" s="164">
        <v>4</v>
      </c>
      <c r="U33" s="164">
        <v>5</v>
      </c>
      <c r="V33" s="164">
        <v>6</v>
      </c>
      <c r="W33" s="164"/>
      <c r="X33" s="164"/>
      <c r="Y33" s="164">
        <v>1</v>
      </c>
      <c r="Z33" s="164">
        <v>2</v>
      </c>
      <c r="AA33" s="164">
        <v>3</v>
      </c>
      <c r="AB33" s="164">
        <v>4</v>
      </c>
      <c r="AC33" s="164">
        <v>5</v>
      </c>
      <c r="AD33" s="164">
        <v>6</v>
      </c>
      <c r="AE33" s="164"/>
      <c r="AF33" s="164"/>
      <c r="AG33" s="164">
        <v>1</v>
      </c>
      <c r="AH33" s="164">
        <v>2</v>
      </c>
      <c r="AI33" s="164">
        <v>3</v>
      </c>
      <c r="AJ33" s="164">
        <v>4</v>
      </c>
      <c r="AK33" s="164">
        <v>5</v>
      </c>
      <c r="AL33" s="164">
        <v>6</v>
      </c>
      <c r="AM33" s="164"/>
      <c r="AN33" s="164"/>
      <c r="AO33" s="164"/>
      <c r="AP33" s="356"/>
      <c r="AQ33" s="66"/>
      <c r="AR33" s="143"/>
      <c r="AT33" s="143"/>
      <c r="AU33" s="143"/>
      <c r="AV33" s="143"/>
      <c r="AW33" s="143"/>
      <c r="AX33" s="143"/>
      <c r="AY33" s="289">
        <f t="shared" si="2"/>
        <v>0</v>
      </c>
      <c r="AZ33" s="244">
        <f t="shared" si="5"/>
        <v>0</v>
      </c>
      <c r="BA33" s="331">
        <f t="shared" si="4"/>
        <v>0</v>
      </c>
      <c r="BB33" s="330" t="e">
        <f>Table68[[#This Row],[Occupé]]/Table68[[#This Row],[Total port]]</f>
        <v>#DIV/0!</v>
      </c>
      <c r="BC33" s="250"/>
      <c r="BD33" s="250"/>
      <c r="BE33" s="215"/>
      <c r="BF33" s="215"/>
      <c r="BG33" s="215"/>
    </row>
    <row r="34" spans="1:59" ht="12" customHeight="1" thickBot="1">
      <c r="A34" s="302" t="str">
        <f t="shared" si="1"/>
        <v>INTRA</v>
      </c>
      <c r="B34" s="101" t="s">
        <v>119</v>
      </c>
      <c r="C34" s="203" t="s">
        <v>123</v>
      </c>
      <c r="D34" s="103" t="s">
        <v>276</v>
      </c>
      <c r="E34" s="351">
        <v>36</v>
      </c>
      <c r="F34" s="304">
        <v>12</v>
      </c>
      <c r="G34" s="304">
        <v>12</v>
      </c>
      <c r="H34" s="184" t="s">
        <v>289</v>
      </c>
      <c r="I34" s="90" t="s">
        <v>119</v>
      </c>
      <c r="J34" s="189" t="s">
        <v>158</v>
      </c>
      <c r="K34" s="184" t="s">
        <v>298</v>
      </c>
      <c r="L34" s="184">
        <f>COUNTIF(Q35:V36,"x")</f>
        <v>8</v>
      </c>
      <c r="M34" s="140">
        <f t="shared" si="0"/>
        <v>4</v>
      </c>
      <c r="N34" s="171"/>
      <c r="O34" s="171"/>
      <c r="P34" s="171"/>
      <c r="Q34" s="171">
        <v>7</v>
      </c>
      <c r="R34" s="171">
        <v>8</v>
      </c>
      <c r="S34" s="171">
        <v>9</v>
      </c>
      <c r="T34" s="171">
        <v>10</v>
      </c>
      <c r="U34" s="171">
        <v>11</v>
      </c>
      <c r="V34" s="171">
        <v>12</v>
      </c>
      <c r="W34" s="171"/>
      <c r="X34" s="171"/>
      <c r="Y34" s="171">
        <v>7</v>
      </c>
      <c r="Z34" s="171">
        <v>8</v>
      </c>
      <c r="AA34" s="171">
        <v>9</v>
      </c>
      <c r="AB34" s="171">
        <v>10</v>
      </c>
      <c r="AC34" s="171">
        <v>11</v>
      </c>
      <c r="AD34" s="171">
        <v>12</v>
      </c>
      <c r="AE34" s="171"/>
      <c r="AF34" s="171"/>
      <c r="AG34" s="171">
        <v>7</v>
      </c>
      <c r="AH34" s="171">
        <v>8</v>
      </c>
      <c r="AI34" s="171">
        <v>9</v>
      </c>
      <c r="AJ34" s="171">
        <v>10</v>
      </c>
      <c r="AK34" s="171">
        <v>11</v>
      </c>
      <c r="AL34" s="171">
        <v>12</v>
      </c>
      <c r="AM34" s="171"/>
      <c r="AN34" s="171"/>
      <c r="AO34" s="171"/>
      <c r="AP34" s="355">
        <f>E34</f>
        <v>36</v>
      </c>
      <c r="AQ34" s="66"/>
      <c r="AR34" s="143"/>
      <c r="AT34" s="143"/>
      <c r="AU34" s="143"/>
      <c r="AV34" s="143"/>
      <c r="AW34" s="143"/>
      <c r="AX34" s="143"/>
      <c r="AY34" s="289">
        <f t="shared" si="2"/>
        <v>12</v>
      </c>
      <c r="AZ34" s="244">
        <f t="shared" si="5"/>
        <v>4</v>
      </c>
      <c r="BA34" s="331">
        <f t="shared" si="4"/>
        <v>4</v>
      </c>
      <c r="BB34" s="330">
        <f>Table68[[#This Row],[Occupé]]/Table68[[#This Row],[Total port]]</f>
        <v>0.33333333333333331</v>
      </c>
      <c r="BC34" s="250"/>
      <c r="BD34" s="250"/>
      <c r="BE34" s="215"/>
      <c r="BF34" s="215"/>
      <c r="BG34" s="215"/>
    </row>
    <row r="35" spans="1:59" ht="12" customHeight="1">
      <c r="A35" s="298" t="str">
        <f t="shared" si="1"/>
        <v>INTER</v>
      </c>
      <c r="B35" s="180" t="s">
        <v>119</v>
      </c>
      <c r="C35" s="185"/>
      <c r="D35" s="179" t="s">
        <v>276</v>
      </c>
      <c r="E35" s="352"/>
      <c r="F35" s="305">
        <v>0</v>
      </c>
      <c r="G35" s="305">
        <v>0</v>
      </c>
      <c r="H35" s="185"/>
      <c r="I35" s="178"/>
      <c r="J35" s="185"/>
      <c r="K35" s="185"/>
      <c r="L35" s="185">
        <f>COUNTIF(Y35:AD36,"x")</f>
        <v>0</v>
      </c>
      <c r="M35" s="194">
        <f t="shared" si="0"/>
        <v>0</v>
      </c>
      <c r="N35" s="171"/>
      <c r="O35" s="171"/>
      <c r="P35" s="107" t="str">
        <f>J34</f>
        <v>BS24</v>
      </c>
      <c r="Q35" s="90" t="s">
        <v>277</v>
      </c>
      <c r="R35" s="90" t="s">
        <v>277</v>
      </c>
      <c r="S35" s="90" t="s">
        <v>277</v>
      </c>
      <c r="T35" s="90" t="s">
        <v>277</v>
      </c>
      <c r="U35" s="90"/>
      <c r="V35" s="108"/>
      <c r="W35" s="171"/>
      <c r="X35" s="107">
        <f>J35</f>
        <v>0</v>
      </c>
      <c r="Y35" s="114"/>
      <c r="Z35" s="115"/>
      <c r="AA35" s="115"/>
      <c r="AB35" s="115"/>
      <c r="AC35" s="115"/>
      <c r="AD35" s="116"/>
      <c r="AE35" s="171"/>
      <c r="AF35" s="107">
        <f>J36</f>
        <v>0</v>
      </c>
      <c r="AG35" s="114"/>
      <c r="AH35" s="115"/>
      <c r="AI35" s="115"/>
      <c r="AJ35" s="115"/>
      <c r="AK35" s="115"/>
      <c r="AL35" s="116"/>
      <c r="AM35" s="171"/>
      <c r="AN35" s="171"/>
      <c r="AO35" s="171"/>
      <c r="AP35" s="355"/>
      <c r="AQ35" s="66"/>
      <c r="AR35" s="143"/>
      <c r="AT35" s="143"/>
      <c r="AU35" s="143"/>
      <c r="AV35" s="143"/>
      <c r="AW35" s="143"/>
      <c r="AX35" s="143"/>
      <c r="AY35" s="289">
        <f t="shared" si="2"/>
        <v>0</v>
      </c>
      <c r="AZ35" s="244">
        <f t="shared" si="5"/>
        <v>0</v>
      </c>
      <c r="BA35" s="331">
        <f t="shared" si="4"/>
        <v>0</v>
      </c>
      <c r="BB35" s="330" t="e">
        <f>Table68[[#This Row],[Occupé]]/Table68[[#This Row],[Total port]]</f>
        <v>#DIV/0!</v>
      </c>
      <c r="BC35" s="250"/>
      <c r="BD35" s="250"/>
      <c r="BE35" s="215"/>
      <c r="BF35" s="215"/>
      <c r="BG35" s="215"/>
    </row>
    <row r="36" spans="1:59" ht="12" customHeight="1" thickBot="1">
      <c r="A36" s="298" t="str">
        <f t="shared" si="1"/>
        <v>INTER</v>
      </c>
      <c r="B36" s="180" t="s">
        <v>119</v>
      </c>
      <c r="C36" s="185"/>
      <c r="D36" s="179" t="s">
        <v>276</v>
      </c>
      <c r="E36" s="352"/>
      <c r="F36" s="305">
        <v>0</v>
      </c>
      <c r="G36" s="305">
        <v>0</v>
      </c>
      <c r="H36" s="185"/>
      <c r="I36" s="178"/>
      <c r="J36" s="185"/>
      <c r="K36" s="185"/>
      <c r="L36" s="185">
        <f>COUNTIF(AG35:AL36,"x")</f>
        <v>0</v>
      </c>
      <c r="M36" s="194">
        <f t="shared" si="0"/>
        <v>0</v>
      </c>
      <c r="N36" s="171"/>
      <c r="O36" s="171"/>
      <c r="P36" s="109" t="str">
        <f>K34</f>
        <v>C1</v>
      </c>
      <c r="Q36" s="162"/>
      <c r="R36" s="162"/>
      <c r="S36" s="162" t="s">
        <v>277</v>
      </c>
      <c r="T36" s="162" t="s">
        <v>277</v>
      </c>
      <c r="U36" s="162" t="s">
        <v>277</v>
      </c>
      <c r="V36" s="110" t="s">
        <v>277</v>
      </c>
      <c r="W36" s="171"/>
      <c r="X36" s="109">
        <f>K35</f>
        <v>0</v>
      </c>
      <c r="Y36" s="118"/>
      <c r="Z36" s="119"/>
      <c r="AA36" s="119"/>
      <c r="AB36" s="119"/>
      <c r="AC36" s="119"/>
      <c r="AD36" s="120"/>
      <c r="AE36" s="171"/>
      <c r="AF36" s="109">
        <f>K36</f>
        <v>0</v>
      </c>
      <c r="AG36" s="118"/>
      <c r="AH36" s="119"/>
      <c r="AI36" s="119"/>
      <c r="AJ36" s="119"/>
      <c r="AK36" s="119"/>
      <c r="AL36" s="120"/>
      <c r="AM36" s="171"/>
      <c r="AN36" s="171"/>
      <c r="AO36" s="171"/>
      <c r="AP36" s="355"/>
      <c r="AQ36" s="66"/>
      <c r="AR36" s="143"/>
      <c r="AT36" s="143"/>
      <c r="AU36" s="143"/>
      <c r="AV36" s="143"/>
      <c r="AW36" s="143"/>
      <c r="AX36" s="143"/>
      <c r="AY36" s="289">
        <f t="shared" si="2"/>
        <v>0</v>
      </c>
      <c r="AZ36" s="244">
        <f t="shared" si="5"/>
        <v>0</v>
      </c>
      <c r="BA36" s="331">
        <f t="shared" si="4"/>
        <v>0</v>
      </c>
      <c r="BB36" s="330" t="e">
        <f>Table68[[#This Row],[Occupé]]/Table68[[#This Row],[Total port]]</f>
        <v>#DIV/0!</v>
      </c>
      <c r="BC36" s="250"/>
      <c r="BD36" s="250"/>
      <c r="BE36" s="215"/>
      <c r="BF36" s="215"/>
      <c r="BG36" s="215"/>
    </row>
    <row r="37" spans="1:59" ht="12" customHeight="1" thickBot="1">
      <c r="A37" s="299" t="str">
        <f t="shared" si="1"/>
        <v>INTRA</v>
      </c>
      <c r="B37" s="78"/>
      <c r="C37" s="187"/>
      <c r="D37" s="80"/>
      <c r="E37" s="361"/>
      <c r="F37" s="187"/>
      <c r="G37" s="187"/>
      <c r="H37" s="187"/>
      <c r="I37" s="81"/>
      <c r="J37" s="187"/>
      <c r="K37" s="187"/>
      <c r="L37" s="187"/>
      <c r="M37" s="195"/>
      <c r="N37" s="171"/>
      <c r="O37" s="171"/>
      <c r="P37" s="171"/>
      <c r="Q37" s="171">
        <v>1</v>
      </c>
      <c r="R37" s="171">
        <v>2</v>
      </c>
      <c r="S37" s="171">
        <v>3</v>
      </c>
      <c r="T37" s="171">
        <v>4</v>
      </c>
      <c r="U37" s="171">
        <v>5</v>
      </c>
      <c r="V37" s="171">
        <v>6</v>
      </c>
      <c r="W37" s="171"/>
      <c r="X37" s="171"/>
      <c r="Y37" s="171">
        <v>1</v>
      </c>
      <c r="Z37" s="171">
        <v>2</v>
      </c>
      <c r="AA37" s="171">
        <v>3</v>
      </c>
      <c r="AB37" s="171">
        <v>4</v>
      </c>
      <c r="AC37" s="171">
        <v>5</v>
      </c>
      <c r="AD37" s="171">
        <v>6</v>
      </c>
      <c r="AE37" s="171"/>
      <c r="AF37" s="171"/>
      <c r="AG37" s="171">
        <v>1</v>
      </c>
      <c r="AH37" s="171">
        <v>2</v>
      </c>
      <c r="AI37" s="171">
        <v>3</v>
      </c>
      <c r="AJ37" s="171">
        <v>4</v>
      </c>
      <c r="AK37" s="171">
        <v>5</v>
      </c>
      <c r="AL37" s="171">
        <v>6</v>
      </c>
      <c r="AM37" s="171"/>
      <c r="AN37" s="171"/>
      <c r="AO37" s="171"/>
      <c r="AP37" s="355"/>
      <c r="AQ37" s="66"/>
      <c r="AR37" s="143"/>
      <c r="AT37" s="143"/>
      <c r="AU37" s="143"/>
      <c r="AV37" s="143"/>
      <c r="AW37" s="143"/>
      <c r="AX37" s="143"/>
      <c r="AY37" s="289">
        <f t="shared" si="2"/>
        <v>0</v>
      </c>
      <c r="AZ37" s="244">
        <f t="shared" si="5"/>
        <v>0</v>
      </c>
      <c r="BA37" s="331">
        <f t="shared" si="4"/>
        <v>0</v>
      </c>
      <c r="BB37" s="330" t="e">
        <f>Table68[[#This Row],[Occupé]]/Table68[[#This Row],[Total port]]</f>
        <v>#DIV/0!</v>
      </c>
      <c r="BC37" s="250"/>
      <c r="BD37" s="250"/>
      <c r="BE37" s="215"/>
      <c r="BF37" s="215"/>
      <c r="BG37" s="215"/>
    </row>
    <row r="38" spans="1:59" ht="12" customHeight="1" thickBot="1">
      <c r="A38" s="302" t="str">
        <f t="shared" si="1"/>
        <v>INTRA</v>
      </c>
      <c r="B38" s="101" t="s">
        <v>119</v>
      </c>
      <c r="C38" s="203" t="s">
        <v>123</v>
      </c>
      <c r="D38" s="103" t="s">
        <v>276</v>
      </c>
      <c r="E38" s="351">
        <v>34</v>
      </c>
      <c r="F38" s="184">
        <v>12</v>
      </c>
      <c r="G38" s="184">
        <v>12</v>
      </c>
      <c r="H38" s="184" t="s">
        <v>289</v>
      </c>
      <c r="I38" s="90" t="s">
        <v>119</v>
      </c>
      <c r="J38" s="189" t="s">
        <v>125</v>
      </c>
      <c r="K38" s="184" t="s">
        <v>302</v>
      </c>
      <c r="L38" s="184">
        <f>COUNTIF(Q39:V40,"x")</f>
        <v>12</v>
      </c>
      <c r="M38" s="140">
        <f t="shared" si="0"/>
        <v>0</v>
      </c>
      <c r="N38" s="159"/>
      <c r="O38" s="159"/>
      <c r="P38" s="159"/>
      <c r="Q38" s="159">
        <v>7</v>
      </c>
      <c r="R38" s="159">
        <v>8</v>
      </c>
      <c r="S38" s="159">
        <v>9</v>
      </c>
      <c r="T38" s="159">
        <v>10</v>
      </c>
      <c r="U38" s="159">
        <v>11</v>
      </c>
      <c r="V38" s="159">
        <v>12</v>
      </c>
      <c r="W38" s="159"/>
      <c r="X38" s="159"/>
      <c r="Y38" s="159">
        <v>7</v>
      </c>
      <c r="Z38" s="159">
        <v>8</v>
      </c>
      <c r="AA38" s="159">
        <v>9</v>
      </c>
      <c r="AB38" s="159">
        <v>10</v>
      </c>
      <c r="AC38" s="159">
        <v>11</v>
      </c>
      <c r="AD38" s="159">
        <v>12</v>
      </c>
      <c r="AE38" s="159"/>
      <c r="AF38" s="159"/>
      <c r="AG38" s="159">
        <v>7</v>
      </c>
      <c r="AH38" s="159">
        <v>8</v>
      </c>
      <c r="AI38" s="159">
        <v>9</v>
      </c>
      <c r="AJ38" s="159">
        <v>10</v>
      </c>
      <c r="AK38" s="159">
        <v>11</v>
      </c>
      <c r="AL38" s="159">
        <v>12</v>
      </c>
      <c r="AM38" s="159"/>
      <c r="AN38" s="159"/>
      <c r="AO38" s="159"/>
      <c r="AP38" s="354">
        <f>E38</f>
        <v>34</v>
      </c>
      <c r="AQ38" s="66"/>
      <c r="AR38" s="143"/>
      <c r="AT38" s="143"/>
      <c r="AU38" s="143"/>
      <c r="AV38" s="143"/>
      <c r="AW38" s="143"/>
      <c r="AX38" s="143"/>
      <c r="AY38" s="289">
        <f t="shared" si="2"/>
        <v>12</v>
      </c>
      <c r="AZ38" s="244">
        <f t="shared" si="5"/>
        <v>0</v>
      </c>
      <c r="BA38" s="331">
        <f t="shared" ref="BA38:BA69" si="6">M38</f>
        <v>0</v>
      </c>
      <c r="BB38" s="330">
        <f>Table68[[#This Row],[Occupé]]/Table68[[#This Row],[Total port]]</f>
        <v>0</v>
      </c>
      <c r="BC38" s="250"/>
      <c r="BD38" s="250"/>
      <c r="BE38" s="215"/>
      <c r="BF38" s="215"/>
      <c r="BG38" s="215"/>
    </row>
    <row r="39" spans="1:59" ht="12" customHeight="1">
      <c r="A39" s="298" t="str">
        <f t="shared" si="1"/>
        <v>INTRA</v>
      </c>
      <c r="B39" s="180" t="s">
        <v>119</v>
      </c>
      <c r="C39" s="204" t="s">
        <v>123</v>
      </c>
      <c r="D39" s="179" t="s">
        <v>276</v>
      </c>
      <c r="E39" s="352"/>
      <c r="F39" s="185">
        <v>12</v>
      </c>
      <c r="G39" s="185">
        <v>12</v>
      </c>
      <c r="H39" s="185" t="s">
        <v>289</v>
      </c>
      <c r="I39" s="178" t="s">
        <v>119</v>
      </c>
      <c r="J39" s="190" t="s">
        <v>125</v>
      </c>
      <c r="K39" s="185" t="s">
        <v>300</v>
      </c>
      <c r="L39" s="185">
        <f>COUNTIF(Y39:AD40,"x")</f>
        <v>12</v>
      </c>
      <c r="M39" s="194">
        <f t="shared" si="0"/>
        <v>0</v>
      </c>
      <c r="N39" s="171"/>
      <c r="O39" s="171"/>
      <c r="P39" s="107" t="str">
        <f>J38</f>
        <v>BS28</v>
      </c>
      <c r="Q39" s="90" t="s">
        <v>277</v>
      </c>
      <c r="R39" s="90" t="s">
        <v>277</v>
      </c>
      <c r="S39" s="90" t="s">
        <v>277</v>
      </c>
      <c r="T39" s="90" t="s">
        <v>277</v>
      </c>
      <c r="U39" s="90" t="s">
        <v>277</v>
      </c>
      <c r="V39" s="108" t="s">
        <v>277</v>
      </c>
      <c r="W39" s="171"/>
      <c r="X39" s="107" t="str">
        <f>J39</f>
        <v>BS28</v>
      </c>
      <c r="Y39" s="90" t="s">
        <v>277</v>
      </c>
      <c r="Z39" s="90" t="s">
        <v>277</v>
      </c>
      <c r="AA39" s="90" t="s">
        <v>277</v>
      </c>
      <c r="AB39" s="90" t="s">
        <v>277</v>
      </c>
      <c r="AC39" s="90" t="s">
        <v>277</v>
      </c>
      <c r="AD39" s="108" t="s">
        <v>277</v>
      </c>
      <c r="AE39" s="171"/>
      <c r="AF39" s="107" t="str">
        <f>J40</f>
        <v>BS28</v>
      </c>
      <c r="AG39" s="90" t="s">
        <v>277</v>
      </c>
      <c r="AH39" s="90" t="s">
        <v>277</v>
      </c>
      <c r="AI39" s="90" t="s">
        <v>277</v>
      </c>
      <c r="AJ39" s="90" t="s">
        <v>277</v>
      </c>
      <c r="AK39" s="90" t="s">
        <v>277</v>
      </c>
      <c r="AL39" s="108" t="s">
        <v>277</v>
      </c>
      <c r="AM39" s="171"/>
      <c r="AN39" s="171"/>
      <c r="AO39" s="171"/>
      <c r="AP39" s="355"/>
      <c r="AQ39" s="66"/>
      <c r="AR39" s="143"/>
      <c r="AT39" s="143"/>
      <c r="AU39" s="143"/>
      <c r="AV39" s="143"/>
      <c r="AW39" s="143"/>
      <c r="AX39" s="143"/>
      <c r="AY39" s="289">
        <f t="shared" si="2"/>
        <v>12</v>
      </c>
      <c r="AZ39" s="244">
        <f t="shared" si="5"/>
        <v>0</v>
      </c>
      <c r="BA39" s="331">
        <f t="shared" si="6"/>
        <v>0</v>
      </c>
      <c r="BB39" s="330">
        <f>Table68[[#This Row],[Occupé]]/Table68[[#This Row],[Total port]]</f>
        <v>0</v>
      </c>
      <c r="BC39" s="250"/>
      <c r="BD39" s="250"/>
      <c r="BE39" s="215"/>
      <c r="BF39" s="215"/>
      <c r="BG39" s="215"/>
    </row>
    <row r="40" spans="1:59" ht="12" customHeight="1" thickBot="1">
      <c r="A40" s="298" t="str">
        <f t="shared" si="1"/>
        <v>INTRA</v>
      </c>
      <c r="B40" s="180" t="s">
        <v>119</v>
      </c>
      <c r="C40" s="204" t="s">
        <v>123</v>
      </c>
      <c r="D40" s="179" t="s">
        <v>276</v>
      </c>
      <c r="E40" s="352"/>
      <c r="F40" s="185">
        <v>12</v>
      </c>
      <c r="G40" s="185">
        <v>12</v>
      </c>
      <c r="H40" s="185" t="s">
        <v>289</v>
      </c>
      <c r="I40" s="178" t="s">
        <v>119</v>
      </c>
      <c r="J40" s="190" t="s">
        <v>125</v>
      </c>
      <c r="K40" s="185" t="s">
        <v>301</v>
      </c>
      <c r="L40" s="185">
        <f>COUNTIF(AG39:AL40,"x")</f>
        <v>8</v>
      </c>
      <c r="M40" s="194">
        <f t="shared" si="0"/>
        <v>4</v>
      </c>
      <c r="N40" s="171"/>
      <c r="O40" s="171"/>
      <c r="P40" s="109" t="str">
        <f>K38</f>
        <v>C4</v>
      </c>
      <c r="Q40" s="162" t="s">
        <v>277</v>
      </c>
      <c r="R40" s="162" t="s">
        <v>277</v>
      </c>
      <c r="S40" s="162" t="s">
        <v>277</v>
      </c>
      <c r="T40" s="162" t="s">
        <v>277</v>
      </c>
      <c r="U40" s="162" t="s">
        <v>277</v>
      </c>
      <c r="V40" s="110" t="s">
        <v>277</v>
      </c>
      <c r="W40" s="171"/>
      <c r="X40" s="109" t="str">
        <f>K39</f>
        <v>C2</v>
      </c>
      <c r="Y40" s="162" t="s">
        <v>277</v>
      </c>
      <c r="Z40" s="162" t="s">
        <v>277</v>
      </c>
      <c r="AA40" s="162" t="s">
        <v>277</v>
      </c>
      <c r="AB40" s="162" t="s">
        <v>277</v>
      </c>
      <c r="AC40" s="162" t="s">
        <v>277</v>
      </c>
      <c r="AD40" s="110" t="s">
        <v>277</v>
      </c>
      <c r="AE40" s="171"/>
      <c r="AF40" s="109" t="str">
        <f>K40</f>
        <v>C3</v>
      </c>
      <c r="AG40" s="162" t="s">
        <v>277</v>
      </c>
      <c r="AH40" s="162" t="s">
        <v>277</v>
      </c>
      <c r="AI40" s="162"/>
      <c r="AJ40" s="162"/>
      <c r="AK40" s="162"/>
      <c r="AL40" s="110"/>
      <c r="AM40" s="171"/>
      <c r="AN40" s="171"/>
      <c r="AO40" s="171"/>
      <c r="AP40" s="355"/>
      <c r="AQ40" s="66"/>
      <c r="AR40" s="143"/>
      <c r="AT40" s="143"/>
      <c r="AU40" s="143"/>
      <c r="AV40" s="143"/>
      <c r="AW40" s="143"/>
      <c r="AX40" s="143"/>
      <c r="AY40" s="289">
        <f t="shared" si="2"/>
        <v>12</v>
      </c>
      <c r="AZ40" s="244">
        <f t="shared" si="5"/>
        <v>4</v>
      </c>
      <c r="BA40" s="331">
        <f t="shared" si="6"/>
        <v>4</v>
      </c>
      <c r="BB40" s="330">
        <f>Table68[[#This Row],[Occupé]]/Table68[[#This Row],[Total port]]</f>
        <v>0.33333333333333331</v>
      </c>
      <c r="BC40" s="250"/>
      <c r="BD40" s="250"/>
      <c r="BE40" s="215"/>
      <c r="BF40" s="215"/>
      <c r="BG40" s="215"/>
    </row>
    <row r="41" spans="1:59" ht="12" customHeight="1" thickBot="1">
      <c r="A41" s="299" t="str">
        <f t="shared" si="1"/>
        <v>INTRA</v>
      </c>
      <c r="B41" s="78"/>
      <c r="C41" s="187"/>
      <c r="D41" s="80"/>
      <c r="E41" s="361"/>
      <c r="F41" s="187"/>
      <c r="G41" s="187"/>
      <c r="H41" s="187"/>
      <c r="I41" s="81"/>
      <c r="J41" s="187"/>
      <c r="K41" s="187"/>
      <c r="L41" s="187"/>
      <c r="M41" s="195"/>
      <c r="N41" s="164"/>
      <c r="O41" s="164"/>
      <c r="P41" s="164"/>
      <c r="Q41" s="164">
        <v>1</v>
      </c>
      <c r="R41" s="164">
        <v>2</v>
      </c>
      <c r="S41" s="164">
        <v>3</v>
      </c>
      <c r="T41" s="164">
        <v>4</v>
      </c>
      <c r="U41" s="164">
        <v>5</v>
      </c>
      <c r="V41" s="164">
        <v>6</v>
      </c>
      <c r="W41" s="164"/>
      <c r="X41" s="164"/>
      <c r="Y41" s="164">
        <v>1</v>
      </c>
      <c r="Z41" s="164">
        <v>2</v>
      </c>
      <c r="AA41" s="164">
        <v>3</v>
      </c>
      <c r="AB41" s="164">
        <v>4</v>
      </c>
      <c r="AC41" s="164">
        <v>5</v>
      </c>
      <c r="AD41" s="164">
        <v>6</v>
      </c>
      <c r="AE41" s="164"/>
      <c r="AF41" s="164"/>
      <c r="AG41" s="164">
        <v>1</v>
      </c>
      <c r="AH41" s="164">
        <v>2</v>
      </c>
      <c r="AI41" s="164">
        <v>3</v>
      </c>
      <c r="AJ41" s="164">
        <v>4</v>
      </c>
      <c r="AK41" s="164">
        <v>5</v>
      </c>
      <c r="AL41" s="164">
        <v>6</v>
      </c>
      <c r="AM41" s="164"/>
      <c r="AN41" s="164"/>
      <c r="AO41" s="164"/>
      <c r="AP41" s="356"/>
      <c r="AQ41" s="66"/>
      <c r="AR41" s="143"/>
      <c r="AT41" s="143"/>
      <c r="AU41" s="143"/>
      <c r="AV41" s="143"/>
      <c r="AW41" s="143"/>
      <c r="AX41" s="143"/>
      <c r="AY41" s="289">
        <f t="shared" si="2"/>
        <v>0</v>
      </c>
      <c r="AZ41" s="244">
        <f t="shared" si="5"/>
        <v>0</v>
      </c>
      <c r="BA41" s="331">
        <f t="shared" si="6"/>
        <v>0</v>
      </c>
      <c r="BB41" s="330" t="e">
        <f>Table68[[#This Row],[Occupé]]/Table68[[#This Row],[Total port]]</f>
        <v>#DIV/0!</v>
      </c>
      <c r="BC41" s="250"/>
      <c r="BD41" s="250"/>
      <c r="BE41" s="215"/>
      <c r="BF41" s="215"/>
      <c r="BG41" s="215"/>
    </row>
    <row r="42" spans="1:59" ht="12" customHeight="1" thickBot="1">
      <c r="A42" s="302" t="str">
        <f t="shared" si="1"/>
        <v>INTRA</v>
      </c>
      <c r="B42" s="101" t="s">
        <v>119</v>
      </c>
      <c r="C42" s="203" t="s">
        <v>123</v>
      </c>
      <c r="D42" s="103" t="s">
        <v>276</v>
      </c>
      <c r="E42" s="351">
        <v>33</v>
      </c>
      <c r="F42" s="304">
        <v>12</v>
      </c>
      <c r="G42" s="304">
        <v>12</v>
      </c>
      <c r="H42" s="184" t="s">
        <v>289</v>
      </c>
      <c r="I42" s="90" t="s">
        <v>119</v>
      </c>
      <c r="J42" s="189" t="s">
        <v>125</v>
      </c>
      <c r="K42" s="184" t="s">
        <v>301</v>
      </c>
      <c r="L42" s="184">
        <f>COUNTIF(Q43:V44,"x")</f>
        <v>6</v>
      </c>
      <c r="M42" s="140">
        <f t="shared" si="0"/>
        <v>6</v>
      </c>
      <c r="N42" s="159"/>
      <c r="O42" s="159"/>
      <c r="P42" s="159"/>
      <c r="Q42" s="159">
        <v>7</v>
      </c>
      <c r="R42" s="159">
        <v>8</v>
      </c>
      <c r="S42" s="159">
        <v>9</v>
      </c>
      <c r="T42" s="159">
        <v>10</v>
      </c>
      <c r="U42" s="159">
        <v>11</v>
      </c>
      <c r="V42" s="159">
        <v>12</v>
      </c>
      <c r="W42" s="159"/>
      <c r="X42" s="159"/>
      <c r="Y42" s="159">
        <v>7</v>
      </c>
      <c r="Z42" s="159">
        <v>8</v>
      </c>
      <c r="AA42" s="159">
        <v>9</v>
      </c>
      <c r="AB42" s="159">
        <v>10</v>
      </c>
      <c r="AC42" s="159">
        <v>11</v>
      </c>
      <c r="AD42" s="159">
        <v>12</v>
      </c>
      <c r="AE42" s="159"/>
      <c r="AF42" s="159"/>
      <c r="AG42" s="159">
        <v>7</v>
      </c>
      <c r="AH42" s="159">
        <v>8</v>
      </c>
      <c r="AI42" s="159">
        <v>9</v>
      </c>
      <c r="AJ42" s="159">
        <v>10</v>
      </c>
      <c r="AK42" s="159">
        <v>11</v>
      </c>
      <c r="AL42" s="159">
        <v>12</v>
      </c>
      <c r="AM42" s="159"/>
      <c r="AN42" s="159"/>
      <c r="AO42" s="159"/>
      <c r="AP42" s="354">
        <f>E42</f>
        <v>33</v>
      </c>
      <c r="AQ42" s="66"/>
      <c r="AR42" s="143"/>
      <c r="AT42" s="143"/>
      <c r="AU42" s="143"/>
      <c r="AV42" s="143"/>
      <c r="AW42" s="143"/>
      <c r="AX42" s="143"/>
      <c r="AY42" s="289">
        <f t="shared" si="2"/>
        <v>12</v>
      </c>
      <c r="AZ42" s="244">
        <f t="shared" si="5"/>
        <v>6</v>
      </c>
      <c r="BA42" s="331">
        <f t="shared" si="6"/>
        <v>6</v>
      </c>
      <c r="BB42" s="330">
        <f>Table68[[#This Row],[Occupé]]/Table68[[#This Row],[Total port]]</f>
        <v>0.5</v>
      </c>
      <c r="BC42" s="250"/>
      <c r="BD42" s="250"/>
      <c r="BE42" s="215"/>
      <c r="BF42" s="215"/>
      <c r="BG42" s="215"/>
    </row>
    <row r="43" spans="1:59" ht="12" customHeight="1">
      <c r="A43" s="298" t="str">
        <f t="shared" si="1"/>
        <v>INTER</v>
      </c>
      <c r="B43" s="180" t="s">
        <v>119</v>
      </c>
      <c r="C43" s="185"/>
      <c r="D43" s="179" t="s">
        <v>276</v>
      </c>
      <c r="E43" s="352"/>
      <c r="F43" s="305">
        <v>0</v>
      </c>
      <c r="G43" s="305">
        <v>0</v>
      </c>
      <c r="H43" s="185"/>
      <c r="I43" s="178"/>
      <c r="J43" s="185"/>
      <c r="K43" s="185"/>
      <c r="L43" s="185">
        <f>COUNTIF(Y43:AD44,"x")</f>
        <v>0</v>
      </c>
      <c r="M43" s="194">
        <f t="shared" si="0"/>
        <v>0</v>
      </c>
      <c r="N43" s="171"/>
      <c r="O43" s="171"/>
      <c r="P43" s="107" t="str">
        <f>J42</f>
        <v>BS28</v>
      </c>
      <c r="Q43" s="90"/>
      <c r="R43" s="90"/>
      <c r="S43" s="90"/>
      <c r="T43" s="90"/>
      <c r="U43" s="90" t="s">
        <v>277</v>
      </c>
      <c r="V43" s="108" t="s">
        <v>277</v>
      </c>
      <c r="W43" s="171"/>
      <c r="X43" s="107">
        <f>J43</f>
        <v>0</v>
      </c>
      <c r="Y43" s="114"/>
      <c r="Z43" s="115"/>
      <c r="AA43" s="115"/>
      <c r="AB43" s="115"/>
      <c r="AC43" s="115"/>
      <c r="AD43" s="116"/>
      <c r="AE43" s="171"/>
      <c r="AF43" s="107">
        <f>J44</f>
        <v>0</v>
      </c>
      <c r="AG43" s="114"/>
      <c r="AH43" s="115"/>
      <c r="AI43" s="115"/>
      <c r="AJ43" s="115"/>
      <c r="AK43" s="115"/>
      <c r="AL43" s="116"/>
      <c r="AM43" s="171"/>
      <c r="AN43" s="171"/>
      <c r="AO43" s="171"/>
      <c r="AP43" s="355"/>
      <c r="AQ43" s="66"/>
      <c r="AR43" s="143"/>
      <c r="AT43" s="143"/>
      <c r="AU43" s="143"/>
      <c r="AV43" s="143"/>
      <c r="AW43" s="143"/>
      <c r="AX43" s="143"/>
      <c r="AY43" s="289">
        <f t="shared" si="2"/>
        <v>0</v>
      </c>
      <c r="AZ43" s="244">
        <f t="shared" si="5"/>
        <v>0</v>
      </c>
      <c r="BA43" s="331">
        <f t="shared" si="6"/>
        <v>0</v>
      </c>
      <c r="BB43" s="330" t="e">
        <f>Table68[[#This Row],[Occupé]]/Table68[[#This Row],[Total port]]</f>
        <v>#DIV/0!</v>
      </c>
      <c r="BC43" s="250"/>
      <c r="BD43" s="250"/>
      <c r="BE43" s="215"/>
      <c r="BF43" s="215"/>
      <c r="BG43" s="215"/>
    </row>
    <row r="44" spans="1:59" ht="12" customHeight="1" thickBot="1">
      <c r="A44" s="298" t="str">
        <f t="shared" si="1"/>
        <v>INTER</v>
      </c>
      <c r="B44" s="180" t="s">
        <v>119</v>
      </c>
      <c r="C44" s="185"/>
      <c r="D44" s="179" t="s">
        <v>276</v>
      </c>
      <c r="E44" s="352"/>
      <c r="F44" s="305">
        <v>0</v>
      </c>
      <c r="G44" s="305">
        <v>0</v>
      </c>
      <c r="H44" s="185"/>
      <c r="I44" s="178"/>
      <c r="J44" s="185"/>
      <c r="K44" s="185"/>
      <c r="L44" s="185">
        <f>COUNTIF(AG43:AL44,"x")</f>
        <v>0</v>
      </c>
      <c r="M44" s="194">
        <f t="shared" si="0"/>
        <v>0</v>
      </c>
      <c r="N44" s="171"/>
      <c r="O44" s="171"/>
      <c r="P44" s="109" t="str">
        <f>K42</f>
        <v>C3</v>
      </c>
      <c r="Q44" s="162" t="s">
        <v>277</v>
      </c>
      <c r="R44" s="162" t="s">
        <v>277</v>
      </c>
      <c r="S44" s="162" t="s">
        <v>277</v>
      </c>
      <c r="T44" s="162" t="s">
        <v>277</v>
      </c>
      <c r="U44" s="162"/>
      <c r="V44" s="110"/>
      <c r="W44" s="171"/>
      <c r="X44" s="109">
        <f>K43</f>
        <v>0</v>
      </c>
      <c r="Y44" s="118"/>
      <c r="Z44" s="119"/>
      <c r="AA44" s="119"/>
      <c r="AB44" s="119"/>
      <c r="AC44" s="119"/>
      <c r="AD44" s="120"/>
      <c r="AE44" s="171"/>
      <c r="AF44" s="109">
        <f>K44</f>
        <v>0</v>
      </c>
      <c r="AG44" s="118"/>
      <c r="AH44" s="119"/>
      <c r="AI44" s="119"/>
      <c r="AJ44" s="119"/>
      <c r="AK44" s="119"/>
      <c r="AL44" s="120"/>
      <c r="AM44" s="171"/>
      <c r="AN44" s="171"/>
      <c r="AO44" s="171"/>
      <c r="AP44" s="355"/>
      <c r="AQ44" s="66"/>
      <c r="AR44" s="143"/>
      <c r="AT44" s="143"/>
      <c r="AU44" s="143"/>
      <c r="AV44" s="143"/>
      <c r="AW44" s="143"/>
      <c r="AX44" s="143"/>
      <c r="AY44" s="289">
        <f t="shared" si="2"/>
        <v>0</v>
      </c>
      <c r="AZ44" s="244">
        <f t="shared" si="5"/>
        <v>0</v>
      </c>
      <c r="BA44" s="331">
        <f t="shared" si="6"/>
        <v>0</v>
      </c>
      <c r="BB44" s="330" t="e">
        <f>Table68[[#This Row],[Occupé]]/Table68[[#This Row],[Total port]]</f>
        <v>#DIV/0!</v>
      </c>
      <c r="BC44" s="250"/>
      <c r="BD44" s="250"/>
      <c r="BE44" s="215"/>
      <c r="BF44" s="215"/>
      <c r="BG44" s="215"/>
    </row>
    <row r="45" spans="1:59" ht="12" customHeight="1" thickBot="1">
      <c r="A45" s="299" t="str">
        <f t="shared" si="1"/>
        <v>INTRA</v>
      </c>
      <c r="B45" s="78"/>
      <c r="C45" s="187"/>
      <c r="D45" s="80"/>
      <c r="E45" s="361"/>
      <c r="F45" s="187"/>
      <c r="G45" s="187"/>
      <c r="H45" s="187"/>
      <c r="I45" s="81"/>
      <c r="J45" s="187"/>
      <c r="K45" s="187"/>
      <c r="L45" s="187"/>
      <c r="M45" s="195"/>
      <c r="N45" s="164"/>
      <c r="O45" s="164"/>
      <c r="P45" s="164"/>
      <c r="Q45" s="164">
        <v>1</v>
      </c>
      <c r="R45" s="164">
        <v>2</v>
      </c>
      <c r="S45" s="164">
        <v>3</v>
      </c>
      <c r="T45" s="164">
        <v>4</v>
      </c>
      <c r="U45" s="164">
        <v>5</v>
      </c>
      <c r="V45" s="164">
        <v>6</v>
      </c>
      <c r="W45" s="164"/>
      <c r="X45" s="164"/>
      <c r="Y45" s="164">
        <v>1</v>
      </c>
      <c r="Z45" s="164">
        <v>2</v>
      </c>
      <c r="AA45" s="164">
        <v>3</v>
      </c>
      <c r="AB45" s="164">
        <v>4</v>
      </c>
      <c r="AC45" s="164">
        <v>5</v>
      </c>
      <c r="AD45" s="164">
        <v>6</v>
      </c>
      <c r="AE45" s="164"/>
      <c r="AF45" s="164"/>
      <c r="AG45" s="164">
        <v>1</v>
      </c>
      <c r="AH45" s="164">
        <v>2</v>
      </c>
      <c r="AI45" s="164">
        <v>3</v>
      </c>
      <c r="AJ45" s="164">
        <v>4</v>
      </c>
      <c r="AK45" s="164">
        <v>5</v>
      </c>
      <c r="AL45" s="164">
        <v>6</v>
      </c>
      <c r="AM45" s="164"/>
      <c r="AN45" s="164"/>
      <c r="AO45" s="164"/>
      <c r="AP45" s="356"/>
      <c r="AQ45" s="66"/>
      <c r="AR45" s="143"/>
      <c r="AT45" s="143"/>
      <c r="AU45" s="143"/>
      <c r="AV45" s="143"/>
      <c r="AW45" s="143"/>
      <c r="AX45" s="143"/>
      <c r="AY45" s="289">
        <f t="shared" si="2"/>
        <v>0</v>
      </c>
      <c r="AZ45" s="244">
        <f t="shared" si="5"/>
        <v>0</v>
      </c>
      <c r="BA45" s="331">
        <f t="shared" si="6"/>
        <v>0</v>
      </c>
      <c r="BB45" s="330" t="e">
        <f>Table68[[#This Row],[Occupé]]/Table68[[#This Row],[Total port]]</f>
        <v>#DIV/0!</v>
      </c>
      <c r="BC45" s="250"/>
      <c r="BD45" s="250"/>
      <c r="BE45" s="215"/>
      <c r="BF45" s="215"/>
      <c r="BG45" s="215"/>
    </row>
    <row r="46" spans="1:59" ht="12" customHeight="1" thickBot="1">
      <c r="A46" s="302" t="str">
        <f t="shared" si="1"/>
        <v>INTRA</v>
      </c>
      <c r="B46" s="101" t="s">
        <v>119</v>
      </c>
      <c r="C46" s="203" t="s">
        <v>123</v>
      </c>
      <c r="D46" s="103" t="s">
        <v>276</v>
      </c>
      <c r="E46" s="351">
        <v>31</v>
      </c>
      <c r="F46" s="304">
        <v>12</v>
      </c>
      <c r="G46" s="304">
        <v>12</v>
      </c>
      <c r="H46" s="184" t="s">
        <v>289</v>
      </c>
      <c r="I46" s="90" t="s">
        <v>119</v>
      </c>
      <c r="J46" s="203" t="s">
        <v>129</v>
      </c>
      <c r="K46" s="184" t="s">
        <v>298</v>
      </c>
      <c r="L46" s="184">
        <f>COUNTIF(Q47:V48,"x")</f>
        <v>8</v>
      </c>
      <c r="M46" s="140">
        <f t="shared" si="0"/>
        <v>4</v>
      </c>
      <c r="N46" s="171"/>
      <c r="O46" s="171"/>
      <c r="P46" s="171"/>
      <c r="Q46" s="171">
        <v>7</v>
      </c>
      <c r="R46" s="171">
        <v>8</v>
      </c>
      <c r="S46" s="171">
        <v>9</v>
      </c>
      <c r="T46" s="171">
        <v>10</v>
      </c>
      <c r="U46" s="171">
        <v>11</v>
      </c>
      <c r="V46" s="171">
        <v>12</v>
      </c>
      <c r="W46" s="171"/>
      <c r="X46" s="171"/>
      <c r="Y46" s="171">
        <v>7</v>
      </c>
      <c r="Z46" s="171">
        <v>8</v>
      </c>
      <c r="AA46" s="171">
        <v>9</v>
      </c>
      <c r="AB46" s="171">
        <v>10</v>
      </c>
      <c r="AC46" s="171">
        <v>11</v>
      </c>
      <c r="AD46" s="171">
        <v>12</v>
      </c>
      <c r="AE46" s="171"/>
      <c r="AF46" s="171"/>
      <c r="AG46" s="171">
        <v>7</v>
      </c>
      <c r="AH46" s="171">
        <v>8</v>
      </c>
      <c r="AI46" s="171">
        <v>9</v>
      </c>
      <c r="AJ46" s="171">
        <v>10</v>
      </c>
      <c r="AK46" s="171">
        <v>11</v>
      </c>
      <c r="AL46" s="171">
        <v>12</v>
      </c>
      <c r="AM46" s="171"/>
      <c r="AN46" s="171"/>
      <c r="AO46" s="171"/>
      <c r="AP46" s="355">
        <f>E46</f>
        <v>31</v>
      </c>
      <c r="AQ46" s="66"/>
      <c r="AR46" s="143"/>
      <c r="AT46" s="143"/>
      <c r="AU46" s="143"/>
      <c r="AV46" s="143"/>
      <c r="AW46" s="143"/>
      <c r="AX46" s="143"/>
      <c r="AY46" s="289">
        <f t="shared" si="2"/>
        <v>12</v>
      </c>
      <c r="AZ46" s="244">
        <f t="shared" si="5"/>
        <v>4</v>
      </c>
      <c r="BA46" s="331">
        <f t="shared" si="6"/>
        <v>4</v>
      </c>
      <c r="BB46" s="330">
        <f>Table68[[#This Row],[Occupé]]/Table68[[#This Row],[Total port]]</f>
        <v>0.33333333333333331</v>
      </c>
      <c r="BC46" s="250"/>
      <c r="BD46" s="250"/>
      <c r="BE46" s="215"/>
      <c r="BF46" s="215"/>
      <c r="BG46" s="215"/>
    </row>
    <row r="47" spans="1:59" ht="12" customHeight="1">
      <c r="A47" s="298" t="str">
        <f t="shared" si="1"/>
        <v>INTRA</v>
      </c>
      <c r="B47" s="180" t="s">
        <v>119</v>
      </c>
      <c r="C47" s="204" t="s">
        <v>123</v>
      </c>
      <c r="D47" s="179" t="s">
        <v>276</v>
      </c>
      <c r="E47" s="352"/>
      <c r="F47" s="305">
        <v>12</v>
      </c>
      <c r="G47" s="305">
        <v>12</v>
      </c>
      <c r="H47" s="185" t="s">
        <v>289</v>
      </c>
      <c r="I47" s="178" t="s">
        <v>119</v>
      </c>
      <c r="J47" s="204" t="s">
        <v>181</v>
      </c>
      <c r="K47" s="185" t="s">
        <v>300</v>
      </c>
      <c r="L47" s="185">
        <f>COUNTIF(Y47:AD48,"x")</f>
        <v>12</v>
      </c>
      <c r="M47" s="194">
        <f t="shared" si="0"/>
        <v>0</v>
      </c>
      <c r="N47" s="171"/>
      <c r="O47" s="171"/>
      <c r="P47" s="107" t="str">
        <f>J46</f>
        <v>BS34</v>
      </c>
      <c r="Q47" s="90" t="s">
        <v>277</v>
      </c>
      <c r="R47" s="90" t="s">
        <v>277</v>
      </c>
      <c r="S47" s="90" t="s">
        <v>277</v>
      </c>
      <c r="T47" s="90" t="s">
        <v>277</v>
      </c>
      <c r="U47" s="90" t="s">
        <v>277</v>
      </c>
      <c r="V47" s="108" t="s">
        <v>277</v>
      </c>
      <c r="W47" s="171"/>
      <c r="X47" s="107" t="str">
        <f>J47</f>
        <v>BN34</v>
      </c>
      <c r="Y47" s="90" t="s">
        <v>277</v>
      </c>
      <c r="Z47" s="90" t="s">
        <v>277</v>
      </c>
      <c r="AA47" s="90" t="s">
        <v>277</v>
      </c>
      <c r="AB47" s="90" t="s">
        <v>277</v>
      </c>
      <c r="AC47" s="90" t="s">
        <v>277</v>
      </c>
      <c r="AD47" s="108" t="s">
        <v>277</v>
      </c>
      <c r="AE47" s="171"/>
      <c r="AF47" s="113" t="str">
        <f>J48</f>
        <v>BS34</v>
      </c>
      <c r="AG47" s="90"/>
      <c r="AH47" s="90"/>
      <c r="AI47" s="90"/>
      <c r="AJ47" s="90"/>
      <c r="AK47" s="90" t="s">
        <v>277</v>
      </c>
      <c r="AL47" s="108" t="s">
        <v>277</v>
      </c>
      <c r="AM47" s="171"/>
      <c r="AN47" s="171"/>
      <c r="AO47" s="171"/>
      <c r="AP47" s="355"/>
      <c r="AQ47" s="66"/>
      <c r="AR47" s="143"/>
      <c r="AT47" s="143"/>
      <c r="AU47" s="143"/>
      <c r="AV47" s="143"/>
      <c r="AW47" s="143"/>
      <c r="AX47" s="143"/>
      <c r="AY47" s="289">
        <f t="shared" si="2"/>
        <v>12</v>
      </c>
      <c r="AZ47" s="244">
        <f t="shared" si="5"/>
        <v>0</v>
      </c>
      <c r="BA47" s="331">
        <f t="shared" si="6"/>
        <v>0</v>
      </c>
      <c r="BB47" s="330">
        <f>Table68[[#This Row],[Occupé]]/Table68[[#This Row],[Total port]]</f>
        <v>0</v>
      </c>
      <c r="BC47" s="250"/>
      <c r="BD47" s="250"/>
      <c r="BE47" s="215"/>
      <c r="BF47" s="215"/>
      <c r="BG47" s="215"/>
    </row>
    <row r="48" spans="1:59" ht="12" customHeight="1" thickBot="1">
      <c r="A48" s="298" t="str">
        <f t="shared" si="1"/>
        <v>INTRA</v>
      </c>
      <c r="B48" s="180" t="s">
        <v>119</v>
      </c>
      <c r="C48" s="204" t="s">
        <v>123</v>
      </c>
      <c r="D48" s="179" t="s">
        <v>276</v>
      </c>
      <c r="E48" s="352"/>
      <c r="F48" s="305">
        <v>12</v>
      </c>
      <c r="G48" s="305">
        <v>12</v>
      </c>
      <c r="H48" s="185" t="s">
        <v>289</v>
      </c>
      <c r="I48" s="178" t="s">
        <v>119</v>
      </c>
      <c r="J48" s="204" t="s">
        <v>129</v>
      </c>
      <c r="K48" s="185"/>
      <c r="L48" s="185">
        <f>COUNTIF(AG47:AL48,"x")</f>
        <v>4</v>
      </c>
      <c r="M48" s="194">
        <f t="shared" si="0"/>
        <v>8</v>
      </c>
      <c r="N48" s="171"/>
      <c r="O48" s="171"/>
      <c r="P48" s="109" t="str">
        <f>K46</f>
        <v>C1</v>
      </c>
      <c r="Q48" s="162"/>
      <c r="R48" s="162"/>
      <c r="S48" s="162"/>
      <c r="T48" s="162"/>
      <c r="U48" s="162" t="s">
        <v>277</v>
      </c>
      <c r="V48" s="110" t="s">
        <v>277</v>
      </c>
      <c r="W48" s="171"/>
      <c r="X48" s="109" t="str">
        <f>K47</f>
        <v>C2</v>
      </c>
      <c r="Y48" s="162" t="s">
        <v>277</v>
      </c>
      <c r="Z48" s="162" t="s">
        <v>277</v>
      </c>
      <c r="AA48" s="162" t="s">
        <v>277</v>
      </c>
      <c r="AB48" s="162" t="s">
        <v>277</v>
      </c>
      <c r="AC48" s="162" t="s">
        <v>277</v>
      </c>
      <c r="AD48" s="110" t="s">
        <v>277</v>
      </c>
      <c r="AE48" s="171"/>
      <c r="AF48" s="117">
        <f>K48</f>
        <v>0</v>
      </c>
      <c r="AG48" s="162"/>
      <c r="AH48" s="162"/>
      <c r="AI48" s="162" t="s">
        <v>277</v>
      </c>
      <c r="AJ48" s="162" t="s">
        <v>277</v>
      </c>
      <c r="AK48" s="162"/>
      <c r="AL48" s="110"/>
      <c r="AM48" s="171"/>
      <c r="AN48" s="171"/>
      <c r="AO48" s="171"/>
      <c r="AP48" s="355"/>
      <c r="AQ48" s="66"/>
      <c r="AR48" s="143"/>
      <c r="AT48" s="143"/>
      <c r="AU48" s="143"/>
      <c r="AV48" s="143"/>
      <c r="AW48" s="143"/>
      <c r="AX48" s="143"/>
      <c r="AY48" s="289">
        <f t="shared" si="2"/>
        <v>12</v>
      </c>
      <c r="AZ48" s="244">
        <f t="shared" si="5"/>
        <v>8</v>
      </c>
      <c r="BA48" s="331">
        <f t="shared" si="6"/>
        <v>8</v>
      </c>
      <c r="BB48" s="330">
        <f>Table68[[#This Row],[Occupé]]/Table68[[#This Row],[Total port]]</f>
        <v>0.66666666666666663</v>
      </c>
      <c r="BC48" s="250"/>
      <c r="BD48" s="250"/>
      <c r="BE48" s="215"/>
      <c r="BF48" s="215"/>
      <c r="BG48" s="215"/>
    </row>
    <row r="49" spans="1:59" ht="12" customHeight="1" thickBot="1">
      <c r="A49" s="299" t="str">
        <f t="shared" si="1"/>
        <v>INTRA</v>
      </c>
      <c r="B49" s="78"/>
      <c r="C49" s="187"/>
      <c r="D49" s="80"/>
      <c r="E49" s="361"/>
      <c r="F49" s="187"/>
      <c r="G49" s="187"/>
      <c r="H49" s="187"/>
      <c r="I49" s="81"/>
      <c r="J49" s="187"/>
      <c r="K49" s="187"/>
      <c r="L49" s="187"/>
      <c r="M49" s="195"/>
      <c r="N49" s="171"/>
      <c r="O49" s="171"/>
      <c r="P49" s="171"/>
      <c r="Q49" s="171">
        <v>1</v>
      </c>
      <c r="R49" s="171">
        <v>2</v>
      </c>
      <c r="S49" s="171">
        <v>3</v>
      </c>
      <c r="T49" s="171">
        <v>4</v>
      </c>
      <c r="U49" s="171">
        <v>5</v>
      </c>
      <c r="V49" s="171">
        <v>6</v>
      </c>
      <c r="W49" s="171"/>
      <c r="X49" s="171"/>
      <c r="Y49" s="171">
        <v>1</v>
      </c>
      <c r="Z49" s="171">
        <v>2</v>
      </c>
      <c r="AA49" s="171">
        <v>3</v>
      </c>
      <c r="AB49" s="171">
        <v>4</v>
      </c>
      <c r="AC49" s="171">
        <v>5</v>
      </c>
      <c r="AD49" s="171">
        <v>6</v>
      </c>
      <c r="AE49" s="171"/>
      <c r="AF49" s="171"/>
      <c r="AG49" s="171">
        <v>1</v>
      </c>
      <c r="AH49" s="171">
        <v>2</v>
      </c>
      <c r="AI49" s="171">
        <v>3</v>
      </c>
      <c r="AJ49" s="171">
        <v>4</v>
      </c>
      <c r="AK49" s="171">
        <v>5</v>
      </c>
      <c r="AL49" s="171">
        <v>6</v>
      </c>
      <c r="AM49" s="171"/>
      <c r="AN49" s="171"/>
      <c r="AO49" s="171"/>
      <c r="AP49" s="355"/>
      <c r="AQ49" s="66"/>
      <c r="AR49" s="143"/>
      <c r="AT49" s="143"/>
      <c r="AU49" s="143"/>
      <c r="AV49" s="143"/>
      <c r="AW49" s="143"/>
      <c r="AX49" s="143"/>
      <c r="AY49" s="289">
        <f t="shared" si="2"/>
        <v>0</v>
      </c>
      <c r="AZ49" s="244">
        <f t="shared" si="5"/>
        <v>0</v>
      </c>
      <c r="BA49" s="331">
        <f t="shared" si="6"/>
        <v>0</v>
      </c>
      <c r="BB49" s="330" t="e">
        <f>Table68[[#This Row],[Occupé]]/Table68[[#This Row],[Total port]]</f>
        <v>#DIV/0!</v>
      </c>
      <c r="BC49" s="250"/>
      <c r="BD49" s="250"/>
      <c r="BE49" s="215"/>
      <c r="BF49" s="215"/>
      <c r="BG49" s="215"/>
    </row>
    <row r="50" spans="1:59" ht="12" customHeight="1" thickBot="1">
      <c r="A50" s="302" t="str">
        <f t="shared" si="1"/>
        <v>INTRA</v>
      </c>
      <c r="B50" s="101" t="s">
        <v>119</v>
      </c>
      <c r="C50" s="203" t="s">
        <v>123</v>
      </c>
      <c r="D50" s="103" t="s">
        <v>276</v>
      </c>
      <c r="E50" s="351">
        <v>30</v>
      </c>
      <c r="F50" s="184">
        <v>12</v>
      </c>
      <c r="G50" s="184">
        <v>12</v>
      </c>
      <c r="H50" s="203" t="s">
        <v>289</v>
      </c>
      <c r="I50" s="90" t="s">
        <v>119</v>
      </c>
      <c r="J50" s="203" t="s">
        <v>129</v>
      </c>
      <c r="K50" s="184" t="s">
        <v>298</v>
      </c>
      <c r="L50" s="184">
        <f>COUNTIF(Q51:V52,"x")</f>
        <v>12</v>
      </c>
      <c r="M50" s="140">
        <f t="shared" si="0"/>
        <v>0</v>
      </c>
      <c r="N50" s="159"/>
      <c r="O50" s="159"/>
      <c r="P50" s="159"/>
      <c r="Q50" s="159">
        <v>7</v>
      </c>
      <c r="R50" s="159">
        <v>8</v>
      </c>
      <c r="S50" s="159">
        <v>9</v>
      </c>
      <c r="T50" s="159">
        <v>10</v>
      </c>
      <c r="U50" s="159">
        <v>11</v>
      </c>
      <c r="V50" s="159">
        <v>12</v>
      </c>
      <c r="W50" s="159"/>
      <c r="X50" s="159"/>
      <c r="Y50" s="159">
        <v>7</v>
      </c>
      <c r="Z50" s="159">
        <v>8</v>
      </c>
      <c r="AA50" s="159">
        <v>9</v>
      </c>
      <c r="AB50" s="159">
        <v>10</v>
      </c>
      <c r="AC50" s="159">
        <v>11</v>
      </c>
      <c r="AD50" s="159">
        <v>12</v>
      </c>
      <c r="AE50" s="159"/>
      <c r="AF50" s="159"/>
      <c r="AG50" s="159">
        <v>7</v>
      </c>
      <c r="AH50" s="159">
        <v>8</v>
      </c>
      <c r="AI50" s="159">
        <v>9</v>
      </c>
      <c r="AJ50" s="159">
        <v>10</v>
      </c>
      <c r="AK50" s="159">
        <v>11</v>
      </c>
      <c r="AL50" s="159">
        <v>12</v>
      </c>
      <c r="AM50" s="159"/>
      <c r="AN50" s="159"/>
      <c r="AO50" s="159"/>
      <c r="AP50" s="354">
        <f>E50</f>
        <v>30</v>
      </c>
      <c r="AQ50" s="66"/>
      <c r="AR50" s="143"/>
      <c r="AT50" s="143"/>
      <c r="AU50" s="143"/>
      <c r="AV50" s="143"/>
      <c r="AW50" s="143"/>
      <c r="AX50" s="143"/>
      <c r="AY50" s="289">
        <f t="shared" si="2"/>
        <v>12</v>
      </c>
      <c r="AZ50" s="244">
        <f t="shared" si="5"/>
        <v>0</v>
      </c>
      <c r="BA50" s="331">
        <f t="shared" si="6"/>
        <v>0</v>
      </c>
      <c r="BB50" s="330">
        <f>Table68[[#This Row],[Occupé]]/Table68[[#This Row],[Total port]]</f>
        <v>0</v>
      </c>
      <c r="BC50" s="250"/>
      <c r="BD50" s="250"/>
      <c r="BE50" s="215"/>
      <c r="BF50" s="215"/>
      <c r="BG50" s="215"/>
    </row>
    <row r="51" spans="1:59" ht="12" customHeight="1">
      <c r="A51" s="298" t="str">
        <f t="shared" si="1"/>
        <v>INTRA</v>
      </c>
      <c r="B51" s="180" t="s">
        <v>119</v>
      </c>
      <c r="C51" s="204" t="s">
        <v>123</v>
      </c>
      <c r="D51" s="179" t="s">
        <v>276</v>
      </c>
      <c r="E51" s="352"/>
      <c r="F51" s="185">
        <v>12</v>
      </c>
      <c r="G51" s="185">
        <v>12</v>
      </c>
      <c r="H51" s="204" t="s">
        <v>289</v>
      </c>
      <c r="I51" s="178" t="s">
        <v>119</v>
      </c>
      <c r="J51" s="204" t="s">
        <v>217</v>
      </c>
      <c r="K51" s="185" t="s">
        <v>300</v>
      </c>
      <c r="L51" s="185">
        <f>COUNTIF(Y51:AD52,"x")</f>
        <v>11</v>
      </c>
      <c r="M51" s="194">
        <f t="shared" si="0"/>
        <v>1</v>
      </c>
      <c r="N51" s="171"/>
      <c r="O51" s="171"/>
      <c r="P51" s="107" t="str">
        <f>J50</f>
        <v>BS34</v>
      </c>
      <c r="Q51" s="90" t="s">
        <v>277</v>
      </c>
      <c r="R51" s="90" t="s">
        <v>277</v>
      </c>
      <c r="S51" s="90" t="s">
        <v>277</v>
      </c>
      <c r="T51" s="90" t="s">
        <v>277</v>
      </c>
      <c r="U51" s="90" t="s">
        <v>277</v>
      </c>
      <c r="V51" s="108" t="s">
        <v>277</v>
      </c>
      <c r="W51" s="171"/>
      <c r="X51" s="107" t="str">
        <f>J51</f>
        <v>?</v>
      </c>
      <c r="Y51" s="90" t="s">
        <v>277</v>
      </c>
      <c r="Z51" s="90" t="s">
        <v>277</v>
      </c>
      <c r="AA51" s="90" t="s">
        <v>277</v>
      </c>
      <c r="AB51" s="90" t="s">
        <v>277</v>
      </c>
      <c r="AC51" s="90" t="s">
        <v>277</v>
      </c>
      <c r="AD51" s="108" t="s">
        <v>277</v>
      </c>
      <c r="AE51" s="171"/>
      <c r="AF51" s="107" t="str">
        <f>J52</f>
        <v>?</v>
      </c>
      <c r="AG51" s="90" t="s">
        <v>277</v>
      </c>
      <c r="AH51" s="90" t="s">
        <v>277</v>
      </c>
      <c r="AI51" s="90" t="s">
        <v>277</v>
      </c>
      <c r="AJ51" s="90" t="s">
        <v>277</v>
      </c>
      <c r="AK51" s="90" t="s">
        <v>277</v>
      </c>
      <c r="AL51" s="108" t="s">
        <v>277</v>
      </c>
      <c r="AM51" s="171"/>
      <c r="AN51" s="171"/>
      <c r="AO51" s="171"/>
      <c r="AP51" s="355"/>
      <c r="AQ51" s="66"/>
      <c r="AR51" s="143"/>
      <c r="AT51" s="143"/>
      <c r="AU51" s="143"/>
      <c r="AV51" s="143"/>
      <c r="AW51" s="143"/>
      <c r="AX51" s="143"/>
      <c r="AY51" s="289">
        <f t="shared" si="2"/>
        <v>12</v>
      </c>
      <c r="AZ51" s="244">
        <f t="shared" si="5"/>
        <v>1</v>
      </c>
      <c r="BA51" s="331">
        <f t="shared" si="6"/>
        <v>1</v>
      </c>
      <c r="BB51" s="330">
        <f>Table68[[#This Row],[Occupé]]/Table68[[#This Row],[Total port]]</f>
        <v>8.3333333333333329E-2</v>
      </c>
      <c r="BC51" s="250"/>
      <c r="BD51" s="250"/>
      <c r="BE51" s="215"/>
      <c r="BF51" s="215"/>
      <c r="BG51" s="215"/>
    </row>
    <row r="52" spans="1:59" ht="12" customHeight="1" thickBot="1">
      <c r="A52" s="298" t="str">
        <f t="shared" si="1"/>
        <v>INTRA</v>
      </c>
      <c r="B52" s="180" t="s">
        <v>119</v>
      </c>
      <c r="C52" s="204" t="s">
        <v>123</v>
      </c>
      <c r="D52" s="179" t="s">
        <v>276</v>
      </c>
      <c r="E52" s="352"/>
      <c r="F52" s="185">
        <v>12</v>
      </c>
      <c r="G52" s="185">
        <v>12</v>
      </c>
      <c r="H52" s="204" t="s">
        <v>289</v>
      </c>
      <c r="I52" s="178" t="s">
        <v>119</v>
      </c>
      <c r="J52" s="204" t="s">
        <v>217</v>
      </c>
      <c r="K52" s="185" t="s">
        <v>301</v>
      </c>
      <c r="L52" s="185">
        <f>COUNTIF(AG51:AL52,"x")</f>
        <v>11</v>
      </c>
      <c r="M52" s="194">
        <f t="shared" si="0"/>
        <v>1</v>
      </c>
      <c r="N52" s="171"/>
      <c r="O52" s="171"/>
      <c r="P52" s="109">
        <v>0</v>
      </c>
      <c r="Q52" s="162" t="s">
        <v>277</v>
      </c>
      <c r="R52" s="162" t="s">
        <v>277</v>
      </c>
      <c r="S52" s="162" t="s">
        <v>277</v>
      </c>
      <c r="T52" s="162" t="s">
        <v>277</v>
      </c>
      <c r="U52" s="162" t="s">
        <v>277</v>
      </c>
      <c r="V52" s="110" t="s">
        <v>277</v>
      </c>
      <c r="W52" s="171"/>
      <c r="X52" s="109">
        <v>0</v>
      </c>
      <c r="Y52" s="162" t="s">
        <v>277</v>
      </c>
      <c r="Z52" s="162" t="s">
        <v>277</v>
      </c>
      <c r="AA52" s="162"/>
      <c r="AB52" s="162" t="s">
        <v>277</v>
      </c>
      <c r="AC52" s="162" t="s">
        <v>277</v>
      </c>
      <c r="AD52" s="110" t="s">
        <v>277</v>
      </c>
      <c r="AE52" s="171"/>
      <c r="AF52" s="109">
        <v>0</v>
      </c>
      <c r="AG52" s="162" t="s">
        <v>277</v>
      </c>
      <c r="AH52" s="162" t="s">
        <v>277</v>
      </c>
      <c r="AI52" s="162"/>
      <c r="AJ52" s="162" t="s">
        <v>277</v>
      </c>
      <c r="AK52" s="162" t="s">
        <v>277</v>
      </c>
      <c r="AL52" s="110" t="s">
        <v>277</v>
      </c>
      <c r="AM52" s="171"/>
      <c r="AN52" s="171"/>
      <c r="AO52" s="171"/>
      <c r="AP52" s="355"/>
      <c r="AQ52" s="66"/>
      <c r="AR52" s="143"/>
      <c r="AT52" s="143"/>
      <c r="AU52" s="143"/>
      <c r="AV52" s="143"/>
      <c r="AW52" s="143"/>
      <c r="AX52" s="143"/>
      <c r="AY52" s="289">
        <f t="shared" si="2"/>
        <v>12</v>
      </c>
      <c r="AZ52" s="244">
        <f t="shared" si="5"/>
        <v>1</v>
      </c>
      <c r="BA52" s="331">
        <f t="shared" si="6"/>
        <v>1</v>
      </c>
      <c r="BB52" s="330">
        <f>Table68[[#This Row],[Occupé]]/Table68[[#This Row],[Total port]]</f>
        <v>8.3333333333333329E-2</v>
      </c>
      <c r="BC52" s="250"/>
      <c r="BD52" s="250"/>
      <c r="BE52" s="215"/>
      <c r="BF52" s="215"/>
      <c r="BG52" s="215"/>
    </row>
    <row r="53" spans="1:59" ht="12" customHeight="1" thickBot="1">
      <c r="A53" s="299" t="str">
        <f t="shared" si="1"/>
        <v>INTRA</v>
      </c>
      <c r="B53" s="78"/>
      <c r="C53" s="187"/>
      <c r="D53" s="80"/>
      <c r="E53" s="361"/>
      <c r="F53" s="187"/>
      <c r="G53" s="187"/>
      <c r="H53" s="187"/>
      <c r="I53" s="81"/>
      <c r="J53" s="187"/>
      <c r="K53" s="187"/>
      <c r="L53" s="187"/>
      <c r="M53" s="195"/>
      <c r="N53" s="164"/>
      <c r="O53" s="164"/>
      <c r="P53" s="164"/>
      <c r="Q53" s="164">
        <v>1</v>
      </c>
      <c r="R53" s="164">
        <v>2</v>
      </c>
      <c r="S53" s="164">
        <v>3</v>
      </c>
      <c r="T53" s="164">
        <v>4</v>
      </c>
      <c r="U53" s="164">
        <v>5</v>
      </c>
      <c r="V53" s="164">
        <v>6</v>
      </c>
      <c r="W53" s="164"/>
      <c r="X53" s="164"/>
      <c r="Y53" s="164">
        <v>1</v>
      </c>
      <c r="Z53" s="164">
        <v>2</v>
      </c>
      <c r="AA53" s="164">
        <v>3</v>
      </c>
      <c r="AB53" s="164">
        <v>4</v>
      </c>
      <c r="AC53" s="164">
        <v>5</v>
      </c>
      <c r="AD53" s="164">
        <v>6</v>
      </c>
      <c r="AE53" s="164"/>
      <c r="AF53" s="164"/>
      <c r="AG53" s="164">
        <v>1</v>
      </c>
      <c r="AH53" s="164">
        <v>2</v>
      </c>
      <c r="AI53" s="164">
        <v>3</v>
      </c>
      <c r="AJ53" s="164">
        <v>4</v>
      </c>
      <c r="AK53" s="164">
        <v>5</v>
      </c>
      <c r="AL53" s="164">
        <v>6</v>
      </c>
      <c r="AM53" s="164"/>
      <c r="AN53" s="164"/>
      <c r="AO53" s="164"/>
      <c r="AP53" s="356"/>
      <c r="AQ53" s="66"/>
      <c r="AR53" s="143"/>
      <c r="AT53" s="143"/>
      <c r="AU53" s="143"/>
      <c r="AV53" s="143"/>
      <c r="AW53" s="143"/>
      <c r="AX53" s="143"/>
      <c r="AY53" s="289">
        <f t="shared" si="2"/>
        <v>0</v>
      </c>
      <c r="AZ53" s="244">
        <f t="shared" si="5"/>
        <v>0</v>
      </c>
      <c r="BA53" s="331">
        <f t="shared" si="6"/>
        <v>0</v>
      </c>
      <c r="BB53" s="330" t="e">
        <f>Table68[[#This Row],[Occupé]]/Table68[[#This Row],[Total port]]</f>
        <v>#DIV/0!</v>
      </c>
      <c r="BC53" s="250"/>
      <c r="BD53" s="250"/>
      <c r="BE53" s="215"/>
      <c r="BF53" s="215"/>
      <c r="BG53" s="215"/>
    </row>
    <row r="54" spans="1:59" ht="12" customHeight="1" thickBot="1">
      <c r="A54" s="302" t="str">
        <f t="shared" si="1"/>
        <v>INTRA</v>
      </c>
      <c r="B54" s="101" t="s">
        <v>119</v>
      </c>
      <c r="C54" s="203" t="s">
        <v>123</v>
      </c>
      <c r="D54" s="103" t="s">
        <v>276</v>
      </c>
      <c r="E54" s="351">
        <v>28</v>
      </c>
      <c r="F54" s="184">
        <v>12</v>
      </c>
      <c r="G54" s="184">
        <v>12</v>
      </c>
      <c r="H54" s="203" t="s">
        <v>289</v>
      </c>
      <c r="I54" s="90" t="s">
        <v>119</v>
      </c>
      <c r="J54" s="203" t="s">
        <v>134</v>
      </c>
      <c r="K54" s="184" t="s">
        <v>298</v>
      </c>
      <c r="L54" s="184">
        <f>COUNTIF(Q55:V56,"x")</f>
        <v>12</v>
      </c>
      <c r="M54" s="140">
        <f t="shared" si="0"/>
        <v>0</v>
      </c>
      <c r="N54" s="171"/>
      <c r="O54" s="171"/>
      <c r="P54" s="171"/>
      <c r="Q54" s="171">
        <v>7</v>
      </c>
      <c r="R54" s="171">
        <v>8</v>
      </c>
      <c r="S54" s="171">
        <v>9</v>
      </c>
      <c r="T54" s="171">
        <v>10</v>
      </c>
      <c r="U54" s="171">
        <v>11</v>
      </c>
      <c r="V54" s="171">
        <v>12</v>
      </c>
      <c r="W54" s="171"/>
      <c r="X54" s="171"/>
      <c r="Y54" s="171">
        <v>7</v>
      </c>
      <c r="Z54" s="171">
        <v>8</v>
      </c>
      <c r="AA54" s="171">
        <v>9</v>
      </c>
      <c r="AB54" s="171">
        <v>10</v>
      </c>
      <c r="AC54" s="171">
        <v>11</v>
      </c>
      <c r="AD54" s="171">
        <v>12</v>
      </c>
      <c r="AE54" s="171"/>
      <c r="AF54" s="171"/>
      <c r="AG54" s="171">
        <v>7</v>
      </c>
      <c r="AH54" s="171">
        <v>8</v>
      </c>
      <c r="AI54" s="171">
        <v>9</v>
      </c>
      <c r="AJ54" s="171">
        <v>10</v>
      </c>
      <c r="AK54" s="171">
        <v>11</v>
      </c>
      <c r="AL54" s="171">
        <v>12</v>
      </c>
      <c r="AM54" s="171"/>
      <c r="AN54" s="171"/>
      <c r="AO54" s="171"/>
      <c r="AP54" s="355">
        <f>E54</f>
        <v>28</v>
      </c>
      <c r="AQ54" s="66"/>
      <c r="AR54" s="143"/>
      <c r="AT54" s="143"/>
      <c r="AU54" s="143"/>
      <c r="AV54" s="143"/>
      <c r="AW54" s="143"/>
      <c r="AX54" s="143"/>
      <c r="AY54" s="289">
        <f t="shared" si="2"/>
        <v>12</v>
      </c>
      <c r="AZ54" s="244">
        <f t="shared" si="5"/>
        <v>0</v>
      </c>
      <c r="BA54" s="331">
        <f t="shared" si="6"/>
        <v>0</v>
      </c>
      <c r="BB54" s="330">
        <f>Table68[[#This Row],[Occupé]]/Table68[[#This Row],[Total port]]</f>
        <v>0</v>
      </c>
      <c r="BC54" s="250"/>
      <c r="BD54" s="250"/>
      <c r="BE54" s="215"/>
      <c r="BF54" s="215"/>
      <c r="BG54" s="215"/>
    </row>
    <row r="55" spans="1:59" ht="12" customHeight="1">
      <c r="A55" s="298" t="str">
        <f t="shared" si="1"/>
        <v>INTRA</v>
      </c>
      <c r="B55" s="180" t="s">
        <v>119</v>
      </c>
      <c r="C55" s="204" t="s">
        <v>123</v>
      </c>
      <c r="D55" s="179" t="s">
        <v>276</v>
      </c>
      <c r="E55" s="352"/>
      <c r="F55" s="185">
        <v>12</v>
      </c>
      <c r="G55" s="185">
        <v>12</v>
      </c>
      <c r="H55" s="204" t="s">
        <v>289</v>
      </c>
      <c r="I55" s="178" t="s">
        <v>119</v>
      </c>
      <c r="J55" s="204" t="s">
        <v>134</v>
      </c>
      <c r="K55" s="185" t="s">
        <v>300</v>
      </c>
      <c r="L55" s="185">
        <f>COUNTIF(Y55:AD56,"x")</f>
        <v>8</v>
      </c>
      <c r="M55" s="194">
        <f t="shared" si="0"/>
        <v>4</v>
      </c>
      <c r="N55" s="171"/>
      <c r="O55" s="171"/>
      <c r="P55" s="107" t="str">
        <f>J54</f>
        <v>BS40</v>
      </c>
      <c r="Q55" s="90" t="s">
        <v>277</v>
      </c>
      <c r="R55" s="90" t="s">
        <v>277</v>
      </c>
      <c r="S55" s="90" t="s">
        <v>277</v>
      </c>
      <c r="T55" s="90" t="s">
        <v>277</v>
      </c>
      <c r="U55" s="90" t="s">
        <v>277</v>
      </c>
      <c r="V55" s="108" t="s">
        <v>277</v>
      </c>
      <c r="W55" s="171"/>
      <c r="X55" s="107" t="str">
        <f>J55</f>
        <v>BS40</v>
      </c>
      <c r="Y55" s="90" t="s">
        <v>277</v>
      </c>
      <c r="Z55" s="90" t="s">
        <v>277</v>
      </c>
      <c r="AA55" s="90" t="s">
        <v>277</v>
      </c>
      <c r="AB55" s="90" t="s">
        <v>277</v>
      </c>
      <c r="AC55" s="90"/>
      <c r="AD55" s="108"/>
      <c r="AE55" s="171"/>
      <c r="AF55" s="107" t="str">
        <f>J56</f>
        <v>BS40</v>
      </c>
      <c r="AG55" s="90" t="s">
        <v>277</v>
      </c>
      <c r="AH55" s="90" t="s">
        <v>277</v>
      </c>
      <c r="AI55" s="90" t="s">
        <v>277</v>
      </c>
      <c r="AJ55" s="90" t="s">
        <v>277</v>
      </c>
      <c r="AK55" s="90" t="s">
        <v>277</v>
      </c>
      <c r="AL55" s="108" t="s">
        <v>277</v>
      </c>
      <c r="AM55" s="171"/>
      <c r="AN55" s="171"/>
      <c r="AO55" s="171"/>
      <c r="AP55" s="355"/>
      <c r="AQ55" s="66"/>
      <c r="AR55" s="143"/>
      <c r="AT55" s="143"/>
      <c r="AU55" s="143"/>
      <c r="AV55" s="143"/>
      <c r="AW55" s="143"/>
      <c r="AX55" s="143"/>
      <c r="AY55" s="289">
        <f t="shared" si="2"/>
        <v>12</v>
      </c>
      <c r="AZ55" s="244">
        <f t="shared" si="5"/>
        <v>4</v>
      </c>
      <c r="BA55" s="331">
        <f t="shared" si="6"/>
        <v>4</v>
      </c>
      <c r="BB55" s="330">
        <f>Table68[[#This Row],[Occupé]]/Table68[[#This Row],[Total port]]</f>
        <v>0.33333333333333331</v>
      </c>
      <c r="BC55" s="250"/>
      <c r="BD55" s="250"/>
      <c r="BE55" s="215"/>
      <c r="BF55" s="215"/>
      <c r="BG55" s="215"/>
    </row>
    <row r="56" spans="1:59" ht="12" customHeight="1" thickBot="1">
      <c r="A56" s="298" t="str">
        <f t="shared" si="1"/>
        <v>INTRA</v>
      </c>
      <c r="B56" s="180" t="s">
        <v>119</v>
      </c>
      <c r="C56" s="204" t="s">
        <v>123</v>
      </c>
      <c r="D56" s="179" t="s">
        <v>276</v>
      </c>
      <c r="E56" s="352"/>
      <c r="F56" s="185">
        <v>12</v>
      </c>
      <c r="G56" s="185">
        <v>12</v>
      </c>
      <c r="H56" s="204" t="s">
        <v>289</v>
      </c>
      <c r="I56" s="178" t="s">
        <v>119</v>
      </c>
      <c r="J56" s="204" t="s">
        <v>134</v>
      </c>
      <c r="K56" s="185" t="s">
        <v>301</v>
      </c>
      <c r="L56" s="185">
        <f>COUNTIF(AG55:AL56,"x")</f>
        <v>6</v>
      </c>
      <c r="M56" s="194">
        <f t="shared" si="0"/>
        <v>6</v>
      </c>
      <c r="N56" s="171"/>
      <c r="O56" s="171"/>
      <c r="P56" s="109">
        <v>0</v>
      </c>
      <c r="Q56" s="162" t="s">
        <v>277</v>
      </c>
      <c r="R56" s="162" t="s">
        <v>277</v>
      </c>
      <c r="S56" s="162" t="s">
        <v>277</v>
      </c>
      <c r="T56" s="162" t="s">
        <v>277</v>
      </c>
      <c r="U56" s="162" t="s">
        <v>277</v>
      </c>
      <c r="V56" s="110" t="s">
        <v>277</v>
      </c>
      <c r="W56" s="171"/>
      <c r="X56" s="109">
        <v>0</v>
      </c>
      <c r="Y56" s="162"/>
      <c r="Z56" s="162"/>
      <c r="AA56" s="162" t="s">
        <v>277</v>
      </c>
      <c r="AB56" s="162" t="s">
        <v>277</v>
      </c>
      <c r="AC56" s="162" t="s">
        <v>277</v>
      </c>
      <c r="AD56" s="110" t="s">
        <v>277</v>
      </c>
      <c r="AE56" s="171"/>
      <c r="AF56" s="109">
        <v>0</v>
      </c>
      <c r="AG56" s="231"/>
      <c r="AH56" s="162"/>
      <c r="AI56" s="162"/>
      <c r="AJ56" s="162"/>
      <c r="AK56" s="162"/>
      <c r="AL56" s="110"/>
      <c r="AM56" s="171"/>
      <c r="AN56" s="171"/>
      <c r="AO56" s="171"/>
      <c r="AP56" s="355"/>
      <c r="AQ56" s="66"/>
      <c r="AR56" s="143"/>
      <c r="AT56" s="143"/>
      <c r="AU56" s="143"/>
      <c r="AV56" s="143"/>
      <c r="AW56" s="143"/>
      <c r="AX56" s="143"/>
      <c r="AY56" s="289">
        <f t="shared" si="2"/>
        <v>12</v>
      </c>
      <c r="AZ56" s="244">
        <f t="shared" si="5"/>
        <v>6</v>
      </c>
      <c r="BA56" s="331">
        <f t="shared" si="6"/>
        <v>6</v>
      </c>
      <c r="BB56" s="330">
        <f>Table68[[#This Row],[Occupé]]/Table68[[#This Row],[Total port]]</f>
        <v>0.5</v>
      </c>
      <c r="BC56" s="250"/>
      <c r="BD56" s="250"/>
      <c r="BE56" s="215"/>
      <c r="BF56" s="215"/>
      <c r="BG56" s="215"/>
    </row>
    <row r="57" spans="1:59" ht="12" customHeight="1" thickBot="1">
      <c r="A57" s="299" t="str">
        <f t="shared" si="1"/>
        <v>INTRA</v>
      </c>
      <c r="B57" s="78"/>
      <c r="C57" s="187"/>
      <c r="D57" s="80"/>
      <c r="E57" s="361"/>
      <c r="F57" s="187"/>
      <c r="G57" s="187"/>
      <c r="H57" s="205"/>
      <c r="I57" s="81"/>
      <c r="J57" s="187"/>
      <c r="K57" s="187"/>
      <c r="L57" s="187"/>
      <c r="M57" s="195"/>
      <c r="N57" s="164"/>
      <c r="O57" s="164"/>
      <c r="P57" s="164"/>
      <c r="Q57" s="164">
        <v>1</v>
      </c>
      <c r="R57" s="164">
        <v>2</v>
      </c>
      <c r="S57" s="164">
        <v>3</v>
      </c>
      <c r="T57" s="164">
        <v>4</v>
      </c>
      <c r="U57" s="164">
        <v>5</v>
      </c>
      <c r="V57" s="164">
        <v>6</v>
      </c>
      <c r="W57" s="164"/>
      <c r="X57" s="164"/>
      <c r="Y57" s="164">
        <v>1</v>
      </c>
      <c r="Z57" s="164">
        <v>2</v>
      </c>
      <c r="AA57" s="164">
        <v>3</v>
      </c>
      <c r="AB57" s="164">
        <v>4</v>
      </c>
      <c r="AC57" s="164">
        <v>5</v>
      </c>
      <c r="AD57" s="164">
        <v>6</v>
      </c>
      <c r="AE57" s="164"/>
      <c r="AF57" s="164"/>
      <c r="AG57" s="164">
        <v>1</v>
      </c>
      <c r="AH57" s="164">
        <v>2</v>
      </c>
      <c r="AI57" s="164">
        <v>3</v>
      </c>
      <c r="AJ57" s="164">
        <v>4</v>
      </c>
      <c r="AK57" s="164">
        <v>5</v>
      </c>
      <c r="AL57" s="164">
        <v>6</v>
      </c>
      <c r="AM57" s="164"/>
      <c r="AN57" s="164"/>
      <c r="AO57" s="164"/>
      <c r="AP57" s="356"/>
      <c r="AQ57" s="66"/>
      <c r="AR57" s="143"/>
      <c r="AT57" s="143"/>
      <c r="AU57" s="143"/>
      <c r="AV57" s="143"/>
      <c r="AW57" s="143"/>
      <c r="AX57" s="143"/>
      <c r="AY57" s="289">
        <f t="shared" si="2"/>
        <v>0</v>
      </c>
      <c r="AZ57" s="244">
        <f t="shared" si="5"/>
        <v>0</v>
      </c>
      <c r="BA57" s="331">
        <f t="shared" si="6"/>
        <v>0</v>
      </c>
      <c r="BB57" s="330" t="e">
        <f>Table68[[#This Row],[Occupé]]/Table68[[#This Row],[Total port]]</f>
        <v>#DIV/0!</v>
      </c>
      <c r="BC57" s="250"/>
      <c r="BD57" s="250"/>
      <c r="BE57" s="215"/>
      <c r="BF57" s="215"/>
      <c r="BG57" s="215"/>
    </row>
    <row r="58" spans="1:59" ht="12" customHeight="1" thickBot="1">
      <c r="A58" s="302" t="str">
        <f t="shared" si="1"/>
        <v>INTRA</v>
      </c>
      <c r="B58" s="101" t="s">
        <v>119</v>
      </c>
      <c r="C58" s="203" t="s">
        <v>123</v>
      </c>
      <c r="D58" s="103" t="s">
        <v>276</v>
      </c>
      <c r="E58" s="351">
        <v>27</v>
      </c>
      <c r="F58" s="184">
        <v>12</v>
      </c>
      <c r="G58" s="184">
        <v>12</v>
      </c>
      <c r="H58" s="203" t="s">
        <v>289</v>
      </c>
      <c r="I58" s="90" t="s">
        <v>119</v>
      </c>
      <c r="J58" s="203" t="s">
        <v>134</v>
      </c>
      <c r="K58" s="184" t="s">
        <v>298</v>
      </c>
      <c r="L58" s="184">
        <f>COUNTIF(Q59:V60,"x")</f>
        <v>8</v>
      </c>
      <c r="M58" s="140">
        <f t="shared" si="0"/>
        <v>4</v>
      </c>
      <c r="N58" s="159"/>
      <c r="O58" s="159"/>
      <c r="P58" s="159"/>
      <c r="Q58" s="159">
        <v>7</v>
      </c>
      <c r="R58" s="159">
        <v>8</v>
      </c>
      <c r="S58" s="159">
        <v>9</v>
      </c>
      <c r="T58" s="159">
        <v>10</v>
      </c>
      <c r="U58" s="159">
        <v>11</v>
      </c>
      <c r="V58" s="159">
        <v>12</v>
      </c>
      <c r="W58" s="159"/>
      <c r="X58" s="159"/>
      <c r="Y58" s="159">
        <v>7</v>
      </c>
      <c r="Z58" s="159">
        <v>8</v>
      </c>
      <c r="AA58" s="159">
        <v>9</v>
      </c>
      <c r="AB58" s="159">
        <v>10</v>
      </c>
      <c r="AC58" s="159">
        <v>11</v>
      </c>
      <c r="AD58" s="159">
        <v>12</v>
      </c>
      <c r="AE58" s="159"/>
      <c r="AF58" s="159"/>
      <c r="AG58" s="159">
        <v>7</v>
      </c>
      <c r="AH58" s="159">
        <v>8</v>
      </c>
      <c r="AI58" s="159">
        <v>9</v>
      </c>
      <c r="AJ58" s="159">
        <v>10</v>
      </c>
      <c r="AK58" s="159">
        <v>11</v>
      </c>
      <c r="AL58" s="159">
        <v>12</v>
      </c>
      <c r="AM58" s="159"/>
      <c r="AN58" s="159"/>
      <c r="AO58" s="159"/>
      <c r="AP58" s="354">
        <f>E58</f>
        <v>27</v>
      </c>
      <c r="AQ58" s="66"/>
      <c r="AR58" s="143"/>
      <c r="AT58" s="143"/>
      <c r="AU58" s="143"/>
      <c r="AV58" s="143"/>
      <c r="AW58" s="143"/>
      <c r="AX58" s="143"/>
      <c r="AY58" s="289">
        <f t="shared" si="2"/>
        <v>12</v>
      </c>
      <c r="AZ58" s="244">
        <f t="shared" si="5"/>
        <v>4</v>
      </c>
      <c r="BA58" s="331">
        <f t="shared" si="6"/>
        <v>4</v>
      </c>
      <c r="BB58" s="330">
        <f>Table68[[#This Row],[Occupé]]/Table68[[#This Row],[Total port]]</f>
        <v>0.33333333333333331</v>
      </c>
      <c r="BC58" s="250"/>
      <c r="BD58" s="250"/>
      <c r="BE58" s="215"/>
      <c r="BF58" s="215"/>
      <c r="BG58" s="215"/>
    </row>
    <row r="59" spans="1:59" ht="12" customHeight="1">
      <c r="A59" s="298" t="str">
        <f t="shared" si="1"/>
        <v>INTRA</v>
      </c>
      <c r="B59" s="180" t="s">
        <v>119</v>
      </c>
      <c r="C59" s="204"/>
      <c r="D59" s="179" t="s">
        <v>276</v>
      </c>
      <c r="E59" s="352"/>
      <c r="F59" s="185">
        <v>0</v>
      </c>
      <c r="G59" s="185">
        <v>0</v>
      </c>
      <c r="H59" s="185"/>
      <c r="I59" s="178" t="s">
        <v>119</v>
      </c>
      <c r="J59" s="185"/>
      <c r="K59" s="185" t="s">
        <v>300</v>
      </c>
      <c r="L59" s="185">
        <f>COUNTIF(Y59:AD60,"x")</f>
        <v>0</v>
      </c>
      <c r="M59" s="194">
        <f t="shared" si="0"/>
        <v>0</v>
      </c>
      <c r="N59" s="171"/>
      <c r="O59" s="171"/>
      <c r="P59" s="107" t="str">
        <f>J58</f>
        <v>BS40</v>
      </c>
      <c r="Q59" s="90" t="s">
        <v>277</v>
      </c>
      <c r="R59" s="90" t="s">
        <v>277</v>
      </c>
      <c r="S59" s="90" t="s">
        <v>277</v>
      </c>
      <c r="T59" s="90" t="s">
        <v>277</v>
      </c>
      <c r="U59" s="90"/>
      <c r="V59" s="108"/>
      <c r="W59" s="171"/>
      <c r="X59" s="107">
        <f>J59</f>
        <v>0</v>
      </c>
      <c r="Y59" s="114"/>
      <c r="Z59" s="115"/>
      <c r="AA59" s="115"/>
      <c r="AB59" s="115"/>
      <c r="AC59" s="115"/>
      <c r="AD59" s="116"/>
      <c r="AE59" s="171"/>
      <c r="AF59" s="107" t="str">
        <f>R59</f>
        <v>x</v>
      </c>
      <c r="AG59" s="114"/>
      <c r="AH59" s="115"/>
      <c r="AI59" s="115"/>
      <c r="AJ59" s="115"/>
      <c r="AK59" s="115"/>
      <c r="AL59" s="116"/>
      <c r="AM59" s="171"/>
      <c r="AN59" s="171"/>
      <c r="AO59" s="171"/>
      <c r="AP59" s="355"/>
      <c r="AQ59" s="66"/>
      <c r="AR59" s="143"/>
      <c r="AT59" s="143"/>
      <c r="AU59" s="143"/>
      <c r="AV59" s="143"/>
      <c r="AW59" s="143"/>
      <c r="AX59" s="143"/>
      <c r="AY59" s="289">
        <f t="shared" si="2"/>
        <v>0</v>
      </c>
      <c r="AZ59" s="244">
        <f t="shared" si="5"/>
        <v>0</v>
      </c>
      <c r="BA59" s="331">
        <f t="shared" si="6"/>
        <v>0</v>
      </c>
      <c r="BB59" s="330" t="e">
        <f>Table68[[#This Row],[Occupé]]/Table68[[#This Row],[Total port]]</f>
        <v>#DIV/0!</v>
      </c>
      <c r="BC59" s="250"/>
      <c r="BD59" s="250"/>
      <c r="BE59" s="215"/>
      <c r="BF59" s="215"/>
      <c r="BG59" s="215"/>
    </row>
    <row r="60" spans="1:59" ht="12" customHeight="1" thickBot="1">
      <c r="A60" s="298" t="str">
        <f t="shared" si="1"/>
        <v>INTRA</v>
      </c>
      <c r="B60" s="180" t="s">
        <v>119</v>
      </c>
      <c r="C60" s="204"/>
      <c r="D60" s="179" t="s">
        <v>276</v>
      </c>
      <c r="E60" s="352"/>
      <c r="F60" s="185">
        <v>0</v>
      </c>
      <c r="G60" s="185">
        <v>0</v>
      </c>
      <c r="H60" s="185"/>
      <c r="I60" s="178" t="s">
        <v>119</v>
      </c>
      <c r="J60" s="185"/>
      <c r="K60" s="185" t="s">
        <v>301</v>
      </c>
      <c r="L60" s="185">
        <f>COUNTIF(AG59:AL60,"x")</f>
        <v>0</v>
      </c>
      <c r="M60" s="194">
        <f t="shared" si="0"/>
        <v>0</v>
      </c>
      <c r="N60" s="171"/>
      <c r="O60" s="171"/>
      <c r="P60" s="109">
        <v>0</v>
      </c>
      <c r="Q60" s="162" t="s">
        <v>277</v>
      </c>
      <c r="R60" s="162" t="s">
        <v>277</v>
      </c>
      <c r="S60" s="162" t="s">
        <v>277</v>
      </c>
      <c r="T60" s="162" t="s">
        <v>277</v>
      </c>
      <c r="U60" s="162"/>
      <c r="V60" s="110"/>
      <c r="W60" s="171"/>
      <c r="X60" s="109">
        <v>0</v>
      </c>
      <c r="Y60" s="118"/>
      <c r="Z60" s="119"/>
      <c r="AA60" s="119"/>
      <c r="AB60" s="119"/>
      <c r="AC60" s="119"/>
      <c r="AD60" s="120"/>
      <c r="AE60" s="171"/>
      <c r="AF60" s="109">
        <v>0</v>
      </c>
      <c r="AG60" s="118"/>
      <c r="AH60" s="119"/>
      <c r="AI60" s="119"/>
      <c r="AJ60" s="119"/>
      <c r="AK60" s="119"/>
      <c r="AL60" s="120"/>
      <c r="AM60" s="171"/>
      <c r="AN60" s="171"/>
      <c r="AO60" s="171"/>
      <c r="AP60" s="355"/>
      <c r="AQ60" s="66"/>
      <c r="AR60" s="143"/>
      <c r="AT60" s="143"/>
      <c r="AU60" s="143"/>
      <c r="AV60" s="143"/>
      <c r="AW60" s="143"/>
      <c r="AX60" s="143"/>
      <c r="AY60" s="289">
        <f t="shared" si="2"/>
        <v>0</v>
      </c>
      <c r="AZ60" s="244">
        <f t="shared" si="5"/>
        <v>0</v>
      </c>
      <c r="BA60" s="331">
        <f t="shared" si="6"/>
        <v>0</v>
      </c>
      <c r="BB60" s="330" t="e">
        <f>Table68[[#This Row],[Occupé]]/Table68[[#This Row],[Total port]]</f>
        <v>#DIV/0!</v>
      </c>
      <c r="BC60" s="250"/>
      <c r="BD60" s="250"/>
      <c r="BE60" s="215"/>
      <c r="BF60" s="215"/>
      <c r="BG60" s="215"/>
    </row>
    <row r="61" spans="1:59" ht="12" customHeight="1" thickBot="1">
      <c r="A61" s="299" t="str">
        <f t="shared" si="1"/>
        <v>INTRA</v>
      </c>
      <c r="B61" s="78"/>
      <c r="C61" s="187"/>
      <c r="D61" s="80"/>
      <c r="E61" s="361"/>
      <c r="F61" s="187"/>
      <c r="G61" s="187"/>
      <c r="H61" s="205"/>
      <c r="I61" s="81"/>
      <c r="J61" s="187"/>
      <c r="K61" s="187"/>
      <c r="L61" s="187"/>
      <c r="M61" s="195"/>
      <c r="N61" s="171"/>
      <c r="O61" s="171"/>
      <c r="P61" s="171"/>
      <c r="Q61" s="171">
        <v>1</v>
      </c>
      <c r="R61" s="171">
        <v>2</v>
      </c>
      <c r="S61" s="171">
        <v>3</v>
      </c>
      <c r="T61" s="171">
        <v>4</v>
      </c>
      <c r="U61" s="171">
        <v>5</v>
      </c>
      <c r="V61" s="171">
        <v>6</v>
      </c>
      <c r="W61" s="171"/>
      <c r="X61" s="171"/>
      <c r="Y61" s="171">
        <v>1</v>
      </c>
      <c r="Z61" s="171">
        <v>2</v>
      </c>
      <c r="AA61" s="171">
        <v>3</v>
      </c>
      <c r="AB61" s="171">
        <v>4</v>
      </c>
      <c r="AC61" s="171">
        <v>5</v>
      </c>
      <c r="AD61" s="171">
        <v>6</v>
      </c>
      <c r="AE61" s="171"/>
      <c r="AF61" s="171"/>
      <c r="AG61" s="171">
        <v>1</v>
      </c>
      <c r="AH61" s="171">
        <v>2</v>
      </c>
      <c r="AI61" s="171">
        <v>3</v>
      </c>
      <c r="AJ61" s="171">
        <v>4</v>
      </c>
      <c r="AK61" s="171">
        <v>5</v>
      </c>
      <c r="AL61" s="171">
        <v>6</v>
      </c>
      <c r="AM61" s="171"/>
      <c r="AN61" s="171"/>
      <c r="AO61" s="171"/>
      <c r="AP61" s="355"/>
      <c r="AQ61" s="66"/>
      <c r="AR61" s="143"/>
      <c r="AT61" s="143"/>
      <c r="AU61" s="143"/>
      <c r="AV61" s="143"/>
      <c r="AW61" s="143"/>
      <c r="AX61" s="143"/>
      <c r="AY61" s="289">
        <f t="shared" si="2"/>
        <v>0</v>
      </c>
      <c r="AZ61" s="244">
        <f t="shared" si="5"/>
        <v>0</v>
      </c>
      <c r="BA61" s="331">
        <f t="shared" si="6"/>
        <v>0</v>
      </c>
      <c r="BB61" s="330" t="e">
        <f>Table68[[#This Row],[Occupé]]/Table68[[#This Row],[Total port]]</f>
        <v>#DIV/0!</v>
      </c>
      <c r="BC61" s="250"/>
      <c r="BD61" s="250"/>
      <c r="BE61" s="215"/>
      <c r="BF61" s="215"/>
      <c r="BG61" s="215"/>
    </row>
    <row r="62" spans="1:59" ht="12" customHeight="1" thickBot="1">
      <c r="A62" s="302" t="str">
        <f t="shared" si="1"/>
        <v>INTRA</v>
      </c>
      <c r="B62" s="101" t="s">
        <v>119</v>
      </c>
      <c r="C62" s="203" t="s">
        <v>123</v>
      </c>
      <c r="D62" s="103" t="s">
        <v>276</v>
      </c>
      <c r="E62" s="351">
        <v>25</v>
      </c>
      <c r="F62" s="184">
        <v>12</v>
      </c>
      <c r="G62" s="184">
        <v>12</v>
      </c>
      <c r="H62" s="203" t="s">
        <v>289</v>
      </c>
      <c r="I62" s="90" t="s">
        <v>119</v>
      </c>
      <c r="J62" s="203" t="s">
        <v>159</v>
      </c>
      <c r="K62" s="184" t="s">
        <v>298</v>
      </c>
      <c r="L62" s="184">
        <f>COUNTIF(Q63:V64,"x")</f>
        <v>12</v>
      </c>
      <c r="M62" s="140">
        <f t="shared" si="0"/>
        <v>0</v>
      </c>
      <c r="N62" s="159"/>
      <c r="O62" s="159"/>
      <c r="P62" s="159"/>
      <c r="Q62" s="159">
        <v>7</v>
      </c>
      <c r="R62" s="159">
        <v>8</v>
      </c>
      <c r="S62" s="159">
        <v>9</v>
      </c>
      <c r="T62" s="159">
        <v>10</v>
      </c>
      <c r="U62" s="159">
        <v>11</v>
      </c>
      <c r="V62" s="159">
        <v>12</v>
      </c>
      <c r="W62" s="159"/>
      <c r="X62" s="159"/>
      <c r="Y62" s="159">
        <v>7</v>
      </c>
      <c r="Z62" s="159">
        <v>8</v>
      </c>
      <c r="AA62" s="159">
        <v>9</v>
      </c>
      <c r="AB62" s="159">
        <v>10</v>
      </c>
      <c r="AC62" s="159">
        <v>11</v>
      </c>
      <c r="AD62" s="159">
        <v>12</v>
      </c>
      <c r="AE62" s="159"/>
      <c r="AF62" s="159"/>
      <c r="AG62" s="159">
        <v>7</v>
      </c>
      <c r="AH62" s="159">
        <v>8</v>
      </c>
      <c r="AI62" s="159">
        <v>9</v>
      </c>
      <c r="AJ62" s="159">
        <v>10</v>
      </c>
      <c r="AK62" s="159">
        <v>11</v>
      </c>
      <c r="AL62" s="159">
        <v>12</v>
      </c>
      <c r="AM62" s="159"/>
      <c r="AN62" s="159"/>
      <c r="AO62" s="159"/>
      <c r="AP62" s="354">
        <f>E62</f>
        <v>25</v>
      </c>
      <c r="AQ62" s="66"/>
      <c r="AR62" s="143"/>
      <c r="AT62" s="143"/>
      <c r="AU62" s="143"/>
      <c r="AV62" s="143"/>
      <c r="AW62" s="143"/>
      <c r="AX62" s="143"/>
      <c r="AY62" s="289">
        <f t="shared" si="2"/>
        <v>12</v>
      </c>
      <c r="AZ62" s="244">
        <f t="shared" si="5"/>
        <v>0</v>
      </c>
      <c r="BA62" s="331">
        <f t="shared" si="6"/>
        <v>0</v>
      </c>
      <c r="BB62" s="330">
        <f>Table68[[#This Row],[Occupé]]/Table68[[#This Row],[Total port]]</f>
        <v>0</v>
      </c>
      <c r="BC62" s="250"/>
      <c r="BD62" s="250"/>
      <c r="BE62" s="215"/>
      <c r="BF62" s="215"/>
      <c r="BG62" s="215"/>
    </row>
    <row r="63" spans="1:59" ht="12" customHeight="1">
      <c r="A63" s="298" t="str">
        <f t="shared" si="1"/>
        <v>INTRA</v>
      </c>
      <c r="B63" s="180" t="s">
        <v>119</v>
      </c>
      <c r="C63" s="204" t="s">
        <v>123</v>
      </c>
      <c r="D63" s="179" t="s">
        <v>276</v>
      </c>
      <c r="E63" s="352"/>
      <c r="F63" s="185">
        <v>0</v>
      </c>
      <c r="G63" s="185">
        <v>0</v>
      </c>
      <c r="H63" s="185"/>
      <c r="I63" s="178" t="s">
        <v>119</v>
      </c>
      <c r="J63" s="204" t="s">
        <v>159</v>
      </c>
      <c r="K63" s="185" t="s">
        <v>300</v>
      </c>
      <c r="L63" s="185">
        <f>COUNTIF(Y63:AD64,"x")</f>
        <v>8</v>
      </c>
      <c r="M63" s="194">
        <f t="shared" si="0"/>
        <v>-8</v>
      </c>
      <c r="N63" s="171"/>
      <c r="O63" s="171"/>
      <c r="P63" s="107" t="str">
        <f>J62</f>
        <v>BV11</v>
      </c>
      <c r="Q63" s="90" t="s">
        <v>277</v>
      </c>
      <c r="R63" s="90" t="s">
        <v>277</v>
      </c>
      <c r="S63" s="90" t="s">
        <v>277</v>
      </c>
      <c r="T63" s="90" t="s">
        <v>277</v>
      </c>
      <c r="U63" s="90" t="s">
        <v>277</v>
      </c>
      <c r="V63" s="108" t="s">
        <v>277</v>
      </c>
      <c r="W63" s="171"/>
      <c r="X63" s="107" t="str">
        <f>J63</f>
        <v>BV11</v>
      </c>
      <c r="Y63" s="255"/>
      <c r="Z63" s="255"/>
      <c r="AA63" s="255"/>
      <c r="AB63" s="255"/>
      <c r="AC63" s="255" t="s">
        <v>278</v>
      </c>
      <c r="AD63" s="263" t="s">
        <v>278</v>
      </c>
      <c r="AE63" s="171"/>
      <c r="AF63" s="107" t="str">
        <f>J64</f>
        <v>BV11</v>
      </c>
      <c r="AG63" s="255" t="s">
        <v>277</v>
      </c>
      <c r="AH63" s="255" t="s">
        <v>277</v>
      </c>
      <c r="AI63" s="255" t="s">
        <v>277</v>
      </c>
      <c r="AJ63" s="255" t="s">
        <v>277</v>
      </c>
      <c r="AK63" s="255" t="s">
        <v>277</v>
      </c>
      <c r="AL63" s="263" t="s">
        <v>277</v>
      </c>
      <c r="AM63" s="171"/>
      <c r="AN63" s="171"/>
      <c r="AO63" s="171"/>
      <c r="AP63" s="355"/>
      <c r="AQ63" s="66"/>
      <c r="AR63" s="143"/>
      <c r="AT63" s="143"/>
      <c r="AU63" s="143"/>
      <c r="AV63" s="143"/>
      <c r="AW63" s="143"/>
      <c r="AX63" s="143"/>
      <c r="AY63" s="289">
        <f t="shared" si="2"/>
        <v>0</v>
      </c>
      <c r="AZ63" s="244">
        <f t="shared" si="5"/>
        <v>-8</v>
      </c>
      <c r="BA63" s="331">
        <f t="shared" si="6"/>
        <v>-8</v>
      </c>
      <c r="BB63" s="330" t="e">
        <f>Table68[[#This Row],[Occupé]]/Table68[[#This Row],[Total port]]</f>
        <v>#DIV/0!</v>
      </c>
      <c r="BC63" s="250"/>
      <c r="BD63" s="250"/>
      <c r="BE63" s="215"/>
      <c r="BF63" s="215"/>
      <c r="BG63" s="215"/>
    </row>
    <row r="64" spans="1:59" ht="12" customHeight="1" thickBot="1">
      <c r="A64" s="298" t="str">
        <f t="shared" si="1"/>
        <v>INTRA</v>
      </c>
      <c r="B64" s="180" t="s">
        <v>119</v>
      </c>
      <c r="C64" s="204" t="s">
        <v>123</v>
      </c>
      <c r="D64" s="179" t="s">
        <v>276</v>
      </c>
      <c r="E64" s="352"/>
      <c r="F64" s="185">
        <v>0</v>
      </c>
      <c r="G64" s="185">
        <v>0</v>
      </c>
      <c r="H64" s="185"/>
      <c r="I64" s="178" t="s">
        <v>119</v>
      </c>
      <c r="J64" s="204" t="s">
        <v>159</v>
      </c>
      <c r="K64" s="185" t="s">
        <v>301</v>
      </c>
      <c r="L64" s="185">
        <f>COUNTIF(AG63:AL64,"x")</f>
        <v>12</v>
      </c>
      <c r="M64" s="194">
        <f t="shared" si="0"/>
        <v>-12</v>
      </c>
      <c r="N64" s="171"/>
      <c r="O64" s="171"/>
      <c r="P64" s="109">
        <v>0</v>
      </c>
      <c r="Q64" s="162" t="s">
        <v>277</v>
      </c>
      <c r="R64" s="162" t="s">
        <v>277</v>
      </c>
      <c r="S64" s="162" t="s">
        <v>277</v>
      </c>
      <c r="T64" s="162" t="s">
        <v>277</v>
      </c>
      <c r="U64" s="162" t="s">
        <v>277</v>
      </c>
      <c r="V64" s="110" t="s">
        <v>277</v>
      </c>
      <c r="W64" s="171"/>
      <c r="X64" s="109">
        <v>0</v>
      </c>
      <c r="Y64" s="231" t="s">
        <v>277</v>
      </c>
      <c r="Z64" s="231" t="s">
        <v>277</v>
      </c>
      <c r="AA64" s="231" t="s">
        <v>277</v>
      </c>
      <c r="AB64" s="231" t="s">
        <v>277</v>
      </c>
      <c r="AC64" s="231" t="s">
        <v>278</v>
      </c>
      <c r="AD64" s="265" t="s">
        <v>278</v>
      </c>
      <c r="AE64" s="171"/>
      <c r="AF64" s="109">
        <v>0</v>
      </c>
      <c r="AG64" s="231" t="s">
        <v>277</v>
      </c>
      <c r="AH64" s="231" t="s">
        <v>277</v>
      </c>
      <c r="AI64" s="231" t="s">
        <v>277</v>
      </c>
      <c r="AJ64" s="231" t="s">
        <v>277</v>
      </c>
      <c r="AK64" s="231" t="s">
        <v>277</v>
      </c>
      <c r="AL64" s="265" t="s">
        <v>277</v>
      </c>
      <c r="AM64" s="171"/>
      <c r="AN64" s="171"/>
      <c r="AO64" s="171"/>
      <c r="AP64" s="355"/>
      <c r="AQ64" s="66"/>
      <c r="AR64" s="143"/>
      <c r="AT64" s="143"/>
      <c r="AU64" s="143"/>
      <c r="AV64" s="143"/>
      <c r="AW64" s="143"/>
      <c r="AX64" s="143"/>
      <c r="AY64" s="289">
        <f t="shared" si="2"/>
        <v>0</v>
      </c>
      <c r="AZ64" s="244">
        <f t="shared" si="5"/>
        <v>-12</v>
      </c>
      <c r="BA64" s="331">
        <f t="shared" si="6"/>
        <v>-12</v>
      </c>
      <c r="BB64" s="330" t="e">
        <f>Table68[[#This Row],[Occupé]]/Table68[[#This Row],[Total port]]</f>
        <v>#DIV/0!</v>
      </c>
      <c r="BC64" s="250"/>
      <c r="BD64" s="250"/>
      <c r="BE64" s="215"/>
      <c r="BF64" s="215"/>
      <c r="BG64" s="215"/>
    </row>
    <row r="65" spans="1:59" ht="12" customHeight="1" thickBot="1">
      <c r="A65" s="299" t="str">
        <f t="shared" si="1"/>
        <v>INTRA</v>
      </c>
      <c r="B65" s="161"/>
      <c r="C65" s="186"/>
      <c r="D65" s="163"/>
      <c r="E65" s="353"/>
      <c r="F65" s="186"/>
      <c r="G65" s="186"/>
      <c r="H65" s="205"/>
      <c r="I65" s="162"/>
      <c r="J65" s="186"/>
      <c r="K65" s="186"/>
      <c r="L65" s="186"/>
      <c r="M65" s="141"/>
      <c r="N65" s="164"/>
      <c r="O65" s="164"/>
      <c r="P65" s="164"/>
      <c r="Q65" s="164">
        <v>1</v>
      </c>
      <c r="R65" s="164">
        <v>2</v>
      </c>
      <c r="S65" s="164">
        <v>3</v>
      </c>
      <c r="T65" s="164">
        <v>4</v>
      </c>
      <c r="U65" s="164">
        <v>5</v>
      </c>
      <c r="V65" s="164">
        <v>6</v>
      </c>
      <c r="W65" s="164"/>
      <c r="X65" s="164"/>
      <c r="Y65" s="164">
        <v>1</v>
      </c>
      <c r="Z65" s="164">
        <v>2</v>
      </c>
      <c r="AA65" s="164">
        <v>3</v>
      </c>
      <c r="AB65" s="164">
        <v>4</v>
      </c>
      <c r="AC65" s="164">
        <v>5</v>
      </c>
      <c r="AD65" s="164">
        <v>6</v>
      </c>
      <c r="AE65" s="164"/>
      <c r="AF65" s="164"/>
      <c r="AG65" s="164">
        <v>1</v>
      </c>
      <c r="AH65" s="164">
        <v>2</v>
      </c>
      <c r="AI65" s="164">
        <v>3</v>
      </c>
      <c r="AJ65" s="164">
        <v>4</v>
      </c>
      <c r="AK65" s="164">
        <v>5</v>
      </c>
      <c r="AL65" s="164">
        <v>6</v>
      </c>
      <c r="AM65" s="164"/>
      <c r="AN65" s="164"/>
      <c r="AO65" s="164"/>
      <c r="AP65" s="356"/>
      <c r="AQ65" s="66"/>
      <c r="AR65" s="143"/>
      <c r="AT65" s="143"/>
      <c r="AU65" s="143"/>
      <c r="AV65" s="143"/>
      <c r="AW65" s="143"/>
      <c r="AX65" s="143"/>
      <c r="AY65" s="289">
        <f t="shared" si="2"/>
        <v>0</v>
      </c>
      <c r="AZ65" s="244">
        <f t="shared" si="5"/>
        <v>0</v>
      </c>
      <c r="BA65" s="331">
        <f t="shared" si="6"/>
        <v>0</v>
      </c>
      <c r="BB65" s="330" t="e">
        <f>Table68[[#This Row],[Occupé]]/Table68[[#This Row],[Total port]]</f>
        <v>#DIV/0!</v>
      </c>
      <c r="BC65" s="250"/>
      <c r="BD65" s="250"/>
      <c r="BE65" s="215"/>
      <c r="BF65" s="215"/>
      <c r="BG65" s="215"/>
    </row>
    <row r="66" spans="1:59" ht="12" customHeight="1" thickBot="1">
      <c r="A66" s="302" t="str">
        <f t="shared" si="1"/>
        <v>INTRA</v>
      </c>
      <c r="B66" s="182" t="s">
        <v>119</v>
      </c>
      <c r="C66" s="203" t="s">
        <v>123</v>
      </c>
      <c r="D66" s="181" t="s">
        <v>276</v>
      </c>
      <c r="E66" s="360">
        <v>24</v>
      </c>
      <c r="F66" s="304">
        <v>12</v>
      </c>
      <c r="G66" s="304">
        <v>12</v>
      </c>
      <c r="H66" s="203" t="s">
        <v>289</v>
      </c>
      <c r="I66" s="95" t="s">
        <v>119</v>
      </c>
      <c r="J66" s="206" t="s">
        <v>159</v>
      </c>
      <c r="K66" s="188" t="s">
        <v>298</v>
      </c>
      <c r="L66" s="188">
        <f>COUNTIF(Q67:V68,"x")</f>
        <v>12</v>
      </c>
      <c r="M66" s="196">
        <f t="shared" si="0"/>
        <v>0</v>
      </c>
      <c r="N66" s="171"/>
      <c r="O66" s="171"/>
      <c r="P66" s="171"/>
      <c r="Q66" s="171">
        <v>7</v>
      </c>
      <c r="R66" s="171">
        <v>8</v>
      </c>
      <c r="S66" s="171">
        <v>9</v>
      </c>
      <c r="T66" s="171">
        <v>10</v>
      </c>
      <c r="U66" s="171">
        <v>11</v>
      </c>
      <c r="V66" s="171">
        <v>12</v>
      </c>
      <c r="W66" s="171"/>
      <c r="X66" s="171"/>
      <c r="Y66" s="171">
        <v>7</v>
      </c>
      <c r="Z66" s="171">
        <v>8</v>
      </c>
      <c r="AA66" s="171">
        <v>9</v>
      </c>
      <c r="AB66" s="171">
        <v>10</v>
      </c>
      <c r="AC66" s="171">
        <v>11</v>
      </c>
      <c r="AD66" s="171">
        <v>12</v>
      </c>
      <c r="AE66" s="171"/>
      <c r="AF66" s="171"/>
      <c r="AG66" s="171">
        <v>7</v>
      </c>
      <c r="AH66" s="171">
        <v>8</v>
      </c>
      <c r="AI66" s="171">
        <v>9</v>
      </c>
      <c r="AJ66" s="171">
        <v>10</v>
      </c>
      <c r="AK66" s="171">
        <v>11</v>
      </c>
      <c r="AL66" s="171">
        <v>12</v>
      </c>
      <c r="AM66" s="171"/>
      <c r="AN66" s="171"/>
      <c r="AO66" s="171"/>
      <c r="AP66" s="355">
        <f>E66</f>
        <v>24</v>
      </c>
      <c r="AQ66" s="66"/>
      <c r="AR66" s="143"/>
      <c r="AT66" s="143"/>
      <c r="AU66" s="143"/>
      <c r="AV66" s="143"/>
      <c r="AW66" s="143"/>
      <c r="AX66" s="143"/>
      <c r="AY66" s="289">
        <f t="shared" si="2"/>
        <v>12</v>
      </c>
      <c r="AZ66" s="244">
        <f t="shared" si="5"/>
        <v>0</v>
      </c>
      <c r="BA66" s="331">
        <f t="shared" si="6"/>
        <v>0</v>
      </c>
      <c r="BB66" s="330">
        <f>Table68[[#This Row],[Occupé]]/Table68[[#This Row],[Total port]]</f>
        <v>0</v>
      </c>
      <c r="BC66" s="250"/>
      <c r="BD66" s="250"/>
      <c r="BE66" s="215"/>
      <c r="BF66" s="215"/>
      <c r="BG66" s="215"/>
    </row>
    <row r="67" spans="1:59" ht="12" customHeight="1">
      <c r="A67" s="298" t="str">
        <f t="shared" si="1"/>
        <v>INTRA</v>
      </c>
      <c r="B67" s="180" t="s">
        <v>119</v>
      </c>
      <c r="C67" s="185"/>
      <c r="D67" s="179" t="s">
        <v>276</v>
      </c>
      <c r="E67" s="352"/>
      <c r="F67" s="305">
        <v>0</v>
      </c>
      <c r="G67" s="305">
        <v>0</v>
      </c>
      <c r="H67" s="185"/>
      <c r="I67" s="178" t="s">
        <v>119</v>
      </c>
      <c r="J67" s="185"/>
      <c r="K67" s="185" t="s">
        <v>300</v>
      </c>
      <c r="L67" s="185">
        <f>COUNTIF(Y67:AD68,"x")</f>
        <v>0</v>
      </c>
      <c r="M67" s="194">
        <f t="shared" si="0"/>
        <v>0</v>
      </c>
      <c r="N67" s="171"/>
      <c r="O67" s="171"/>
      <c r="P67" s="107" t="str">
        <f>J66</f>
        <v>BV11</v>
      </c>
      <c r="Q67" s="90" t="s">
        <v>277</v>
      </c>
      <c r="R67" s="90" t="s">
        <v>277</v>
      </c>
      <c r="S67" s="90" t="s">
        <v>277</v>
      </c>
      <c r="T67" s="90" t="s">
        <v>277</v>
      </c>
      <c r="U67" s="90" t="s">
        <v>277</v>
      </c>
      <c r="V67" s="108" t="s">
        <v>277</v>
      </c>
      <c r="W67" s="171"/>
      <c r="X67" s="107">
        <f>J67</f>
        <v>0</v>
      </c>
      <c r="Y67" s="114"/>
      <c r="Z67" s="115"/>
      <c r="AA67" s="115"/>
      <c r="AB67" s="115"/>
      <c r="AC67" s="115"/>
      <c r="AD67" s="116"/>
      <c r="AE67" s="171"/>
      <c r="AF67" s="107">
        <f>J68</f>
        <v>0</v>
      </c>
      <c r="AG67" s="114"/>
      <c r="AH67" s="115"/>
      <c r="AI67" s="115"/>
      <c r="AJ67" s="115"/>
      <c r="AK67" s="115"/>
      <c r="AL67" s="116"/>
      <c r="AM67" s="171"/>
      <c r="AN67" s="171"/>
      <c r="AO67" s="171"/>
      <c r="AP67" s="355"/>
      <c r="AQ67" s="66"/>
      <c r="AR67" s="143"/>
      <c r="AT67" s="143"/>
      <c r="AU67" s="143"/>
      <c r="AV67" s="143"/>
      <c r="AW67" s="143"/>
      <c r="AX67" s="143"/>
      <c r="AY67" s="289">
        <f t="shared" si="2"/>
        <v>0</v>
      </c>
      <c r="AZ67" s="244">
        <f t="shared" si="5"/>
        <v>0</v>
      </c>
      <c r="BA67" s="331">
        <f t="shared" si="6"/>
        <v>0</v>
      </c>
      <c r="BB67" s="330" t="e">
        <f>Table68[[#This Row],[Occupé]]/Table68[[#This Row],[Total port]]</f>
        <v>#DIV/0!</v>
      </c>
      <c r="BC67" s="250"/>
      <c r="BD67" s="250"/>
      <c r="BE67" s="215"/>
      <c r="BF67" s="215"/>
      <c r="BG67" s="215"/>
    </row>
    <row r="68" spans="1:59" ht="12" customHeight="1" thickBot="1">
      <c r="A68" s="298" t="str">
        <f t="shared" si="1"/>
        <v>INTRA</v>
      </c>
      <c r="B68" s="180" t="s">
        <v>119</v>
      </c>
      <c r="C68" s="185"/>
      <c r="D68" s="179" t="s">
        <v>276</v>
      </c>
      <c r="E68" s="352"/>
      <c r="F68" s="305">
        <v>0</v>
      </c>
      <c r="G68" s="305">
        <v>0</v>
      </c>
      <c r="H68" s="185"/>
      <c r="I68" s="178" t="s">
        <v>119</v>
      </c>
      <c r="J68" s="185"/>
      <c r="K68" s="185" t="s">
        <v>301</v>
      </c>
      <c r="L68" s="185">
        <f>COUNTIF(AG67:AL68,"x")</f>
        <v>0</v>
      </c>
      <c r="M68" s="194">
        <f t="shared" si="0"/>
        <v>0</v>
      </c>
      <c r="N68" s="171"/>
      <c r="O68" s="171"/>
      <c r="P68" s="109" t="str">
        <f>K66</f>
        <v>C1</v>
      </c>
      <c r="Q68" s="162" t="s">
        <v>277</v>
      </c>
      <c r="R68" s="162" t="s">
        <v>277</v>
      </c>
      <c r="S68" s="162" t="s">
        <v>277</v>
      </c>
      <c r="T68" s="162" t="s">
        <v>277</v>
      </c>
      <c r="U68" s="162" t="s">
        <v>277</v>
      </c>
      <c r="V68" s="110" t="s">
        <v>277</v>
      </c>
      <c r="W68" s="171"/>
      <c r="X68" s="109" t="str">
        <f>K67</f>
        <v>C2</v>
      </c>
      <c r="Y68" s="118"/>
      <c r="Z68" s="119"/>
      <c r="AA68" s="119"/>
      <c r="AB68" s="119"/>
      <c r="AC68" s="119"/>
      <c r="AD68" s="120"/>
      <c r="AE68" s="171"/>
      <c r="AF68" s="109" t="str">
        <f>K68</f>
        <v>C3</v>
      </c>
      <c r="AG68" s="118"/>
      <c r="AH68" s="119"/>
      <c r="AI68" s="119"/>
      <c r="AJ68" s="119"/>
      <c r="AK68" s="119"/>
      <c r="AL68" s="120"/>
      <c r="AM68" s="171"/>
      <c r="AN68" s="171"/>
      <c r="AO68" s="171"/>
      <c r="AP68" s="355"/>
      <c r="AQ68" s="66"/>
      <c r="AR68" s="143"/>
      <c r="AT68" s="143"/>
      <c r="AU68" s="143"/>
      <c r="AV68" s="143"/>
      <c r="AW68" s="143"/>
      <c r="AX68" s="143"/>
      <c r="AY68" s="289">
        <f t="shared" si="2"/>
        <v>0</v>
      </c>
      <c r="AZ68" s="244">
        <f t="shared" si="5"/>
        <v>0</v>
      </c>
      <c r="BA68" s="331">
        <f t="shared" si="6"/>
        <v>0</v>
      </c>
      <c r="BB68" s="330" t="e">
        <f>Table68[[#This Row],[Occupé]]/Table68[[#This Row],[Total port]]</f>
        <v>#DIV/0!</v>
      </c>
      <c r="BC68" s="250"/>
      <c r="BD68" s="250"/>
      <c r="BE68" s="215"/>
      <c r="BF68" s="215"/>
      <c r="BG68" s="215"/>
    </row>
    <row r="69" spans="1:59" ht="12" customHeight="1" thickBot="1">
      <c r="A69" s="299" t="str">
        <f t="shared" si="1"/>
        <v>INTRA</v>
      </c>
      <c r="B69" s="78"/>
      <c r="C69" s="187"/>
      <c r="D69" s="80"/>
      <c r="E69" s="361"/>
      <c r="F69" s="187"/>
      <c r="G69" s="187"/>
      <c r="H69" s="187"/>
      <c r="I69" s="81"/>
      <c r="J69" s="187"/>
      <c r="K69" s="187"/>
      <c r="L69" s="187"/>
      <c r="M69" s="195"/>
      <c r="N69" s="164"/>
      <c r="O69" s="164"/>
      <c r="P69" s="164"/>
      <c r="Q69" s="164">
        <v>1</v>
      </c>
      <c r="R69" s="164">
        <v>2</v>
      </c>
      <c r="S69" s="164">
        <v>3</v>
      </c>
      <c r="T69" s="164">
        <v>4</v>
      </c>
      <c r="U69" s="164">
        <v>5</v>
      </c>
      <c r="V69" s="164">
        <v>6</v>
      </c>
      <c r="W69" s="164"/>
      <c r="X69" s="164"/>
      <c r="Y69" s="164">
        <v>1</v>
      </c>
      <c r="Z69" s="164">
        <v>2</v>
      </c>
      <c r="AA69" s="164">
        <v>3</v>
      </c>
      <c r="AB69" s="164">
        <v>4</v>
      </c>
      <c r="AC69" s="164">
        <v>5</v>
      </c>
      <c r="AD69" s="164">
        <v>6</v>
      </c>
      <c r="AE69" s="164"/>
      <c r="AF69" s="164"/>
      <c r="AG69" s="164">
        <v>1</v>
      </c>
      <c r="AH69" s="164">
        <v>2</v>
      </c>
      <c r="AI69" s="164">
        <v>3</v>
      </c>
      <c r="AJ69" s="164">
        <v>4</v>
      </c>
      <c r="AK69" s="164">
        <v>5</v>
      </c>
      <c r="AL69" s="164">
        <v>6</v>
      </c>
      <c r="AM69" s="164"/>
      <c r="AN69" s="164"/>
      <c r="AO69" s="164"/>
      <c r="AP69" s="356"/>
      <c r="AQ69" s="66"/>
      <c r="AR69" s="143"/>
      <c r="AT69" s="143"/>
      <c r="AU69" s="143"/>
      <c r="AV69" s="143"/>
      <c r="AW69" s="143"/>
      <c r="AX69" s="143"/>
      <c r="AY69" s="289">
        <f t="shared" si="2"/>
        <v>0</v>
      </c>
      <c r="AZ69" s="244">
        <f t="shared" si="5"/>
        <v>0</v>
      </c>
      <c r="BA69" s="331">
        <f t="shared" si="6"/>
        <v>0</v>
      </c>
      <c r="BB69" s="330" t="e">
        <f>Table68[[#This Row],[Occupé]]/Table68[[#This Row],[Total port]]</f>
        <v>#DIV/0!</v>
      </c>
      <c r="BC69" s="250"/>
      <c r="BD69" s="250"/>
      <c r="BE69" s="215"/>
      <c r="BF69" s="215"/>
      <c r="BG69" s="215"/>
    </row>
    <row r="70" spans="1:59" ht="12" customHeight="1" thickBot="1">
      <c r="A70" s="302" t="str">
        <f t="shared" si="1"/>
        <v>INTRA</v>
      </c>
      <c r="B70" s="101" t="s">
        <v>119</v>
      </c>
      <c r="C70" s="203" t="s">
        <v>123</v>
      </c>
      <c r="D70" s="103" t="s">
        <v>276</v>
      </c>
      <c r="E70" s="351">
        <v>22</v>
      </c>
      <c r="F70" s="184">
        <v>12</v>
      </c>
      <c r="G70" s="184">
        <v>12</v>
      </c>
      <c r="H70" s="184" t="s">
        <v>289</v>
      </c>
      <c r="I70" s="90" t="s">
        <v>119</v>
      </c>
      <c r="J70" s="203" t="s">
        <v>165</v>
      </c>
      <c r="K70" s="184" t="s">
        <v>298</v>
      </c>
      <c r="L70" s="184">
        <f>COUNTIF(Q71:V72,"x")</f>
        <v>12</v>
      </c>
      <c r="M70" s="140">
        <f t="shared" ref="M70:M112" si="7">F70-L70</f>
        <v>0</v>
      </c>
      <c r="N70" s="159"/>
      <c r="O70" s="159"/>
      <c r="P70" s="159"/>
      <c r="Q70" s="159">
        <v>7</v>
      </c>
      <c r="R70" s="159">
        <v>8</v>
      </c>
      <c r="S70" s="159">
        <v>9</v>
      </c>
      <c r="T70" s="159">
        <v>10</v>
      </c>
      <c r="U70" s="159">
        <v>11</v>
      </c>
      <c r="V70" s="159">
        <v>12</v>
      </c>
      <c r="W70" s="159"/>
      <c r="X70" s="159"/>
      <c r="Y70" s="159">
        <v>7</v>
      </c>
      <c r="Z70" s="159">
        <v>8</v>
      </c>
      <c r="AA70" s="159">
        <v>9</v>
      </c>
      <c r="AB70" s="159">
        <v>10</v>
      </c>
      <c r="AC70" s="159">
        <v>11</v>
      </c>
      <c r="AD70" s="159">
        <v>12</v>
      </c>
      <c r="AE70" s="159"/>
      <c r="AF70" s="159"/>
      <c r="AG70" s="159">
        <v>7</v>
      </c>
      <c r="AH70" s="159">
        <v>8</v>
      </c>
      <c r="AI70" s="159">
        <v>9</v>
      </c>
      <c r="AJ70" s="159">
        <v>10</v>
      </c>
      <c r="AK70" s="159">
        <v>11</v>
      </c>
      <c r="AL70" s="159">
        <v>12</v>
      </c>
      <c r="AM70" s="159"/>
      <c r="AN70" s="159"/>
      <c r="AO70" s="159"/>
      <c r="AP70" s="354">
        <f>E70</f>
        <v>22</v>
      </c>
      <c r="AQ70" s="66"/>
      <c r="AR70" s="143"/>
      <c r="AT70" s="143"/>
      <c r="AU70" s="143"/>
      <c r="AV70" s="143"/>
      <c r="AW70" s="143"/>
      <c r="AX70" s="143"/>
      <c r="AY70" s="289">
        <f t="shared" si="2"/>
        <v>12</v>
      </c>
      <c r="AZ70" s="244">
        <f t="shared" si="5"/>
        <v>0</v>
      </c>
      <c r="BA70" s="331">
        <f t="shared" ref="BA70:BA101" si="8">M70</f>
        <v>0</v>
      </c>
      <c r="BB70" s="330">
        <f>Table68[[#This Row],[Occupé]]/Table68[[#This Row],[Total port]]</f>
        <v>0</v>
      </c>
      <c r="BC70" s="250"/>
      <c r="BD70" s="250"/>
      <c r="BE70" s="215"/>
      <c r="BF70" s="215"/>
      <c r="BG70" s="215"/>
    </row>
    <row r="71" spans="1:59" ht="12" customHeight="1">
      <c r="A71" s="298" t="str">
        <f t="shared" ref="A71:A134" si="9">IF(B71=I71,"INTRA","INTER")</f>
        <v>INTRA</v>
      </c>
      <c r="B71" s="180" t="s">
        <v>119</v>
      </c>
      <c r="C71" s="204" t="s">
        <v>123</v>
      </c>
      <c r="D71" s="179" t="s">
        <v>276</v>
      </c>
      <c r="E71" s="352"/>
      <c r="F71" s="185">
        <v>12</v>
      </c>
      <c r="G71" s="185">
        <v>12</v>
      </c>
      <c r="H71" s="185" t="s">
        <v>289</v>
      </c>
      <c r="I71" s="178" t="s">
        <v>119</v>
      </c>
      <c r="J71" s="204" t="s">
        <v>165</v>
      </c>
      <c r="K71" s="185" t="s">
        <v>300</v>
      </c>
      <c r="L71" s="185">
        <f>COUNTIF(Y71:AD72,"x")</f>
        <v>12</v>
      </c>
      <c r="M71" s="194">
        <f t="shared" si="7"/>
        <v>0</v>
      </c>
      <c r="N71" s="171"/>
      <c r="O71" s="171"/>
      <c r="P71" s="107" t="str">
        <f>J70</f>
        <v>BV17</v>
      </c>
      <c r="Q71" s="90" t="s">
        <v>277</v>
      </c>
      <c r="R71" s="90" t="s">
        <v>277</v>
      </c>
      <c r="S71" s="90" t="s">
        <v>277</v>
      </c>
      <c r="T71" s="90" t="s">
        <v>277</v>
      </c>
      <c r="U71" s="90" t="s">
        <v>277</v>
      </c>
      <c r="V71" s="108" t="s">
        <v>277</v>
      </c>
      <c r="W71" s="171"/>
      <c r="X71" s="107" t="str">
        <f>J71</f>
        <v>BV17</v>
      </c>
      <c r="Y71" s="90" t="s">
        <v>277</v>
      </c>
      <c r="Z71" s="90" t="s">
        <v>277</v>
      </c>
      <c r="AA71" s="90" t="s">
        <v>277</v>
      </c>
      <c r="AB71" s="90" t="s">
        <v>277</v>
      </c>
      <c r="AC71" s="90" t="s">
        <v>277</v>
      </c>
      <c r="AD71" s="108" t="s">
        <v>277</v>
      </c>
      <c r="AE71" s="171"/>
      <c r="AF71" s="107" t="str">
        <f>J72</f>
        <v>BV17</v>
      </c>
      <c r="AG71" s="90"/>
      <c r="AH71" s="90"/>
      <c r="AI71" s="90"/>
      <c r="AJ71" s="90"/>
      <c r="AK71" s="90"/>
      <c r="AL71" s="108"/>
      <c r="AM71" s="171"/>
      <c r="AN71" s="171"/>
      <c r="AO71" s="171"/>
      <c r="AP71" s="355"/>
      <c r="AQ71" s="66"/>
      <c r="AR71" s="143"/>
      <c r="AT71" s="143"/>
      <c r="AU71" s="143"/>
      <c r="AV71" s="143"/>
      <c r="AW71" s="143"/>
      <c r="AX71" s="143"/>
      <c r="AY71" s="289">
        <f t="shared" ref="AY71:AY134" si="10">G71</f>
        <v>12</v>
      </c>
      <c r="AZ71" s="244">
        <f t="shared" si="5"/>
        <v>0</v>
      </c>
      <c r="BA71" s="331">
        <f t="shared" si="8"/>
        <v>0</v>
      </c>
      <c r="BB71" s="330">
        <f>Table68[[#This Row],[Occupé]]/Table68[[#This Row],[Total port]]</f>
        <v>0</v>
      </c>
      <c r="BC71" s="250"/>
      <c r="BD71" s="250"/>
      <c r="BE71" s="215"/>
      <c r="BF71" s="215"/>
      <c r="BG71" s="215"/>
    </row>
    <row r="72" spans="1:59" ht="12" customHeight="1" thickBot="1">
      <c r="A72" s="298" t="str">
        <f t="shared" si="9"/>
        <v>INTRA</v>
      </c>
      <c r="B72" s="180" t="s">
        <v>119</v>
      </c>
      <c r="C72" s="204" t="s">
        <v>123</v>
      </c>
      <c r="D72" s="179" t="s">
        <v>276</v>
      </c>
      <c r="E72" s="352"/>
      <c r="F72" s="185">
        <v>12</v>
      </c>
      <c r="G72" s="185">
        <v>12</v>
      </c>
      <c r="H72" s="185" t="s">
        <v>289</v>
      </c>
      <c r="I72" s="178" t="s">
        <v>119</v>
      </c>
      <c r="J72" s="204" t="s">
        <v>165</v>
      </c>
      <c r="K72" s="185" t="s">
        <v>301</v>
      </c>
      <c r="L72" s="185">
        <f>COUNTIF(AG71:AL72,"x")</f>
        <v>4</v>
      </c>
      <c r="M72" s="194">
        <f t="shared" si="7"/>
        <v>8</v>
      </c>
      <c r="N72" s="171"/>
      <c r="O72" s="171"/>
      <c r="P72" s="109" t="str">
        <f>K70</f>
        <v>C1</v>
      </c>
      <c r="Q72" s="162" t="s">
        <v>277</v>
      </c>
      <c r="R72" s="162" t="s">
        <v>277</v>
      </c>
      <c r="S72" s="162" t="s">
        <v>277</v>
      </c>
      <c r="T72" s="162" t="s">
        <v>277</v>
      </c>
      <c r="U72" s="162" t="s">
        <v>277</v>
      </c>
      <c r="V72" s="110" t="s">
        <v>277</v>
      </c>
      <c r="W72" s="171"/>
      <c r="X72" s="109" t="str">
        <f>K71</f>
        <v>C2</v>
      </c>
      <c r="Y72" s="162" t="s">
        <v>277</v>
      </c>
      <c r="Z72" s="162" t="s">
        <v>277</v>
      </c>
      <c r="AA72" s="162" t="s">
        <v>277</v>
      </c>
      <c r="AB72" s="162" t="s">
        <v>277</v>
      </c>
      <c r="AC72" s="162" t="s">
        <v>277</v>
      </c>
      <c r="AD72" s="110" t="s">
        <v>277</v>
      </c>
      <c r="AE72" s="171"/>
      <c r="AF72" s="109" t="str">
        <f>K72</f>
        <v>C3</v>
      </c>
      <c r="AG72" s="162"/>
      <c r="AH72" s="162"/>
      <c r="AI72" s="162" t="s">
        <v>277</v>
      </c>
      <c r="AJ72" s="162" t="s">
        <v>277</v>
      </c>
      <c r="AK72" s="162" t="s">
        <v>277</v>
      </c>
      <c r="AL72" s="110" t="s">
        <v>277</v>
      </c>
      <c r="AM72" s="171"/>
      <c r="AN72" s="171"/>
      <c r="AO72" s="171"/>
      <c r="AP72" s="355"/>
      <c r="AQ72" s="66"/>
      <c r="AR72" s="143"/>
      <c r="AT72" s="143"/>
      <c r="AU72" s="143"/>
      <c r="AV72" s="143"/>
      <c r="AW72" s="143"/>
      <c r="AX72" s="143"/>
      <c r="AY72" s="289">
        <f t="shared" si="10"/>
        <v>12</v>
      </c>
      <c r="AZ72" s="244">
        <f t="shared" si="5"/>
        <v>8</v>
      </c>
      <c r="BA72" s="331">
        <f t="shared" si="8"/>
        <v>8</v>
      </c>
      <c r="BB72" s="330">
        <f>Table68[[#This Row],[Occupé]]/Table68[[#This Row],[Total port]]</f>
        <v>0.66666666666666663</v>
      </c>
      <c r="BC72" s="250"/>
      <c r="BD72" s="250"/>
      <c r="BE72" s="215"/>
      <c r="BF72" s="215"/>
      <c r="BG72" s="215"/>
    </row>
    <row r="73" spans="1:59" ht="12" customHeight="1" thickBot="1">
      <c r="A73" s="299" t="str">
        <f t="shared" si="9"/>
        <v>INTRA</v>
      </c>
      <c r="B73" s="78"/>
      <c r="C73" s="187"/>
      <c r="D73" s="80"/>
      <c r="E73" s="361"/>
      <c r="F73" s="187"/>
      <c r="G73" s="187"/>
      <c r="H73" s="187"/>
      <c r="I73" s="81"/>
      <c r="J73" s="187"/>
      <c r="K73" s="187"/>
      <c r="L73" s="187"/>
      <c r="M73" s="195"/>
      <c r="N73" s="171"/>
      <c r="O73" s="171"/>
      <c r="P73" s="171"/>
      <c r="Q73" s="171">
        <v>1</v>
      </c>
      <c r="R73" s="171">
        <v>2</v>
      </c>
      <c r="S73" s="171">
        <v>3</v>
      </c>
      <c r="T73" s="171">
        <v>4</v>
      </c>
      <c r="U73" s="171">
        <v>5</v>
      </c>
      <c r="V73" s="171">
        <v>6</v>
      </c>
      <c r="W73" s="171"/>
      <c r="X73" s="171"/>
      <c r="Y73" s="171">
        <v>1</v>
      </c>
      <c r="Z73" s="171">
        <v>2</v>
      </c>
      <c r="AA73" s="171">
        <v>3</v>
      </c>
      <c r="AB73" s="171">
        <v>4</v>
      </c>
      <c r="AC73" s="171">
        <v>5</v>
      </c>
      <c r="AD73" s="171">
        <v>6</v>
      </c>
      <c r="AE73" s="171"/>
      <c r="AF73" s="171"/>
      <c r="AG73" s="171">
        <v>1</v>
      </c>
      <c r="AH73" s="171">
        <v>2</v>
      </c>
      <c r="AI73" s="171">
        <v>3</v>
      </c>
      <c r="AJ73" s="171">
        <v>4</v>
      </c>
      <c r="AK73" s="171">
        <v>5</v>
      </c>
      <c r="AL73" s="171">
        <v>6</v>
      </c>
      <c r="AM73" s="171"/>
      <c r="AN73" s="171"/>
      <c r="AO73" s="171"/>
      <c r="AP73" s="355"/>
      <c r="AQ73" s="66"/>
      <c r="AR73" s="143"/>
      <c r="AT73" s="143"/>
      <c r="AU73" s="143"/>
      <c r="AV73" s="143"/>
      <c r="AW73" s="143"/>
      <c r="AX73" s="143"/>
      <c r="AY73" s="289">
        <f t="shared" si="10"/>
        <v>0</v>
      </c>
      <c r="AZ73" s="244">
        <f t="shared" si="5"/>
        <v>0</v>
      </c>
      <c r="BA73" s="331">
        <f t="shared" si="8"/>
        <v>0</v>
      </c>
      <c r="BB73" s="330" t="e">
        <f>Table68[[#This Row],[Occupé]]/Table68[[#This Row],[Total port]]</f>
        <v>#DIV/0!</v>
      </c>
      <c r="BC73" s="250"/>
      <c r="BD73" s="250"/>
      <c r="BE73" s="215"/>
      <c r="BF73" s="215"/>
      <c r="BG73" s="215"/>
    </row>
    <row r="74" spans="1:59" ht="12" customHeight="1" thickBot="1">
      <c r="A74" s="302" t="str">
        <f t="shared" si="9"/>
        <v>INTRA</v>
      </c>
      <c r="B74" s="101" t="s">
        <v>119</v>
      </c>
      <c r="C74" s="203" t="s">
        <v>123</v>
      </c>
      <c r="D74" s="103" t="s">
        <v>276</v>
      </c>
      <c r="E74" s="351">
        <v>21</v>
      </c>
      <c r="F74" s="304">
        <v>12</v>
      </c>
      <c r="G74" s="304">
        <v>12</v>
      </c>
      <c r="H74" s="184" t="s">
        <v>289</v>
      </c>
      <c r="I74" s="90" t="s">
        <v>119</v>
      </c>
      <c r="J74" s="203" t="s">
        <v>165</v>
      </c>
      <c r="K74" s="184" t="s">
        <v>298</v>
      </c>
      <c r="L74" s="184">
        <f>COUNTIF(Q75:V76,"x")</f>
        <v>6</v>
      </c>
      <c r="M74" s="140">
        <f t="shared" si="7"/>
        <v>6</v>
      </c>
      <c r="N74" s="159"/>
      <c r="O74" s="159"/>
      <c r="P74" s="159"/>
      <c r="Q74" s="159">
        <v>7</v>
      </c>
      <c r="R74" s="159">
        <v>8</v>
      </c>
      <c r="S74" s="159">
        <v>9</v>
      </c>
      <c r="T74" s="159">
        <v>10</v>
      </c>
      <c r="U74" s="159">
        <v>11</v>
      </c>
      <c r="V74" s="159">
        <v>12</v>
      </c>
      <c r="W74" s="159"/>
      <c r="X74" s="159"/>
      <c r="Y74" s="159">
        <v>7</v>
      </c>
      <c r="Z74" s="159">
        <v>8</v>
      </c>
      <c r="AA74" s="159">
        <v>9</v>
      </c>
      <c r="AB74" s="159">
        <v>10</v>
      </c>
      <c r="AC74" s="159">
        <v>11</v>
      </c>
      <c r="AD74" s="159">
        <v>12</v>
      </c>
      <c r="AE74" s="159"/>
      <c r="AF74" s="159"/>
      <c r="AG74" s="159">
        <v>7</v>
      </c>
      <c r="AH74" s="159">
        <v>8</v>
      </c>
      <c r="AI74" s="159">
        <v>9</v>
      </c>
      <c r="AJ74" s="159">
        <v>10</v>
      </c>
      <c r="AK74" s="159">
        <v>11</v>
      </c>
      <c r="AL74" s="159">
        <v>12</v>
      </c>
      <c r="AM74" s="159"/>
      <c r="AN74" s="159"/>
      <c r="AO74" s="159"/>
      <c r="AP74" s="354">
        <f>E74</f>
        <v>21</v>
      </c>
      <c r="AQ74" s="66"/>
      <c r="AR74" s="143"/>
      <c r="AT74" s="143"/>
      <c r="AU74" s="143"/>
      <c r="AV74" s="143"/>
      <c r="AW74" s="143"/>
      <c r="AX74" s="143"/>
      <c r="AY74" s="289">
        <f t="shared" si="10"/>
        <v>12</v>
      </c>
      <c r="AZ74" s="244">
        <f t="shared" si="5"/>
        <v>6</v>
      </c>
      <c r="BA74" s="331">
        <f t="shared" si="8"/>
        <v>6</v>
      </c>
      <c r="BB74" s="330">
        <f>Table68[[#This Row],[Occupé]]/Table68[[#This Row],[Total port]]</f>
        <v>0.5</v>
      </c>
      <c r="BC74" s="250"/>
      <c r="BD74" s="250"/>
      <c r="BE74" s="215"/>
      <c r="BF74" s="215"/>
      <c r="BG74" s="215"/>
    </row>
    <row r="75" spans="1:59" ht="12" customHeight="1">
      <c r="A75" s="298" t="str">
        <f t="shared" si="9"/>
        <v>INTRA</v>
      </c>
      <c r="B75" s="180" t="s">
        <v>119</v>
      </c>
      <c r="C75" s="185"/>
      <c r="D75" s="179" t="s">
        <v>276</v>
      </c>
      <c r="E75" s="352"/>
      <c r="F75" s="305">
        <v>0</v>
      </c>
      <c r="G75" s="305">
        <v>0</v>
      </c>
      <c r="H75" s="185"/>
      <c r="I75" s="178" t="s">
        <v>119</v>
      </c>
      <c r="J75" s="185"/>
      <c r="K75" s="185" t="s">
        <v>300</v>
      </c>
      <c r="L75" s="185">
        <f>COUNTIF(Y75:AD76,"x")</f>
        <v>12</v>
      </c>
      <c r="M75" s="194">
        <f t="shared" si="7"/>
        <v>-12</v>
      </c>
      <c r="N75" s="171"/>
      <c r="O75" s="171"/>
      <c r="P75" s="107" t="str">
        <f>J74</f>
        <v>BV17</v>
      </c>
      <c r="Q75" s="90"/>
      <c r="R75" s="90"/>
      <c r="S75" s="90" t="s">
        <v>277</v>
      </c>
      <c r="T75" s="90" t="s">
        <v>277</v>
      </c>
      <c r="U75" s="90" t="s">
        <v>277</v>
      </c>
      <c r="V75" s="108" t="s">
        <v>277</v>
      </c>
      <c r="W75" s="171"/>
      <c r="X75" s="107">
        <f>J75</f>
        <v>0</v>
      </c>
      <c r="Y75" s="255" t="s">
        <v>277</v>
      </c>
      <c r="Z75" s="255" t="s">
        <v>277</v>
      </c>
      <c r="AA75" s="255" t="s">
        <v>277</v>
      </c>
      <c r="AB75" s="255" t="s">
        <v>277</v>
      </c>
      <c r="AC75" s="255" t="s">
        <v>277</v>
      </c>
      <c r="AD75" s="263" t="s">
        <v>277</v>
      </c>
      <c r="AE75" s="171"/>
      <c r="AF75" s="113">
        <f>J76</f>
        <v>0</v>
      </c>
      <c r="AG75" s="114"/>
      <c r="AH75" s="115"/>
      <c r="AI75" s="115"/>
      <c r="AJ75" s="115"/>
      <c r="AK75" s="115"/>
      <c r="AL75" s="116"/>
      <c r="AM75" s="171"/>
      <c r="AN75" s="171"/>
      <c r="AO75" s="171"/>
      <c r="AP75" s="355"/>
      <c r="AQ75" s="66"/>
      <c r="AR75" s="143"/>
      <c r="AT75" s="143"/>
      <c r="AU75" s="143"/>
      <c r="AV75" s="143"/>
      <c r="AW75" s="143"/>
      <c r="AX75" s="143"/>
      <c r="AY75" s="289">
        <f t="shared" si="10"/>
        <v>0</v>
      </c>
      <c r="AZ75" s="244">
        <f t="shared" si="5"/>
        <v>-12</v>
      </c>
      <c r="BA75" s="331">
        <f t="shared" si="8"/>
        <v>-12</v>
      </c>
      <c r="BB75" s="330" t="e">
        <f>Table68[[#This Row],[Occupé]]/Table68[[#This Row],[Total port]]</f>
        <v>#DIV/0!</v>
      </c>
      <c r="BC75" s="250"/>
      <c r="BD75" s="250"/>
      <c r="BE75" s="215"/>
      <c r="BF75" s="215"/>
      <c r="BG75" s="215"/>
    </row>
    <row r="76" spans="1:59" ht="12" customHeight="1" thickBot="1">
      <c r="A76" s="298" t="str">
        <f t="shared" si="9"/>
        <v>INTRA</v>
      </c>
      <c r="B76" s="180" t="s">
        <v>119</v>
      </c>
      <c r="C76" s="185"/>
      <c r="D76" s="179" t="s">
        <v>276</v>
      </c>
      <c r="E76" s="352"/>
      <c r="F76" s="305">
        <v>0</v>
      </c>
      <c r="G76" s="305">
        <v>0</v>
      </c>
      <c r="H76" s="185"/>
      <c r="I76" s="178" t="s">
        <v>119</v>
      </c>
      <c r="J76" s="185"/>
      <c r="K76" s="185"/>
      <c r="L76" s="185">
        <f>COUNTIF(AG75:AL76,"x")</f>
        <v>0</v>
      </c>
      <c r="M76" s="194">
        <f t="shared" si="7"/>
        <v>0</v>
      </c>
      <c r="N76" s="171"/>
      <c r="O76" s="171"/>
      <c r="P76" s="109" t="str">
        <f>K74</f>
        <v>C1</v>
      </c>
      <c r="Q76" s="162" t="s">
        <v>277</v>
      </c>
      <c r="R76" s="162" t="s">
        <v>277</v>
      </c>
      <c r="S76" s="162"/>
      <c r="T76" s="162"/>
      <c r="U76" s="162"/>
      <c r="V76" s="110"/>
      <c r="W76" s="171"/>
      <c r="X76" s="109" t="str">
        <f>K75</f>
        <v>C2</v>
      </c>
      <c r="Y76" s="231" t="s">
        <v>277</v>
      </c>
      <c r="Z76" s="231" t="s">
        <v>277</v>
      </c>
      <c r="AA76" s="231" t="s">
        <v>277</v>
      </c>
      <c r="AB76" s="231" t="s">
        <v>277</v>
      </c>
      <c r="AC76" s="231" t="s">
        <v>277</v>
      </c>
      <c r="AD76" s="265" t="s">
        <v>277</v>
      </c>
      <c r="AE76" s="171"/>
      <c r="AF76" s="117">
        <f>K76</f>
        <v>0</v>
      </c>
      <c r="AG76" s="118"/>
      <c r="AH76" s="119"/>
      <c r="AI76" s="119"/>
      <c r="AJ76" s="119"/>
      <c r="AK76" s="119"/>
      <c r="AL76" s="120"/>
      <c r="AM76" s="171"/>
      <c r="AN76" s="171"/>
      <c r="AO76" s="171"/>
      <c r="AP76" s="355"/>
      <c r="AQ76" s="66"/>
      <c r="AR76" s="143"/>
      <c r="AT76" s="143"/>
      <c r="AU76" s="143"/>
      <c r="AV76" s="143"/>
      <c r="AW76" s="143"/>
      <c r="AX76" s="143"/>
      <c r="AY76" s="289">
        <f t="shared" si="10"/>
        <v>0</v>
      </c>
      <c r="AZ76" s="244">
        <f t="shared" si="5"/>
        <v>0</v>
      </c>
      <c r="BA76" s="331">
        <f t="shared" si="8"/>
        <v>0</v>
      </c>
      <c r="BB76" s="330" t="e">
        <f>Table68[[#This Row],[Occupé]]/Table68[[#This Row],[Total port]]</f>
        <v>#DIV/0!</v>
      </c>
      <c r="BC76" s="250"/>
      <c r="BD76" s="250"/>
      <c r="BE76" s="215"/>
      <c r="BF76" s="215"/>
      <c r="BG76" s="215"/>
    </row>
    <row r="77" spans="1:59" ht="12" customHeight="1" thickBot="1">
      <c r="A77" s="299" t="str">
        <f t="shared" si="9"/>
        <v>INTRA</v>
      </c>
      <c r="B77" s="78"/>
      <c r="C77" s="187"/>
      <c r="D77" s="80"/>
      <c r="E77" s="361"/>
      <c r="F77" s="187"/>
      <c r="G77" s="187"/>
      <c r="H77" s="187"/>
      <c r="I77" s="81"/>
      <c r="J77" s="187"/>
      <c r="K77" s="187"/>
      <c r="L77" s="187"/>
      <c r="M77" s="195"/>
      <c r="N77" s="164"/>
      <c r="O77" s="164"/>
      <c r="P77" s="164"/>
      <c r="Q77" s="164">
        <v>1</v>
      </c>
      <c r="R77" s="164">
        <v>2</v>
      </c>
      <c r="S77" s="164">
        <v>3</v>
      </c>
      <c r="T77" s="164">
        <v>4</v>
      </c>
      <c r="U77" s="164">
        <v>5</v>
      </c>
      <c r="V77" s="164">
        <v>6</v>
      </c>
      <c r="W77" s="164"/>
      <c r="X77" s="164"/>
      <c r="Y77" s="164">
        <v>1</v>
      </c>
      <c r="Z77" s="164">
        <v>2</v>
      </c>
      <c r="AA77" s="164">
        <v>3</v>
      </c>
      <c r="AB77" s="164">
        <v>4</v>
      </c>
      <c r="AC77" s="164">
        <v>5</v>
      </c>
      <c r="AD77" s="164">
        <v>6</v>
      </c>
      <c r="AE77" s="164"/>
      <c r="AF77" s="164"/>
      <c r="AG77" s="164">
        <v>1</v>
      </c>
      <c r="AH77" s="164">
        <v>2</v>
      </c>
      <c r="AI77" s="164">
        <v>3</v>
      </c>
      <c r="AJ77" s="164">
        <v>4</v>
      </c>
      <c r="AK77" s="164">
        <v>5</v>
      </c>
      <c r="AL77" s="164">
        <v>6</v>
      </c>
      <c r="AM77" s="164"/>
      <c r="AN77" s="164"/>
      <c r="AO77" s="164"/>
      <c r="AP77" s="356"/>
      <c r="AQ77" s="66"/>
      <c r="AR77" s="143"/>
      <c r="AT77" s="143"/>
      <c r="AU77" s="143"/>
      <c r="AV77" s="143"/>
      <c r="AW77" s="143"/>
      <c r="AX77" s="143"/>
      <c r="AY77" s="289">
        <f t="shared" si="10"/>
        <v>0</v>
      </c>
      <c r="AZ77" s="244">
        <f t="shared" si="5"/>
        <v>0</v>
      </c>
      <c r="BA77" s="331">
        <f t="shared" si="8"/>
        <v>0</v>
      </c>
      <c r="BB77" s="330" t="e">
        <f>Table68[[#This Row],[Occupé]]/Table68[[#This Row],[Total port]]</f>
        <v>#DIV/0!</v>
      </c>
      <c r="BC77" s="250"/>
      <c r="BD77" s="250"/>
      <c r="BE77" s="215"/>
      <c r="BF77" s="215"/>
      <c r="BG77" s="215"/>
    </row>
    <row r="78" spans="1:59" ht="12" customHeight="1" thickBot="1">
      <c r="A78" s="302" t="str">
        <f t="shared" si="9"/>
        <v>INTRA</v>
      </c>
      <c r="B78" s="101" t="s">
        <v>119</v>
      </c>
      <c r="C78" s="203" t="s">
        <v>123</v>
      </c>
      <c r="D78" s="103" t="s">
        <v>276</v>
      </c>
      <c r="E78" s="351">
        <v>19</v>
      </c>
      <c r="F78" s="184">
        <v>12</v>
      </c>
      <c r="G78" s="184">
        <v>12</v>
      </c>
      <c r="H78" s="184" t="s">
        <v>289</v>
      </c>
      <c r="I78" s="90" t="s">
        <v>119</v>
      </c>
      <c r="J78" s="203" t="s">
        <v>170</v>
      </c>
      <c r="K78" s="184" t="s">
        <v>298</v>
      </c>
      <c r="L78" s="184">
        <f>COUNTIF(Q79:V80,"x")</f>
        <v>10</v>
      </c>
      <c r="M78" s="140">
        <f t="shared" si="7"/>
        <v>2</v>
      </c>
      <c r="N78" s="171"/>
      <c r="O78" s="171"/>
      <c r="P78" s="171"/>
      <c r="Q78" s="171">
        <v>7</v>
      </c>
      <c r="R78" s="171">
        <v>8</v>
      </c>
      <c r="S78" s="171">
        <v>9</v>
      </c>
      <c r="T78" s="171">
        <v>10</v>
      </c>
      <c r="U78" s="171">
        <v>11</v>
      </c>
      <c r="V78" s="171">
        <v>12</v>
      </c>
      <c r="W78" s="171"/>
      <c r="X78" s="171"/>
      <c r="Y78" s="171">
        <v>7</v>
      </c>
      <c r="Z78" s="171">
        <v>8</v>
      </c>
      <c r="AA78" s="171">
        <v>9</v>
      </c>
      <c r="AB78" s="171">
        <v>10</v>
      </c>
      <c r="AC78" s="171">
        <v>11</v>
      </c>
      <c r="AD78" s="171">
        <v>12</v>
      </c>
      <c r="AE78" s="171"/>
      <c r="AF78" s="171"/>
      <c r="AG78" s="171">
        <v>7</v>
      </c>
      <c r="AH78" s="171">
        <v>8</v>
      </c>
      <c r="AI78" s="171">
        <v>9</v>
      </c>
      <c r="AJ78" s="171">
        <v>10</v>
      </c>
      <c r="AK78" s="171">
        <v>11</v>
      </c>
      <c r="AL78" s="171">
        <v>12</v>
      </c>
      <c r="AM78" s="171"/>
      <c r="AN78" s="171"/>
      <c r="AO78" s="171"/>
      <c r="AP78" s="355">
        <f>E78</f>
        <v>19</v>
      </c>
      <c r="AQ78" s="66"/>
      <c r="AR78" s="143"/>
      <c r="AT78" s="143"/>
      <c r="AU78" s="143"/>
      <c r="AV78" s="143"/>
      <c r="AW78" s="143"/>
      <c r="AX78" s="143"/>
      <c r="AY78" s="289">
        <f t="shared" si="10"/>
        <v>12</v>
      </c>
      <c r="AZ78" s="244">
        <f t="shared" si="5"/>
        <v>2</v>
      </c>
      <c r="BA78" s="331">
        <f t="shared" si="8"/>
        <v>2</v>
      </c>
      <c r="BB78" s="330">
        <f>Table68[[#This Row],[Occupé]]/Table68[[#This Row],[Total port]]</f>
        <v>0.16666666666666666</v>
      </c>
      <c r="BC78" s="250"/>
      <c r="BD78" s="250"/>
      <c r="BE78" s="215"/>
      <c r="BF78" s="215"/>
      <c r="BG78" s="215"/>
    </row>
    <row r="79" spans="1:59" ht="12" customHeight="1">
      <c r="A79" s="298" t="str">
        <f t="shared" si="9"/>
        <v>INTRA</v>
      </c>
      <c r="B79" s="180" t="s">
        <v>119</v>
      </c>
      <c r="C79" s="204" t="s">
        <v>123</v>
      </c>
      <c r="D79" s="179" t="s">
        <v>276</v>
      </c>
      <c r="E79" s="352"/>
      <c r="F79" s="185">
        <v>12</v>
      </c>
      <c r="G79" s="185">
        <v>12</v>
      </c>
      <c r="H79" s="185" t="s">
        <v>289</v>
      </c>
      <c r="I79" s="178" t="s">
        <v>119</v>
      </c>
      <c r="J79" s="204" t="s">
        <v>170</v>
      </c>
      <c r="K79" s="185" t="s">
        <v>300</v>
      </c>
      <c r="L79" s="185">
        <f>COUNTIF(Y79:AD80,"x")</f>
        <v>10</v>
      </c>
      <c r="M79" s="194">
        <f t="shared" si="7"/>
        <v>2</v>
      </c>
      <c r="N79" s="171"/>
      <c r="O79" s="171"/>
      <c r="P79" s="107" t="str">
        <f>J78</f>
        <v>BV24</v>
      </c>
      <c r="Q79" s="90"/>
      <c r="R79" s="90"/>
      <c r="S79" s="90" t="s">
        <v>277</v>
      </c>
      <c r="T79" s="90" t="s">
        <v>277</v>
      </c>
      <c r="U79" s="90" t="s">
        <v>277</v>
      </c>
      <c r="V79" s="108" t="s">
        <v>277</v>
      </c>
      <c r="W79" s="171"/>
      <c r="X79" s="107" t="str">
        <f>J79</f>
        <v>BV24</v>
      </c>
      <c r="Y79" s="90"/>
      <c r="Z79" s="90"/>
      <c r="AA79" s="90" t="s">
        <v>277</v>
      </c>
      <c r="AB79" s="90" t="s">
        <v>277</v>
      </c>
      <c r="AC79" s="90" t="s">
        <v>277</v>
      </c>
      <c r="AD79" s="108" t="s">
        <v>277</v>
      </c>
      <c r="AE79" s="171"/>
      <c r="AF79" s="107" t="str">
        <f>J80</f>
        <v>BV24</v>
      </c>
      <c r="AG79" s="90" t="s">
        <v>277</v>
      </c>
      <c r="AH79" s="90" t="s">
        <v>277</v>
      </c>
      <c r="AI79" s="90" t="s">
        <v>277</v>
      </c>
      <c r="AJ79" s="90" t="s">
        <v>277</v>
      </c>
      <c r="AK79" s="90" t="s">
        <v>277</v>
      </c>
      <c r="AL79" s="108" t="s">
        <v>277</v>
      </c>
      <c r="AM79" s="171"/>
      <c r="AN79" s="171"/>
      <c r="AO79" s="171"/>
      <c r="AP79" s="355"/>
      <c r="AQ79" s="66"/>
      <c r="AR79" s="143"/>
      <c r="AT79" s="143"/>
      <c r="AU79" s="143"/>
      <c r="AV79" s="143"/>
      <c r="AW79" s="143"/>
      <c r="AX79" s="143"/>
      <c r="AY79" s="289">
        <f t="shared" si="10"/>
        <v>12</v>
      </c>
      <c r="AZ79" s="244">
        <f t="shared" si="5"/>
        <v>2</v>
      </c>
      <c r="BA79" s="331">
        <f t="shared" si="8"/>
        <v>2</v>
      </c>
      <c r="BB79" s="330">
        <f>Table68[[#This Row],[Occupé]]/Table68[[#This Row],[Total port]]</f>
        <v>0.16666666666666666</v>
      </c>
      <c r="BC79" s="250"/>
      <c r="BD79" s="250"/>
      <c r="BE79" s="215"/>
      <c r="BF79" s="215"/>
      <c r="BG79" s="215"/>
    </row>
    <row r="80" spans="1:59" ht="12" customHeight="1" thickBot="1">
      <c r="A80" s="298" t="str">
        <f t="shared" si="9"/>
        <v>INTRA</v>
      </c>
      <c r="B80" s="180" t="s">
        <v>119</v>
      </c>
      <c r="C80" s="204" t="s">
        <v>123</v>
      </c>
      <c r="D80" s="179" t="s">
        <v>276</v>
      </c>
      <c r="E80" s="352"/>
      <c r="F80" s="185">
        <v>12</v>
      </c>
      <c r="G80" s="185">
        <v>12</v>
      </c>
      <c r="H80" s="185" t="s">
        <v>289</v>
      </c>
      <c r="I80" s="178" t="s">
        <v>119</v>
      </c>
      <c r="J80" s="204" t="s">
        <v>170</v>
      </c>
      <c r="K80" s="185" t="s">
        <v>298</v>
      </c>
      <c r="L80" s="185">
        <f>COUNTIF(AG79:AL80,"x")</f>
        <v>12</v>
      </c>
      <c r="M80" s="194">
        <f t="shared" si="7"/>
        <v>0</v>
      </c>
      <c r="N80" s="171"/>
      <c r="O80" s="171"/>
      <c r="P80" s="109" t="str">
        <f>K78</f>
        <v>C1</v>
      </c>
      <c r="Q80" s="162" t="s">
        <v>277</v>
      </c>
      <c r="R80" s="162" t="s">
        <v>277</v>
      </c>
      <c r="S80" s="162" t="s">
        <v>277</v>
      </c>
      <c r="T80" s="162" t="s">
        <v>277</v>
      </c>
      <c r="U80" s="162" t="s">
        <v>277</v>
      </c>
      <c r="V80" s="110" t="s">
        <v>277</v>
      </c>
      <c r="W80" s="171"/>
      <c r="X80" s="109" t="str">
        <f>K79</f>
        <v>C2</v>
      </c>
      <c r="Y80" s="162" t="s">
        <v>277</v>
      </c>
      <c r="Z80" s="162" t="s">
        <v>277</v>
      </c>
      <c r="AA80" s="162" t="s">
        <v>277</v>
      </c>
      <c r="AB80" s="162" t="s">
        <v>277</v>
      </c>
      <c r="AC80" s="162" t="s">
        <v>277</v>
      </c>
      <c r="AD80" s="110" t="s">
        <v>277</v>
      </c>
      <c r="AE80" s="171"/>
      <c r="AF80" s="109" t="str">
        <f>K80</f>
        <v>C1</v>
      </c>
      <c r="AG80" s="162" t="s">
        <v>277</v>
      </c>
      <c r="AH80" s="162" t="s">
        <v>277</v>
      </c>
      <c r="AI80" s="162" t="s">
        <v>277</v>
      </c>
      <c r="AJ80" s="162" t="s">
        <v>277</v>
      </c>
      <c r="AK80" s="162" t="s">
        <v>277</v>
      </c>
      <c r="AL80" s="110" t="s">
        <v>277</v>
      </c>
      <c r="AM80" s="171"/>
      <c r="AN80" s="171"/>
      <c r="AO80" s="171"/>
      <c r="AP80" s="355"/>
      <c r="AQ80" s="66"/>
      <c r="AR80" s="143"/>
      <c r="AT80" s="143"/>
      <c r="AU80" s="143"/>
      <c r="AV80" s="143"/>
      <c r="AW80" s="143"/>
      <c r="AX80" s="143"/>
      <c r="AY80" s="289">
        <f t="shared" si="10"/>
        <v>12</v>
      </c>
      <c r="AZ80" s="244">
        <f t="shared" si="5"/>
        <v>0</v>
      </c>
      <c r="BA80" s="331">
        <f t="shared" si="8"/>
        <v>0</v>
      </c>
      <c r="BB80" s="330">
        <f>Table68[[#This Row],[Occupé]]/Table68[[#This Row],[Total port]]</f>
        <v>0</v>
      </c>
      <c r="BC80" s="250"/>
      <c r="BD80" s="250"/>
      <c r="BE80" s="215"/>
      <c r="BF80" s="215"/>
      <c r="BG80" s="215"/>
    </row>
    <row r="81" spans="1:59" ht="12" customHeight="1" thickBot="1">
      <c r="A81" s="299" t="str">
        <f t="shared" si="9"/>
        <v>INTRA</v>
      </c>
      <c r="B81" s="78"/>
      <c r="C81" s="187"/>
      <c r="D81" s="80"/>
      <c r="E81" s="361"/>
      <c r="F81" s="187"/>
      <c r="G81" s="187"/>
      <c r="H81" s="187"/>
      <c r="I81" s="81"/>
      <c r="J81" s="187"/>
      <c r="K81" s="187"/>
      <c r="L81" s="187"/>
      <c r="M81" s="195"/>
      <c r="N81" s="164"/>
      <c r="O81" s="164"/>
      <c r="P81" s="164"/>
      <c r="Q81" s="164">
        <v>1</v>
      </c>
      <c r="R81" s="164">
        <v>2</v>
      </c>
      <c r="S81" s="164">
        <v>3</v>
      </c>
      <c r="T81" s="164">
        <v>4</v>
      </c>
      <c r="U81" s="164">
        <v>5</v>
      </c>
      <c r="V81" s="164">
        <v>6</v>
      </c>
      <c r="W81" s="164"/>
      <c r="X81" s="164"/>
      <c r="Y81" s="164">
        <v>1</v>
      </c>
      <c r="Z81" s="164">
        <v>2</v>
      </c>
      <c r="AA81" s="164">
        <v>3</v>
      </c>
      <c r="AB81" s="164">
        <v>4</v>
      </c>
      <c r="AC81" s="164">
        <v>5</v>
      </c>
      <c r="AD81" s="164">
        <v>6</v>
      </c>
      <c r="AE81" s="164"/>
      <c r="AF81" s="164"/>
      <c r="AG81" s="164">
        <v>1</v>
      </c>
      <c r="AH81" s="164">
        <v>2</v>
      </c>
      <c r="AI81" s="164">
        <v>3</v>
      </c>
      <c r="AJ81" s="164">
        <v>4</v>
      </c>
      <c r="AK81" s="164">
        <v>5</v>
      </c>
      <c r="AL81" s="164">
        <v>6</v>
      </c>
      <c r="AM81" s="164"/>
      <c r="AN81" s="164"/>
      <c r="AO81" s="164"/>
      <c r="AP81" s="356"/>
      <c r="AQ81" s="66"/>
      <c r="AR81" s="143"/>
      <c r="AT81" s="143"/>
      <c r="AU81" s="143"/>
      <c r="AV81" s="143"/>
      <c r="AW81" s="143"/>
      <c r="AX81" s="143"/>
      <c r="AY81" s="289">
        <f t="shared" si="10"/>
        <v>0</v>
      </c>
      <c r="AZ81" s="244">
        <f t="shared" si="5"/>
        <v>0</v>
      </c>
      <c r="BA81" s="331">
        <f t="shared" si="8"/>
        <v>0</v>
      </c>
      <c r="BB81" s="330" t="e">
        <f>Table68[[#This Row],[Occupé]]/Table68[[#This Row],[Total port]]</f>
        <v>#DIV/0!</v>
      </c>
      <c r="BC81" s="250"/>
      <c r="BD81" s="250"/>
      <c r="BE81" s="215"/>
      <c r="BF81" s="215"/>
      <c r="BG81" s="215"/>
    </row>
    <row r="82" spans="1:59" ht="12" customHeight="1" thickBot="1">
      <c r="A82" s="302" t="str">
        <f t="shared" si="9"/>
        <v>INTRA</v>
      </c>
      <c r="B82" s="101" t="s">
        <v>119</v>
      </c>
      <c r="C82" s="203" t="s">
        <v>123</v>
      </c>
      <c r="D82" s="103" t="s">
        <v>276</v>
      </c>
      <c r="E82" s="351">
        <v>18</v>
      </c>
      <c r="F82" s="304">
        <v>12</v>
      </c>
      <c r="G82" s="304">
        <v>12</v>
      </c>
      <c r="H82" s="184" t="s">
        <v>289</v>
      </c>
      <c r="I82" s="90" t="s">
        <v>119</v>
      </c>
      <c r="J82" s="203" t="s">
        <v>170</v>
      </c>
      <c r="K82" s="184" t="s">
        <v>302</v>
      </c>
      <c r="L82" s="184">
        <f>COUNTIF(Q83:V84,"x")</f>
        <v>12</v>
      </c>
      <c r="M82" s="140">
        <f t="shared" si="7"/>
        <v>0</v>
      </c>
      <c r="N82" s="159"/>
      <c r="O82" s="159"/>
      <c r="P82" s="159"/>
      <c r="Q82" s="159">
        <v>7</v>
      </c>
      <c r="R82" s="159">
        <v>8</v>
      </c>
      <c r="S82" s="159">
        <v>9</v>
      </c>
      <c r="T82" s="159">
        <v>10</v>
      </c>
      <c r="U82" s="159">
        <v>11</v>
      </c>
      <c r="V82" s="159">
        <v>12</v>
      </c>
      <c r="W82" s="159"/>
      <c r="X82" s="159"/>
      <c r="Y82" s="159">
        <v>7</v>
      </c>
      <c r="Z82" s="159">
        <v>8</v>
      </c>
      <c r="AA82" s="159">
        <v>9</v>
      </c>
      <c r="AB82" s="159">
        <v>10</v>
      </c>
      <c r="AC82" s="159">
        <v>11</v>
      </c>
      <c r="AD82" s="159">
        <v>12</v>
      </c>
      <c r="AE82" s="159"/>
      <c r="AF82" s="159"/>
      <c r="AG82" s="159">
        <v>7</v>
      </c>
      <c r="AH82" s="159">
        <v>8</v>
      </c>
      <c r="AI82" s="159">
        <v>9</v>
      </c>
      <c r="AJ82" s="159">
        <v>10</v>
      </c>
      <c r="AK82" s="159">
        <v>11</v>
      </c>
      <c r="AL82" s="159">
        <v>12</v>
      </c>
      <c r="AM82" s="159"/>
      <c r="AN82" s="159"/>
      <c r="AO82" s="159"/>
      <c r="AP82" s="354">
        <f>E82</f>
        <v>18</v>
      </c>
      <c r="AQ82" s="66"/>
      <c r="AR82" s="143"/>
      <c r="AT82" s="143"/>
      <c r="AU82" s="143"/>
      <c r="AV82" s="143"/>
      <c r="AW82" s="143"/>
      <c r="AX82" s="143"/>
      <c r="AY82" s="289">
        <f t="shared" si="10"/>
        <v>12</v>
      </c>
      <c r="AZ82" s="244">
        <f t="shared" si="5"/>
        <v>0</v>
      </c>
      <c r="BA82" s="331">
        <f t="shared" si="8"/>
        <v>0</v>
      </c>
      <c r="BB82" s="330">
        <f>Table68[[#This Row],[Occupé]]/Table68[[#This Row],[Total port]]</f>
        <v>0</v>
      </c>
      <c r="BC82" s="250"/>
      <c r="BD82" s="250"/>
      <c r="BE82" s="215"/>
      <c r="BF82" s="215"/>
      <c r="BG82" s="215"/>
    </row>
    <row r="83" spans="1:59" ht="12" customHeight="1">
      <c r="A83" s="298" t="str">
        <f t="shared" si="9"/>
        <v>INTRA</v>
      </c>
      <c r="B83" s="180" t="s">
        <v>119</v>
      </c>
      <c r="C83" s="185"/>
      <c r="D83" s="179" t="s">
        <v>276</v>
      </c>
      <c r="E83" s="352"/>
      <c r="F83" s="305">
        <v>0</v>
      </c>
      <c r="G83" s="305">
        <v>0</v>
      </c>
      <c r="H83" s="185"/>
      <c r="I83" s="178" t="s">
        <v>119</v>
      </c>
      <c r="J83" s="204"/>
      <c r="K83" s="185" t="s">
        <v>300</v>
      </c>
      <c r="L83" s="185">
        <f>COUNTIF(Y83:AD84,"x")</f>
        <v>0</v>
      </c>
      <c r="M83" s="194">
        <f t="shared" si="7"/>
        <v>0</v>
      </c>
      <c r="N83" s="171"/>
      <c r="O83" s="171"/>
      <c r="P83" s="107" t="str">
        <f>J82</f>
        <v>BV24</v>
      </c>
      <c r="Q83" s="90" t="s">
        <v>277</v>
      </c>
      <c r="R83" s="90" t="s">
        <v>277</v>
      </c>
      <c r="S83" s="90" t="s">
        <v>277</v>
      </c>
      <c r="T83" s="90" t="s">
        <v>277</v>
      </c>
      <c r="U83" s="90" t="s">
        <v>277</v>
      </c>
      <c r="V83" s="108" t="s">
        <v>277</v>
      </c>
      <c r="W83" s="171"/>
      <c r="X83" s="107">
        <f>J83</f>
        <v>0</v>
      </c>
      <c r="Y83" s="114"/>
      <c r="Z83" s="115"/>
      <c r="AA83" s="115"/>
      <c r="AB83" s="115"/>
      <c r="AC83" s="115"/>
      <c r="AD83" s="116"/>
      <c r="AE83" s="171"/>
      <c r="AF83" s="107">
        <f>J84</f>
        <v>0</v>
      </c>
      <c r="AG83" s="114"/>
      <c r="AH83" s="115"/>
      <c r="AI83" s="115"/>
      <c r="AJ83" s="115"/>
      <c r="AK83" s="115"/>
      <c r="AL83" s="116"/>
      <c r="AM83" s="171"/>
      <c r="AN83" s="171"/>
      <c r="AO83" s="171"/>
      <c r="AP83" s="355"/>
      <c r="AQ83" s="66"/>
      <c r="AR83" s="143"/>
      <c r="AT83" s="143"/>
      <c r="AU83" s="143"/>
      <c r="AV83" s="143"/>
      <c r="AW83" s="143"/>
      <c r="AX83" s="143"/>
      <c r="AY83" s="289">
        <f t="shared" si="10"/>
        <v>0</v>
      </c>
      <c r="AZ83" s="244">
        <f t="shared" si="5"/>
        <v>0</v>
      </c>
      <c r="BA83" s="331">
        <f t="shared" si="8"/>
        <v>0</v>
      </c>
      <c r="BB83" s="330" t="e">
        <f>Table68[[#This Row],[Occupé]]/Table68[[#This Row],[Total port]]</f>
        <v>#DIV/0!</v>
      </c>
      <c r="BC83" s="250"/>
      <c r="BD83" s="250"/>
      <c r="BE83" s="215"/>
      <c r="BF83" s="215"/>
      <c r="BG83" s="215"/>
    </row>
    <row r="84" spans="1:59" ht="12" customHeight="1" thickBot="1">
      <c r="A84" s="298" t="str">
        <f t="shared" si="9"/>
        <v>INTRA</v>
      </c>
      <c r="B84" s="180" t="s">
        <v>119</v>
      </c>
      <c r="C84" s="185"/>
      <c r="D84" s="179" t="s">
        <v>276</v>
      </c>
      <c r="E84" s="352"/>
      <c r="F84" s="305">
        <v>0</v>
      </c>
      <c r="G84" s="305">
        <v>0</v>
      </c>
      <c r="H84" s="185"/>
      <c r="I84" s="178" t="s">
        <v>119</v>
      </c>
      <c r="J84" s="204"/>
      <c r="K84" s="185" t="s">
        <v>301</v>
      </c>
      <c r="L84" s="185">
        <f>COUNTIF(AG83:AL84,"x")</f>
        <v>0</v>
      </c>
      <c r="M84" s="194">
        <f t="shared" si="7"/>
        <v>0</v>
      </c>
      <c r="N84" s="171"/>
      <c r="O84" s="171"/>
      <c r="P84" s="109" t="str">
        <f>K82</f>
        <v>C4</v>
      </c>
      <c r="Q84" s="162" t="s">
        <v>277</v>
      </c>
      <c r="R84" s="162" t="s">
        <v>277</v>
      </c>
      <c r="S84" s="162" t="s">
        <v>277</v>
      </c>
      <c r="T84" s="162" t="s">
        <v>277</v>
      </c>
      <c r="U84" s="162" t="s">
        <v>277</v>
      </c>
      <c r="V84" s="110" t="s">
        <v>277</v>
      </c>
      <c r="W84" s="171"/>
      <c r="X84" s="109" t="str">
        <f>K83</f>
        <v>C2</v>
      </c>
      <c r="Y84" s="118"/>
      <c r="Z84" s="119"/>
      <c r="AA84" s="119"/>
      <c r="AB84" s="119"/>
      <c r="AC84" s="119"/>
      <c r="AD84" s="120"/>
      <c r="AE84" s="171"/>
      <c r="AF84" s="109" t="str">
        <f>K84</f>
        <v>C3</v>
      </c>
      <c r="AG84" s="118"/>
      <c r="AH84" s="119"/>
      <c r="AI84" s="119"/>
      <c r="AJ84" s="119"/>
      <c r="AK84" s="119"/>
      <c r="AL84" s="120"/>
      <c r="AM84" s="171"/>
      <c r="AN84" s="171"/>
      <c r="AO84" s="171"/>
      <c r="AP84" s="355"/>
      <c r="AQ84" s="66"/>
      <c r="AR84" s="143"/>
      <c r="AT84" s="143"/>
      <c r="AU84" s="143"/>
      <c r="AV84" s="143"/>
      <c r="AW84" s="143"/>
      <c r="AX84" s="143"/>
      <c r="AY84" s="289">
        <f t="shared" si="10"/>
        <v>0</v>
      </c>
      <c r="AZ84" s="244">
        <f t="shared" si="5"/>
        <v>0</v>
      </c>
      <c r="BA84" s="331">
        <f t="shared" si="8"/>
        <v>0</v>
      </c>
      <c r="BB84" s="330" t="e">
        <f>Table68[[#This Row],[Occupé]]/Table68[[#This Row],[Total port]]</f>
        <v>#DIV/0!</v>
      </c>
      <c r="BC84" s="250"/>
      <c r="BD84" s="250"/>
      <c r="BE84" s="215"/>
      <c r="BF84" s="215"/>
      <c r="BG84" s="215"/>
    </row>
    <row r="85" spans="1:59" ht="12" customHeight="1" thickBot="1">
      <c r="A85" s="299" t="str">
        <f t="shared" si="9"/>
        <v>INTRA</v>
      </c>
      <c r="B85" s="78"/>
      <c r="C85" s="187"/>
      <c r="D85" s="80"/>
      <c r="E85" s="361"/>
      <c r="F85" s="187"/>
      <c r="G85" s="187"/>
      <c r="H85" s="187"/>
      <c r="I85" s="81"/>
      <c r="J85" s="187"/>
      <c r="K85" s="187"/>
      <c r="L85" s="187"/>
      <c r="M85" s="195"/>
      <c r="N85" s="171"/>
      <c r="O85" s="171"/>
      <c r="P85" s="171"/>
      <c r="Q85" s="171">
        <v>1</v>
      </c>
      <c r="R85" s="171">
        <v>2</v>
      </c>
      <c r="S85" s="171">
        <v>3</v>
      </c>
      <c r="T85" s="171">
        <v>4</v>
      </c>
      <c r="U85" s="171">
        <v>5</v>
      </c>
      <c r="V85" s="171">
        <v>6</v>
      </c>
      <c r="W85" s="171"/>
      <c r="X85" s="171"/>
      <c r="Y85" s="171">
        <v>1</v>
      </c>
      <c r="Z85" s="171">
        <v>2</v>
      </c>
      <c r="AA85" s="171">
        <v>3</v>
      </c>
      <c r="AB85" s="171">
        <v>4</v>
      </c>
      <c r="AC85" s="171">
        <v>5</v>
      </c>
      <c r="AD85" s="171">
        <v>6</v>
      </c>
      <c r="AE85" s="171"/>
      <c r="AF85" s="171"/>
      <c r="AG85" s="171">
        <v>1</v>
      </c>
      <c r="AH85" s="171">
        <v>2</v>
      </c>
      <c r="AI85" s="171">
        <v>3</v>
      </c>
      <c r="AJ85" s="171">
        <v>4</v>
      </c>
      <c r="AK85" s="171">
        <v>5</v>
      </c>
      <c r="AL85" s="171">
        <v>6</v>
      </c>
      <c r="AM85" s="171"/>
      <c r="AN85" s="171"/>
      <c r="AO85" s="171"/>
      <c r="AP85" s="355"/>
      <c r="AQ85" s="66"/>
      <c r="AR85" s="143"/>
      <c r="AT85" s="143"/>
      <c r="AU85" s="143"/>
      <c r="AV85" s="143"/>
      <c r="AW85" s="143"/>
      <c r="AX85" s="143"/>
      <c r="AY85" s="289">
        <f t="shared" si="10"/>
        <v>0</v>
      </c>
      <c r="AZ85" s="244">
        <f t="shared" si="5"/>
        <v>0</v>
      </c>
      <c r="BA85" s="331">
        <f t="shared" si="8"/>
        <v>0</v>
      </c>
      <c r="BB85" s="330" t="e">
        <f>Table68[[#This Row],[Occupé]]/Table68[[#This Row],[Total port]]</f>
        <v>#DIV/0!</v>
      </c>
      <c r="BC85" s="250"/>
      <c r="BD85" s="250"/>
      <c r="BE85" s="215"/>
      <c r="BF85" s="215"/>
      <c r="BG85" s="215"/>
    </row>
    <row r="86" spans="1:59" ht="12" customHeight="1" thickBot="1">
      <c r="A86" s="302" t="str">
        <f t="shared" si="9"/>
        <v>INTRA</v>
      </c>
      <c r="B86" s="101" t="s">
        <v>119</v>
      </c>
      <c r="C86" s="203" t="s">
        <v>123</v>
      </c>
      <c r="D86" s="103" t="s">
        <v>276</v>
      </c>
      <c r="E86" s="351">
        <v>16</v>
      </c>
      <c r="F86" s="184">
        <v>12</v>
      </c>
      <c r="G86" s="184">
        <v>12</v>
      </c>
      <c r="H86" s="184" t="s">
        <v>289</v>
      </c>
      <c r="I86" s="90" t="s">
        <v>119</v>
      </c>
      <c r="J86" s="203" t="s">
        <v>135</v>
      </c>
      <c r="K86" s="184" t="s">
        <v>301</v>
      </c>
      <c r="L86" s="184">
        <f>COUNTIF(Q87:V88,"x")</f>
        <v>12</v>
      </c>
      <c r="M86" s="140">
        <f t="shared" si="7"/>
        <v>0</v>
      </c>
      <c r="N86" s="159"/>
      <c r="O86" s="159"/>
      <c r="P86" s="159"/>
      <c r="Q86" s="159">
        <v>7</v>
      </c>
      <c r="R86" s="159">
        <v>8</v>
      </c>
      <c r="S86" s="159">
        <v>9</v>
      </c>
      <c r="T86" s="159">
        <v>10</v>
      </c>
      <c r="U86" s="159">
        <v>11</v>
      </c>
      <c r="V86" s="159">
        <v>12</v>
      </c>
      <c r="W86" s="159"/>
      <c r="X86" s="159"/>
      <c r="Y86" s="159">
        <v>7</v>
      </c>
      <c r="Z86" s="159">
        <v>8</v>
      </c>
      <c r="AA86" s="159">
        <v>9</v>
      </c>
      <c r="AB86" s="159">
        <v>10</v>
      </c>
      <c r="AC86" s="159">
        <v>11</v>
      </c>
      <c r="AD86" s="159">
        <v>12</v>
      </c>
      <c r="AE86" s="159"/>
      <c r="AF86" s="159"/>
      <c r="AG86" s="159">
        <v>7</v>
      </c>
      <c r="AH86" s="159">
        <v>8</v>
      </c>
      <c r="AI86" s="159">
        <v>9</v>
      </c>
      <c r="AJ86" s="159">
        <v>10</v>
      </c>
      <c r="AK86" s="159">
        <v>11</v>
      </c>
      <c r="AL86" s="159">
        <v>12</v>
      </c>
      <c r="AM86" s="159"/>
      <c r="AN86" s="159"/>
      <c r="AO86" s="159"/>
      <c r="AP86" s="354">
        <f>E86</f>
        <v>16</v>
      </c>
      <c r="AQ86" s="66"/>
      <c r="AR86" s="143"/>
      <c r="AT86" s="143"/>
      <c r="AU86" s="143"/>
      <c r="AV86" s="143"/>
      <c r="AW86" s="143"/>
      <c r="AX86" s="143"/>
      <c r="AY86" s="289">
        <f t="shared" si="10"/>
        <v>12</v>
      </c>
      <c r="AZ86" s="244">
        <f t="shared" si="5"/>
        <v>0</v>
      </c>
      <c r="BA86" s="331">
        <f t="shared" si="8"/>
        <v>0</v>
      </c>
      <c r="BB86" s="330">
        <f>Table68[[#This Row],[Occupé]]/Table68[[#This Row],[Total port]]</f>
        <v>0</v>
      </c>
      <c r="BC86" s="250"/>
      <c r="BD86" s="250"/>
      <c r="BE86" s="215"/>
      <c r="BF86" s="215"/>
      <c r="BG86" s="215"/>
    </row>
    <row r="87" spans="1:59" ht="12" customHeight="1">
      <c r="A87" s="298" t="str">
        <f t="shared" si="9"/>
        <v>INTRA</v>
      </c>
      <c r="B87" s="180" t="s">
        <v>119</v>
      </c>
      <c r="C87" s="204" t="s">
        <v>123</v>
      </c>
      <c r="D87" s="179" t="s">
        <v>276</v>
      </c>
      <c r="E87" s="352"/>
      <c r="F87" s="185">
        <v>12</v>
      </c>
      <c r="G87" s="185">
        <v>12</v>
      </c>
      <c r="H87" s="185" t="s">
        <v>289</v>
      </c>
      <c r="I87" s="178" t="s">
        <v>119</v>
      </c>
      <c r="J87" s="204" t="s">
        <v>135</v>
      </c>
      <c r="K87" s="185" t="s">
        <v>302</v>
      </c>
      <c r="L87" s="185">
        <f>COUNTIF(Y87:AD88,"x")</f>
        <v>12</v>
      </c>
      <c r="M87" s="194">
        <f t="shared" si="7"/>
        <v>0</v>
      </c>
      <c r="N87" s="171"/>
      <c r="O87" s="171"/>
      <c r="P87" s="107" t="str">
        <f>J86</f>
        <v>BV28</v>
      </c>
      <c r="Q87" s="255" t="s">
        <v>277</v>
      </c>
      <c r="R87" s="255" t="s">
        <v>277</v>
      </c>
      <c r="S87" s="255" t="s">
        <v>277</v>
      </c>
      <c r="T87" s="255" t="s">
        <v>277</v>
      </c>
      <c r="U87" s="255" t="s">
        <v>277</v>
      </c>
      <c r="V87" s="263" t="s">
        <v>277</v>
      </c>
      <c r="W87" s="171"/>
      <c r="X87" s="107" t="str">
        <f>J87</f>
        <v>BV28</v>
      </c>
      <c r="Y87" s="255" t="s">
        <v>277</v>
      </c>
      <c r="Z87" s="255" t="s">
        <v>277</v>
      </c>
      <c r="AA87" s="255" t="s">
        <v>277</v>
      </c>
      <c r="AB87" s="255" t="s">
        <v>277</v>
      </c>
      <c r="AC87" s="255" t="s">
        <v>277</v>
      </c>
      <c r="AD87" s="263" t="s">
        <v>277</v>
      </c>
      <c r="AE87" s="171"/>
      <c r="AF87" s="107" t="str">
        <f>J88</f>
        <v>BV28</v>
      </c>
      <c r="AG87" s="255" t="s">
        <v>277</v>
      </c>
      <c r="AH87" s="255" t="s">
        <v>277</v>
      </c>
      <c r="AI87" s="255" t="s">
        <v>277</v>
      </c>
      <c r="AJ87" s="255" t="s">
        <v>277</v>
      </c>
      <c r="AK87" s="255" t="s">
        <v>277</v>
      </c>
      <c r="AL87" s="263" t="s">
        <v>277</v>
      </c>
      <c r="AM87" s="171"/>
      <c r="AN87" s="171"/>
      <c r="AO87" s="171"/>
      <c r="AP87" s="355"/>
      <c r="AQ87" s="66"/>
      <c r="AR87" s="143"/>
      <c r="AT87" s="143"/>
      <c r="AU87" s="143"/>
      <c r="AV87" s="143"/>
      <c r="AW87" s="143"/>
      <c r="AX87" s="143"/>
      <c r="AY87" s="289">
        <f t="shared" si="10"/>
        <v>12</v>
      </c>
      <c r="AZ87" s="244">
        <f t="shared" ref="AZ87:AZ150" si="11">M87</f>
        <v>0</v>
      </c>
      <c r="BA87" s="331">
        <f t="shared" si="8"/>
        <v>0</v>
      </c>
      <c r="BB87" s="330">
        <f>Table68[[#This Row],[Occupé]]/Table68[[#This Row],[Total port]]</f>
        <v>0</v>
      </c>
      <c r="BC87" s="250"/>
      <c r="BD87" s="250"/>
      <c r="BE87" s="215"/>
      <c r="BF87" s="215"/>
      <c r="BG87" s="215"/>
    </row>
    <row r="88" spans="1:59" ht="12" customHeight="1" thickBot="1">
      <c r="A88" s="298" t="str">
        <f t="shared" si="9"/>
        <v>INTRA</v>
      </c>
      <c r="B88" s="180" t="s">
        <v>119</v>
      </c>
      <c r="C88" s="204" t="s">
        <v>123</v>
      </c>
      <c r="D88" s="179" t="s">
        <v>276</v>
      </c>
      <c r="E88" s="352"/>
      <c r="F88" s="185">
        <v>0</v>
      </c>
      <c r="G88" s="185">
        <v>12</v>
      </c>
      <c r="H88" s="204" t="s">
        <v>289</v>
      </c>
      <c r="I88" s="178" t="s">
        <v>119</v>
      </c>
      <c r="J88" s="204" t="s">
        <v>135</v>
      </c>
      <c r="K88" s="185"/>
      <c r="L88" s="185">
        <f>COUNTIF(AG87:AL88,"x")</f>
        <v>12</v>
      </c>
      <c r="M88" s="194">
        <f t="shared" si="7"/>
        <v>-12</v>
      </c>
      <c r="N88" s="171"/>
      <c r="O88" s="171"/>
      <c r="P88" s="109" t="str">
        <f>K86</f>
        <v>C3</v>
      </c>
      <c r="Q88" s="231" t="s">
        <v>277</v>
      </c>
      <c r="R88" s="231" t="s">
        <v>277</v>
      </c>
      <c r="S88" s="231" t="s">
        <v>277</v>
      </c>
      <c r="T88" s="231" t="s">
        <v>277</v>
      </c>
      <c r="U88" s="231" t="s">
        <v>277</v>
      </c>
      <c r="V88" s="265" t="s">
        <v>277</v>
      </c>
      <c r="W88" s="171"/>
      <c r="X88" s="109" t="str">
        <f>K87</f>
        <v>C4</v>
      </c>
      <c r="Y88" s="231" t="s">
        <v>277</v>
      </c>
      <c r="Z88" s="231" t="s">
        <v>277</v>
      </c>
      <c r="AA88" s="231" t="s">
        <v>277</v>
      </c>
      <c r="AB88" s="231" t="s">
        <v>277</v>
      </c>
      <c r="AC88" s="231" t="s">
        <v>277</v>
      </c>
      <c r="AD88" s="265" t="s">
        <v>277</v>
      </c>
      <c r="AE88" s="171"/>
      <c r="AF88" s="109">
        <f>K88</f>
        <v>0</v>
      </c>
      <c r="AG88" s="231" t="s">
        <v>277</v>
      </c>
      <c r="AH88" s="231" t="s">
        <v>277</v>
      </c>
      <c r="AI88" s="231" t="s">
        <v>277</v>
      </c>
      <c r="AJ88" s="231" t="s">
        <v>277</v>
      </c>
      <c r="AK88" s="231" t="s">
        <v>277</v>
      </c>
      <c r="AL88" s="265" t="s">
        <v>277</v>
      </c>
      <c r="AM88" s="171"/>
      <c r="AN88" s="171"/>
      <c r="AO88" s="171"/>
      <c r="AP88" s="355"/>
      <c r="AQ88" s="66"/>
      <c r="AR88" s="143"/>
      <c r="AT88" s="143"/>
      <c r="AU88" s="143"/>
      <c r="AV88" s="143"/>
      <c r="AW88" s="143"/>
      <c r="AX88" s="143"/>
      <c r="AY88" s="289">
        <f t="shared" si="10"/>
        <v>12</v>
      </c>
      <c r="AZ88" s="244">
        <f t="shared" si="11"/>
        <v>-12</v>
      </c>
      <c r="BA88" s="331">
        <f t="shared" si="8"/>
        <v>-12</v>
      </c>
      <c r="BB88" s="330">
        <f>Table68[[#This Row],[Occupé]]/Table68[[#This Row],[Total port]]</f>
        <v>-1</v>
      </c>
      <c r="BC88" s="250"/>
      <c r="BD88" s="250"/>
      <c r="BE88" s="215"/>
      <c r="BF88" s="215"/>
      <c r="BG88" s="215"/>
    </row>
    <row r="89" spans="1:59" ht="12" customHeight="1" thickBot="1">
      <c r="A89" s="299" t="str">
        <f t="shared" si="9"/>
        <v>INTRA</v>
      </c>
      <c r="B89" s="78"/>
      <c r="C89" s="187"/>
      <c r="D89" s="80"/>
      <c r="E89" s="361"/>
      <c r="F89" s="187"/>
      <c r="G89" s="187"/>
      <c r="H89" s="187"/>
      <c r="I89" s="81"/>
      <c r="J89" s="187"/>
      <c r="K89" s="187"/>
      <c r="L89" s="187"/>
      <c r="M89" s="195"/>
      <c r="N89" s="164"/>
      <c r="O89" s="164"/>
      <c r="P89" s="164"/>
      <c r="Q89" s="164">
        <v>1</v>
      </c>
      <c r="R89" s="164">
        <v>2</v>
      </c>
      <c r="S89" s="164">
        <v>3</v>
      </c>
      <c r="T89" s="164">
        <v>4</v>
      </c>
      <c r="U89" s="164">
        <v>5</v>
      </c>
      <c r="V89" s="164">
        <v>6</v>
      </c>
      <c r="W89" s="164"/>
      <c r="X89" s="164"/>
      <c r="Y89" s="164">
        <v>1</v>
      </c>
      <c r="Z89" s="164">
        <v>2</v>
      </c>
      <c r="AA89" s="164">
        <v>3</v>
      </c>
      <c r="AB89" s="164">
        <v>4</v>
      </c>
      <c r="AC89" s="164">
        <v>5</v>
      </c>
      <c r="AD89" s="164">
        <v>6</v>
      </c>
      <c r="AE89" s="164"/>
      <c r="AF89" s="164"/>
      <c r="AG89" s="164">
        <v>1</v>
      </c>
      <c r="AH89" s="164">
        <v>2</v>
      </c>
      <c r="AI89" s="164">
        <v>3</v>
      </c>
      <c r="AJ89" s="164">
        <v>4</v>
      </c>
      <c r="AK89" s="164">
        <v>5</v>
      </c>
      <c r="AL89" s="164">
        <v>6</v>
      </c>
      <c r="AM89" s="164"/>
      <c r="AN89" s="164"/>
      <c r="AO89" s="164"/>
      <c r="AP89" s="356"/>
      <c r="AQ89" s="66"/>
      <c r="AR89" s="143"/>
      <c r="AT89" s="143"/>
      <c r="AU89" s="143"/>
      <c r="AV89" s="143"/>
      <c r="AW89" s="143"/>
      <c r="AX89" s="143"/>
      <c r="AY89" s="289">
        <f t="shared" si="10"/>
        <v>0</v>
      </c>
      <c r="AZ89" s="244">
        <f t="shared" si="11"/>
        <v>0</v>
      </c>
      <c r="BA89" s="331">
        <f t="shared" si="8"/>
        <v>0</v>
      </c>
      <c r="BB89" s="330" t="e">
        <f>Table68[[#This Row],[Occupé]]/Table68[[#This Row],[Total port]]</f>
        <v>#DIV/0!</v>
      </c>
      <c r="BC89" s="250"/>
      <c r="BD89" s="250"/>
      <c r="BE89" s="215"/>
      <c r="BF89" s="215"/>
      <c r="BG89" s="215"/>
    </row>
    <row r="90" spans="1:59" ht="12" customHeight="1" thickBot="1">
      <c r="A90" s="302" t="str">
        <f t="shared" si="9"/>
        <v>INTRA</v>
      </c>
      <c r="B90" s="101" t="s">
        <v>119</v>
      </c>
      <c r="C90" s="203" t="s">
        <v>123</v>
      </c>
      <c r="D90" s="103" t="s">
        <v>276</v>
      </c>
      <c r="E90" s="351">
        <v>15</v>
      </c>
      <c r="F90" s="304">
        <v>12</v>
      </c>
      <c r="G90" s="304">
        <v>12</v>
      </c>
      <c r="H90" s="184" t="s">
        <v>289</v>
      </c>
      <c r="I90" s="90" t="s">
        <v>119</v>
      </c>
      <c r="J90" s="203" t="s">
        <v>135</v>
      </c>
      <c r="K90" s="184" t="s">
        <v>298</v>
      </c>
      <c r="L90" s="184">
        <f>COUNTIF(Q91:V92,"x")</f>
        <v>0</v>
      </c>
      <c r="M90" s="140">
        <f t="shared" si="7"/>
        <v>12</v>
      </c>
      <c r="N90" s="159"/>
      <c r="O90" s="159"/>
      <c r="P90" s="159"/>
      <c r="Q90" s="159">
        <v>7</v>
      </c>
      <c r="R90" s="159">
        <v>8</v>
      </c>
      <c r="S90" s="159">
        <v>9</v>
      </c>
      <c r="T90" s="159">
        <v>10</v>
      </c>
      <c r="U90" s="159">
        <v>11</v>
      </c>
      <c r="V90" s="159">
        <v>12</v>
      </c>
      <c r="W90" s="159"/>
      <c r="X90" s="159"/>
      <c r="Y90" s="159">
        <v>7</v>
      </c>
      <c r="Z90" s="159">
        <v>8</v>
      </c>
      <c r="AA90" s="159">
        <v>9</v>
      </c>
      <c r="AB90" s="159">
        <v>10</v>
      </c>
      <c r="AC90" s="159">
        <v>11</v>
      </c>
      <c r="AD90" s="159">
        <v>12</v>
      </c>
      <c r="AE90" s="159"/>
      <c r="AF90" s="159"/>
      <c r="AG90" s="159">
        <v>7</v>
      </c>
      <c r="AH90" s="159">
        <v>8</v>
      </c>
      <c r="AI90" s="159">
        <v>9</v>
      </c>
      <c r="AJ90" s="159">
        <v>10</v>
      </c>
      <c r="AK90" s="159">
        <v>11</v>
      </c>
      <c r="AL90" s="159">
        <v>12</v>
      </c>
      <c r="AM90" s="159"/>
      <c r="AN90" s="159"/>
      <c r="AO90" s="159"/>
      <c r="AP90" s="354">
        <f>E90</f>
        <v>15</v>
      </c>
      <c r="AQ90" s="66"/>
      <c r="AR90" s="143"/>
      <c r="AT90" s="143"/>
      <c r="AU90" s="143"/>
      <c r="AV90" s="143"/>
      <c r="AW90" s="143"/>
      <c r="AX90" s="143"/>
      <c r="AY90" s="289">
        <f t="shared" si="10"/>
        <v>12</v>
      </c>
      <c r="AZ90" s="244">
        <f t="shared" si="11"/>
        <v>12</v>
      </c>
      <c r="BA90" s="331">
        <f t="shared" si="8"/>
        <v>12</v>
      </c>
      <c r="BB90" s="330">
        <f>Table68[[#This Row],[Occupé]]/Table68[[#This Row],[Total port]]</f>
        <v>1</v>
      </c>
      <c r="BC90" s="250"/>
      <c r="BD90" s="250"/>
      <c r="BE90" s="215"/>
      <c r="BF90" s="215"/>
      <c r="BG90" s="215"/>
    </row>
    <row r="91" spans="1:59" ht="12" customHeight="1">
      <c r="A91" s="298" t="str">
        <f t="shared" si="9"/>
        <v>INTRA</v>
      </c>
      <c r="B91" s="180" t="s">
        <v>119</v>
      </c>
      <c r="C91" s="185"/>
      <c r="D91" s="179" t="s">
        <v>276</v>
      </c>
      <c r="E91" s="352"/>
      <c r="F91" s="305">
        <v>12</v>
      </c>
      <c r="G91" s="305">
        <v>12</v>
      </c>
      <c r="H91" s="185"/>
      <c r="I91" s="178" t="s">
        <v>119</v>
      </c>
      <c r="J91" s="185"/>
      <c r="K91" s="185" t="s">
        <v>300</v>
      </c>
      <c r="L91" s="185">
        <f>COUNTIF(Y91:AD92,"x")</f>
        <v>0</v>
      </c>
      <c r="M91" s="194">
        <f t="shared" si="7"/>
        <v>12</v>
      </c>
      <c r="N91" s="171"/>
      <c r="O91" s="171"/>
      <c r="P91" s="107" t="str">
        <f>J90</f>
        <v>BV28</v>
      </c>
      <c r="Q91" s="90"/>
      <c r="R91" s="90"/>
      <c r="S91" s="90"/>
      <c r="T91" s="88"/>
      <c r="U91" s="88"/>
      <c r="V91" s="132"/>
      <c r="W91" s="171"/>
      <c r="X91" s="107">
        <f>J91</f>
        <v>0</v>
      </c>
      <c r="Y91" s="268"/>
      <c r="Z91" s="269"/>
      <c r="AA91" s="269"/>
      <c r="AB91" s="269"/>
      <c r="AC91" s="269"/>
      <c r="AD91" s="270"/>
      <c r="AE91" s="171"/>
      <c r="AF91" s="113">
        <f>J92</f>
        <v>0</v>
      </c>
      <c r="AG91" s="268"/>
      <c r="AH91" s="269"/>
      <c r="AI91" s="269"/>
      <c r="AJ91" s="269"/>
      <c r="AK91" s="269"/>
      <c r="AL91" s="270"/>
      <c r="AM91" s="171"/>
      <c r="AN91" s="171"/>
      <c r="AO91" s="171"/>
      <c r="AP91" s="355"/>
      <c r="AQ91" s="66"/>
      <c r="AR91" s="143"/>
      <c r="AT91" s="143"/>
      <c r="AU91" s="143"/>
      <c r="AV91" s="143"/>
      <c r="AW91" s="143"/>
      <c r="AX91" s="143"/>
      <c r="AY91" s="289">
        <f t="shared" si="10"/>
        <v>12</v>
      </c>
      <c r="AZ91" s="244">
        <f t="shared" si="11"/>
        <v>12</v>
      </c>
      <c r="BA91" s="331">
        <f t="shared" si="8"/>
        <v>12</v>
      </c>
      <c r="BB91" s="330">
        <f>Table68[[#This Row],[Occupé]]/Table68[[#This Row],[Total port]]</f>
        <v>1</v>
      </c>
      <c r="BC91" s="250"/>
      <c r="BD91" s="250"/>
      <c r="BE91" s="215"/>
      <c r="BF91" s="215"/>
      <c r="BG91" s="215"/>
    </row>
    <row r="92" spans="1:59" ht="12" customHeight="1" thickBot="1">
      <c r="A92" s="298" t="str">
        <f t="shared" si="9"/>
        <v>INTRA</v>
      </c>
      <c r="B92" s="180" t="s">
        <v>119</v>
      </c>
      <c r="C92" s="185"/>
      <c r="D92" s="179" t="s">
        <v>276</v>
      </c>
      <c r="E92" s="352"/>
      <c r="F92" s="305">
        <v>12</v>
      </c>
      <c r="G92" s="305">
        <v>12</v>
      </c>
      <c r="H92" s="185"/>
      <c r="I92" s="178" t="s">
        <v>119</v>
      </c>
      <c r="J92" s="185"/>
      <c r="K92" s="185"/>
      <c r="L92" s="185">
        <f>COUNTIF(AG91:AL92,"x")</f>
        <v>0</v>
      </c>
      <c r="M92" s="194">
        <f t="shared" si="7"/>
        <v>12</v>
      </c>
      <c r="N92" s="171"/>
      <c r="O92" s="171"/>
      <c r="P92" s="109" t="str">
        <f>K90</f>
        <v>C1</v>
      </c>
      <c r="Q92" s="162"/>
      <c r="R92" s="162"/>
      <c r="S92" s="162"/>
      <c r="T92" s="162"/>
      <c r="U92" s="162"/>
      <c r="V92" s="110"/>
      <c r="W92" s="171"/>
      <c r="X92" s="109" t="str">
        <f>K91</f>
        <v>C2</v>
      </c>
      <c r="Y92" s="272"/>
      <c r="Z92" s="273"/>
      <c r="AA92" s="273"/>
      <c r="AB92" s="273"/>
      <c r="AC92" s="273"/>
      <c r="AD92" s="274"/>
      <c r="AE92" s="171"/>
      <c r="AF92" s="117">
        <f>K92</f>
        <v>0</v>
      </c>
      <c r="AG92" s="272"/>
      <c r="AH92" s="273"/>
      <c r="AI92" s="273"/>
      <c r="AJ92" s="273"/>
      <c r="AK92" s="273"/>
      <c r="AL92" s="274"/>
      <c r="AM92" s="171"/>
      <c r="AN92" s="171"/>
      <c r="AO92" s="171"/>
      <c r="AP92" s="355"/>
      <c r="AQ92" s="66"/>
      <c r="AR92" s="143"/>
      <c r="AT92" s="143"/>
      <c r="AU92" s="143"/>
      <c r="AV92" s="143"/>
      <c r="AW92" s="143"/>
      <c r="AX92" s="143"/>
      <c r="AY92" s="289">
        <f t="shared" si="10"/>
        <v>12</v>
      </c>
      <c r="AZ92" s="244">
        <f t="shared" si="11"/>
        <v>12</v>
      </c>
      <c r="BA92" s="331">
        <f t="shared" si="8"/>
        <v>12</v>
      </c>
      <c r="BB92" s="330">
        <f>Table68[[#This Row],[Occupé]]/Table68[[#This Row],[Total port]]</f>
        <v>1</v>
      </c>
      <c r="BC92" s="250"/>
      <c r="BD92" s="250"/>
      <c r="BE92" s="215"/>
      <c r="BF92" s="215"/>
      <c r="BG92" s="215"/>
    </row>
    <row r="93" spans="1:59" ht="12" customHeight="1" thickBot="1">
      <c r="A93" s="299" t="str">
        <f t="shared" si="9"/>
        <v>INTRA</v>
      </c>
      <c r="B93" s="78"/>
      <c r="C93" s="187"/>
      <c r="D93" s="80"/>
      <c r="E93" s="361"/>
      <c r="F93" s="187"/>
      <c r="G93" s="187"/>
      <c r="H93" s="187"/>
      <c r="I93" s="81"/>
      <c r="J93" s="187"/>
      <c r="K93" s="187"/>
      <c r="L93" s="187"/>
      <c r="M93" s="195"/>
      <c r="N93" s="164"/>
      <c r="O93" s="164"/>
      <c r="P93" s="164"/>
      <c r="Q93" s="164">
        <v>1</v>
      </c>
      <c r="R93" s="164">
        <v>2</v>
      </c>
      <c r="S93" s="164">
        <v>3</v>
      </c>
      <c r="T93" s="164">
        <v>4</v>
      </c>
      <c r="U93" s="164">
        <v>5</v>
      </c>
      <c r="V93" s="164">
        <v>6</v>
      </c>
      <c r="W93" s="164"/>
      <c r="X93" s="164"/>
      <c r="Y93" s="164">
        <v>1</v>
      </c>
      <c r="Z93" s="164">
        <v>2</v>
      </c>
      <c r="AA93" s="164">
        <v>3</v>
      </c>
      <c r="AB93" s="164">
        <v>4</v>
      </c>
      <c r="AC93" s="164">
        <v>5</v>
      </c>
      <c r="AD93" s="164">
        <v>6</v>
      </c>
      <c r="AE93" s="164"/>
      <c r="AF93" s="164"/>
      <c r="AG93" s="164">
        <v>1</v>
      </c>
      <c r="AH93" s="164">
        <v>2</v>
      </c>
      <c r="AI93" s="164">
        <v>3</v>
      </c>
      <c r="AJ93" s="164">
        <v>4</v>
      </c>
      <c r="AK93" s="164">
        <v>5</v>
      </c>
      <c r="AL93" s="164">
        <v>6</v>
      </c>
      <c r="AM93" s="164"/>
      <c r="AN93" s="164"/>
      <c r="AO93" s="164"/>
      <c r="AP93" s="356"/>
      <c r="AQ93" s="66"/>
      <c r="AR93" s="143"/>
      <c r="AT93" s="143"/>
      <c r="AU93" s="143"/>
      <c r="AV93" s="143"/>
      <c r="AW93" s="143"/>
      <c r="AX93" s="143"/>
      <c r="AY93" s="289">
        <f t="shared" si="10"/>
        <v>0</v>
      </c>
      <c r="AZ93" s="244">
        <f t="shared" si="11"/>
        <v>0</v>
      </c>
      <c r="BA93" s="331">
        <f t="shared" si="8"/>
        <v>0</v>
      </c>
      <c r="BB93" s="330" t="e">
        <f>Table68[[#This Row],[Occupé]]/Table68[[#This Row],[Total port]]</f>
        <v>#DIV/0!</v>
      </c>
      <c r="BC93" s="250"/>
      <c r="BD93" s="250"/>
      <c r="BE93" s="215"/>
      <c r="BF93" s="215"/>
      <c r="BG93" s="215"/>
    </row>
    <row r="94" spans="1:59" ht="12" customHeight="1" thickBot="1">
      <c r="A94" s="302" t="str">
        <f t="shared" si="9"/>
        <v>INTRA</v>
      </c>
      <c r="B94" s="101" t="s">
        <v>119</v>
      </c>
      <c r="C94" s="203" t="s">
        <v>123</v>
      </c>
      <c r="D94" s="103" t="s">
        <v>276</v>
      </c>
      <c r="E94" s="351">
        <v>13</v>
      </c>
      <c r="F94" s="304">
        <v>12</v>
      </c>
      <c r="G94" s="304">
        <v>12</v>
      </c>
      <c r="H94" s="203" t="s">
        <v>289</v>
      </c>
      <c r="I94" s="90" t="s">
        <v>119</v>
      </c>
      <c r="J94" s="203" t="s">
        <v>139</v>
      </c>
      <c r="K94" s="184" t="s">
        <v>298</v>
      </c>
      <c r="L94" s="184">
        <f>COUNTIF(Q95:V96,"x")</f>
        <v>12</v>
      </c>
      <c r="M94" s="140">
        <f t="shared" si="7"/>
        <v>0</v>
      </c>
      <c r="N94" s="171"/>
      <c r="O94" s="171"/>
      <c r="P94" s="171"/>
      <c r="Q94" s="171">
        <v>7</v>
      </c>
      <c r="R94" s="171">
        <v>8</v>
      </c>
      <c r="S94" s="171">
        <v>9</v>
      </c>
      <c r="T94" s="171">
        <v>10</v>
      </c>
      <c r="U94" s="171">
        <v>11</v>
      </c>
      <c r="V94" s="171">
        <v>12</v>
      </c>
      <c r="W94" s="171"/>
      <c r="X94" s="171"/>
      <c r="Y94" s="171">
        <v>7</v>
      </c>
      <c r="Z94" s="171">
        <v>8</v>
      </c>
      <c r="AA94" s="171">
        <v>9</v>
      </c>
      <c r="AB94" s="171">
        <v>10</v>
      </c>
      <c r="AC94" s="171">
        <v>11</v>
      </c>
      <c r="AD94" s="171">
        <v>12</v>
      </c>
      <c r="AE94" s="171"/>
      <c r="AF94" s="171"/>
      <c r="AG94" s="171">
        <v>7</v>
      </c>
      <c r="AH94" s="171">
        <v>8</v>
      </c>
      <c r="AI94" s="171">
        <v>9</v>
      </c>
      <c r="AJ94" s="171">
        <v>10</v>
      </c>
      <c r="AK94" s="171">
        <v>11</v>
      </c>
      <c r="AL94" s="171">
        <v>12</v>
      </c>
      <c r="AM94" s="171"/>
      <c r="AN94" s="171"/>
      <c r="AO94" s="171"/>
      <c r="AP94" s="355">
        <f>E94</f>
        <v>13</v>
      </c>
      <c r="AQ94" s="66"/>
      <c r="AR94" s="143"/>
      <c r="AT94" s="143"/>
      <c r="AU94" s="143"/>
      <c r="AV94" s="143"/>
      <c r="AW94" s="143"/>
      <c r="AX94" s="143"/>
      <c r="AY94" s="289">
        <f t="shared" si="10"/>
        <v>12</v>
      </c>
      <c r="AZ94" s="244">
        <f t="shared" si="11"/>
        <v>0</v>
      </c>
      <c r="BA94" s="331">
        <f t="shared" si="8"/>
        <v>0</v>
      </c>
      <c r="BB94" s="330">
        <f>Table68[[#This Row],[Occupé]]/Table68[[#This Row],[Total port]]</f>
        <v>0</v>
      </c>
      <c r="BC94" s="250"/>
      <c r="BD94" s="250"/>
      <c r="BE94" s="215"/>
      <c r="BF94" s="215"/>
      <c r="BG94" s="215"/>
    </row>
    <row r="95" spans="1:59" ht="12" customHeight="1">
      <c r="A95" s="298" t="str">
        <f t="shared" si="9"/>
        <v>INTRA</v>
      </c>
      <c r="B95" s="180" t="s">
        <v>119</v>
      </c>
      <c r="C95" s="204" t="s">
        <v>123</v>
      </c>
      <c r="D95" s="179" t="s">
        <v>276</v>
      </c>
      <c r="E95" s="352"/>
      <c r="F95" s="305">
        <v>0</v>
      </c>
      <c r="G95" s="305">
        <v>0</v>
      </c>
      <c r="H95" s="204" t="s">
        <v>289</v>
      </c>
      <c r="I95" s="178" t="s">
        <v>119</v>
      </c>
      <c r="J95" s="204" t="s">
        <v>139</v>
      </c>
      <c r="K95" s="185" t="s">
        <v>300</v>
      </c>
      <c r="L95" s="185">
        <f>COUNTIF(Y95:AD96,"x")</f>
        <v>12</v>
      </c>
      <c r="M95" s="194">
        <f t="shared" si="7"/>
        <v>-12</v>
      </c>
      <c r="N95" s="171"/>
      <c r="O95" s="171"/>
      <c r="P95" s="107" t="str">
        <f>J94</f>
        <v>BV34</v>
      </c>
      <c r="Q95" s="255" t="s">
        <v>277</v>
      </c>
      <c r="R95" s="255" t="s">
        <v>277</v>
      </c>
      <c r="S95" s="255" t="s">
        <v>277</v>
      </c>
      <c r="T95" s="255" t="s">
        <v>277</v>
      </c>
      <c r="U95" s="255" t="s">
        <v>277</v>
      </c>
      <c r="V95" s="263" t="s">
        <v>277</v>
      </c>
      <c r="W95" s="171"/>
      <c r="X95" s="107" t="str">
        <f>J95</f>
        <v>BV34</v>
      </c>
      <c r="Y95" s="255" t="s">
        <v>277</v>
      </c>
      <c r="Z95" s="255" t="s">
        <v>277</v>
      </c>
      <c r="AA95" s="255" t="s">
        <v>277</v>
      </c>
      <c r="AB95" s="255" t="s">
        <v>277</v>
      </c>
      <c r="AC95" s="255" t="s">
        <v>277</v>
      </c>
      <c r="AD95" s="263" t="s">
        <v>277</v>
      </c>
      <c r="AE95" s="171"/>
      <c r="AF95" s="107" t="str">
        <f>J96</f>
        <v>BV34</v>
      </c>
      <c r="AG95" s="255" t="s">
        <v>277</v>
      </c>
      <c r="AH95" s="255" t="s">
        <v>277</v>
      </c>
      <c r="AI95" s="255" t="s">
        <v>277</v>
      </c>
      <c r="AJ95" s="255" t="s">
        <v>277</v>
      </c>
      <c r="AK95" s="255"/>
      <c r="AL95" s="263"/>
      <c r="AM95" s="171"/>
      <c r="AN95" s="171"/>
      <c r="AO95" s="171"/>
      <c r="AP95" s="355"/>
      <c r="AQ95" s="66"/>
      <c r="AR95" s="143"/>
      <c r="AT95" s="143"/>
      <c r="AU95" s="143"/>
      <c r="AV95" s="143"/>
      <c r="AW95" s="143"/>
      <c r="AX95" s="143"/>
      <c r="AY95" s="289">
        <f t="shared" si="10"/>
        <v>0</v>
      </c>
      <c r="AZ95" s="244">
        <f t="shared" si="11"/>
        <v>-12</v>
      </c>
      <c r="BA95" s="331">
        <f t="shared" si="8"/>
        <v>-12</v>
      </c>
      <c r="BB95" s="330" t="e">
        <f>Table68[[#This Row],[Occupé]]/Table68[[#This Row],[Total port]]</f>
        <v>#DIV/0!</v>
      </c>
      <c r="BC95" s="250"/>
      <c r="BD95" s="250"/>
      <c r="BE95" s="215"/>
      <c r="BF95" s="215"/>
      <c r="BG95" s="215"/>
    </row>
    <row r="96" spans="1:59" ht="12" customHeight="1" thickBot="1">
      <c r="A96" s="298" t="str">
        <f t="shared" si="9"/>
        <v>INTRA</v>
      </c>
      <c r="B96" s="180" t="s">
        <v>119</v>
      </c>
      <c r="C96" s="204" t="s">
        <v>123</v>
      </c>
      <c r="D96" s="179" t="s">
        <v>276</v>
      </c>
      <c r="E96" s="352"/>
      <c r="F96" s="305">
        <v>0</v>
      </c>
      <c r="G96" s="305">
        <v>0</v>
      </c>
      <c r="H96" s="204" t="s">
        <v>289</v>
      </c>
      <c r="I96" s="178" t="s">
        <v>119</v>
      </c>
      <c r="J96" s="204" t="s">
        <v>139</v>
      </c>
      <c r="K96" s="185" t="s">
        <v>301</v>
      </c>
      <c r="L96" s="185">
        <f>COUNTIF(AG95:AL96,"x")</f>
        <v>4</v>
      </c>
      <c r="M96" s="194">
        <f t="shared" si="7"/>
        <v>-4</v>
      </c>
      <c r="N96" s="171"/>
      <c r="O96" s="171"/>
      <c r="P96" s="109">
        <v>0</v>
      </c>
      <c r="Q96" s="231" t="s">
        <v>277</v>
      </c>
      <c r="R96" s="231" t="s">
        <v>277</v>
      </c>
      <c r="S96" s="231" t="s">
        <v>277</v>
      </c>
      <c r="T96" s="231" t="s">
        <v>277</v>
      </c>
      <c r="U96" s="231" t="s">
        <v>277</v>
      </c>
      <c r="V96" s="265" t="s">
        <v>277</v>
      </c>
      <c r="W96" s="171"/>
      <c r="X96" s="109">
        <v>0</v>
      </c>
      <c r="Y96" s="231" t="s">
        <v>277</v>
      </c>
      <c r="Z96" s="231" t="s">
        <v>277</v>
      </c>
      <c r="AA96" s="231" t="s">
        <v>277</v>
      </c>
      <c r="AB96" s="231" t="s">
        <v>277</v>
      </c>
      <c r="AC96" s="231" t="s">
        <v>277</v>
      </c>
      <c r="AD96" s="265" t="s">
        <v>277</v>
      </c>
      <c r="AE96" s="171"/>
      <c r="AF96" s="109">
        <v>0</v>
      </c>
      <c r="AG96" s="231"/>
      <c r="AH96" s="231"/>
      <c r="AI96" s="231"/>
      <c r="AJ96" s="231"/>
      <c r="AK96" s="231"/>
      <c r="AL96" s="265"/>
      <c r="AM96" s="171"/>
      <c r="AN96" s="171"/>
      <c r="AO96" s="171"/>
      <c r="AP96" s="355"/>
      <c r="AQ96" s="66"/>
      <c r="AR96" s="143"/>
      <c r="AT96" s="143"/>
      <c r="AU96" s="143"/>
      <c r="AV96" s="143"/>
      <c r="AW96" s="143"/>
      <c r="AX96" s="143"/>
      <c r="AY96" s="289">
        <f t="shared" si="10"/>
        <v>0</v>
      </c>
      <c r="AZ96" s="244">
        <f t="shared" si="11"/>
        <v>-4</v>
      </c>
      <c r="BA96" s="331">
        <f t="shared" si="8"/>
        <v>-4</v>
      </c>
      <c r="BB96" s="330" t="e">
        <f>Table68[[#This Row],[Occupé]]/Table68[[#This Row],[Total port]]</f>
        <v>#DIV/0!</v>
      </c>
      <c r="BC96" s="250"/>
      <c r="BD96" s="250"/>
      <c r="BE96" s="215"/>
      <c r="BF96" s="215"/>
      <c r="BG96" s="215"/>
    </row>
    <row r="97" spans="1:59" ht="12" customHeight="1" thickBot="1">
      <c r="A97" s="299" t="str">
        <f t="shared" si="9"/>
        <v>INTRA</v>
      </c>
      <c r="B97" s="78"/>
      <c r="C97" s="187"/>
      <c r="D97" s="80"/>
      <c r="E97" s="361"/>
      <c r="F97" s="187"/>
      <c r="G97" s="187"/>
      <c r="H97" s="187"/>
      <c r="I97" s="81"/>
      <c r="J97" s="187"/>
      <c r="K97" s="187"/>
      <c r="L97" s="187"/>
      <c r="M97" s="195"/>
      <c r="N97" s="171"/>
      <c r="O97" s="171"/>
      <c r="P97" s="171"/>
      <c r="Q97" s="171">
        <v>1</v>
      </c>
      <c r="R97" s="171">
        <v>2</v>
      </c>
      <c r="S97" s="171">
        <v>3</v>
      </c>
      <c r="T97" s="171">
        <v>4</v>
      </c>
      <c r="U97" s="171">
        <v>5</v>
      </c>
      <c r="V97" s="171">
        <v>6</v>
      </c>
      <c r="W97" s="171"/>
      <c r="X97" s="171"/>
      <c r="Y97" s="171">
        <v>1</v>
      </c>
      <c r="Z97" s="171">
        <v>2</v>
      </c>
      <c r="AA97" s="171">
        <v>3</v>
      </c>
      <c r="AB97" s="171">
        <v>4</v>
      </c>
      <c r="AC97" s="171">
        <v>5</v>
      </c>
      <c r="AD97" s="171">
        <v>6</v>
      </c>
      <c r="AE97" s="171"/>
      <c r="AF97" s="171"/>
      <c r="AG97" s="171">
        <v>1</v>
      </c>
      <c r="AH97" s="171">
        <v>2</v>
      </c>
      <c r="AI97" s="171">
        <v>3</v>
      </c>
      <c r="AJ97" s="171">
        <v>4</v>
      </c>
      <c r="AK97" s="171">
        <v>5</v>
      </c>
      <c r="AL97" s="171">
        <v>6</v>
      </c>
      <c r="AM97" s="171"/>
      <c r="AN97" s="171"/>
      <c r="AO97" s="171"/>
      <c r="AP97" s="355"/>
      <c r="AQ97" s="66"/>
      <c r="AR97" s="143"/>
      <c r="AT97" s="143"/>
      <c r="AU97" s="143"/>
      <c r="AV97" s="143"/>
      <c r="AW97" s="143"/>
      <c r="AX97" s="143"/>
      <c r="AY97" s="289">
        <f t="shared" si="10"/>
        <v>0</v>
      </c>
      <c r="AZ97" s="244">
        <f t="shared" si="11"/>
        <v>0</v>
      </c>
      <c r="BA97" s="331">
        <f t="shared" si="8"/>
        <v>0</v>
      </c>
      <c r="BB97" s="330" t="e">
        <f>Table68[[#This Row],[Occupé]]/Table68[[#This Row],[Total port]]</f>
        <v>#DIV/0!</v>
      </c>
      <c r="BC97" s="250"/>
      <c r="BD97" s="250"/>
      <c r="BE97" s="215"/>
      <c r="BF97" s="215"/>
      <c r="BG97" s="215"/>
    </row>
    <row r="98" spans="1:59" ht="12" customHeight="1" thickBot="1">
      <c r="A98" s="302" t="str">
        <f t="shared" si="9"/>
        <v>INTRA</v>
      </c>
      <c r="B98" s="101" t="s">
        <v>119</v>
      </c>
      <c r="C98" s="203" t="s">
        <v>123</v>
      </c>
      <c r="D98" s="103" t="s">
        <v>276</v>
      </c>
      <c r="E98" s="351">
        <v>12</v>
      </c>
      <c r="F98" s="304">
        <v>12</v>
      </c>
      <c r="G98" s="304">
        <v>12</v>
      </c>
      <c r="H98" s="275" t="s">
        <v>289</v>
      </c>
      <c r="I98" s="90" t="s">
        <v>119</v>
      </c>
      <c r="J98" s="203" t="s">
        <v>139</v>
      </c>
      <c r="K98" s="184" t="s">
        <v>298</v>
      </c>
      <c r="L98" s="184">
        <f>COUNTIF(Q99:V100,"x")</f>
        <v>12</v>
      </c>
      <c r="M98" s="140">
        <f t="shared" si="7"/>
        <v>0</v>
      </c>
      <c r="N98" s="159"/>
      <c r="O98" s="159"/>
      <c r="P98" s="159"/>
      <c r="Q98" s="159">
        <v>7</v>
      </c>
      <c r="R98" s="159">
        <v>8</v>
      </c>
      <c r="S98" s="159">
        <v>9</v>
      </c>
      <c r="T98" s="159">
        <v>10</v>
      </c>
      <c r="U98" s="159">
        <v>11</v>
      </c>
      <c r="V98" s="159">
        <v>12</v>
      </c>
      <c r="W98" s="159"/>
      <c r="X98" s="159"/>
      <c r="Y98" s="159">
        <v>7</v>
      </c>
      <c r="Z98" s="159">
        <v>8</v>
      </c>
      <c r="AA98" s="159">
        <v>9</v>
      </c>
      <c r="AB98" s="159">
        <v>10</v>
      </c>
      <c r="AC98" s="159">
        <v>11</v>
      </c>
      <c r="AD98" s="159">
        <v>12</v>
      </c>
      <c r="AE98" s="159"/>
      <c r="AF98" s="159"/>
      <c r="AG98" s="159">
        <v>7</v>
      </c>
      <c r="AH98" s="159">
        <v>8</v>
      </c>
      <c r="AI98" s="159">
        <v>9</v>
      </c>
      <c r="AJ98" s="159">
        <v>10</v>
      </c>
      <c r="AK98" s="159">
        <v>11</v>
      </c>
      <c r="AL98" s="159">
        <v>12</v>
      </c>
      <c r="AM98" s="159"/>
      <c r="AN98" s="159"/>
      <c r="AO98" s="159"/>
      <c r="AP98" s="354">
        <f>E98</f>
        <v>12</v>
      </c>
      <c r="AQ98" s="66"/>
      <c r="AR98" s="143"/>
      <c r="AT98" s="143"/>
      <c r="AU98" s="143"/>
      <c r="AV98" s="143"/>
      <c r="AW98" s="143"/>
      <c r="AX98" s="143"/>
      <c r="AY98" s="289">
        <f t="shared" si="10"/>
        <v>12</v>
      </c>
      <c r="AZ98" s="244">
        <f t="shared" si="11"/>
        <v>0</v>
      </c>
      <c r="BA98" s="331">
        <f t="shared" si="8"/>
        <v>0</v>
      </c>
      <c r="BB98" s="330">
        <f>Table68[[#This Row],[Occupé]]/Table68[[#This Row],[Total port]]</f>
        <v>0</v>
      </c>
      <c r="BC98" s="250"/>
      <c r="BD98" s="250"/>
      <c r="BE98" s="215"/>
      <c r="BF98" s="215"/>
      <c r="BG98" s="215"/>
    </row>
    <row r="99" spans="1:59" ht="12" customHeight="1">
      <c r="A99" s="298" t="str">
        <f t="shared" si="9"/>
        <v>INTRA</v>
      </c>
      <c r="B99" s="180" t="s">
        <v>119</v>
      </c>
      <c r="C99" s="185"/>
      <c r="D99" s="179" t="s">
        <v>276</v>
      </c>
      <c r="E99" s="352"/>
      <c r="F99" s="305">
        <v>0</v>
      </c>
      <c r="G99" s="305">
        <v>0</v>
      </c>
      <c r="H99" s="308"/>
      <c r="I99" s="178" t="s">
        <v>119</v>
      </c>
      <c r="J99" s="185"/>
      <c r="K99" s="185" t="s">
        <v>300</v>
      </c>
      <c r="L99" s="185">
        <f>COUNTIF(Y99:AD100,"x")</f>
        <v>0</v>
      </c>
      <c r="M99" s="194">
        <f t="shared" si="7"/>
        <v>0</v>
      </c>
      <c r="N99" s="171"/>
      <c r="O99" s="171"/>
      <c r="P99" s="107" t="str">
        <f>J98</f>
        <v>BV34</v>
      </c>
      <c r="Q99" s="255" t="s">
        <v>277</v>
      </c>
      <c r="R99" s="255" t="s">
        <v>277</v>
      </c>
      <c r="S99" s="255" t="s">
        <v>277</v>
      </c>
      <c r="T99" s="255" t="s">
        <v>277</v>
      </c>
      <c r="U99" s="255" t="s">
        <v>277</v>
      </c>
      <c r="V99" s="263" t="s">
        <v>277</v>
      </c>
      <c r="W99" s="171"/>
      <c r="X99" s="107">
        <f>J99</f>
        <v>0</v>
      </c>
      <c r="Y99" s="114"/>
      <c r="Z99" s="115"/>
      <c r="AA99" s="115"/>
      <c r="AB99" s="115"/>
      <c r="AC99" s="115"/>
      <c r="AD99" s="116"/>
      <c r="AE99" s="171"/>
      <c r="AF99" s="107">
        <f>J100</f>
        <v>0</v>
      </c>
      <c r="AG99" s="114"/>
      <c r="AH99" s="115"/>
      <c r="AI99" s="115"/>
      <c r="AJ99" s="115"/>
      <c r="AK99" s="115"/>
      <c r="AL99" s="116"/>
      <c r="AM99" s="171"/>
      <c r="AN99" s="171"/>
      <c r="AO99" s="171"/>
      <c r="AP99" s="355"/>
      <c r="AQ99" s="66"/>
      <c r="AR99" s="143"/>
      <c r="AT99" s="143"/>
      <c r="AU99" s="143"/>
      <c r="AV99" s="143"/>
      <c r="AW99" s="143"/>
      <c r="AX99" s="143"/>
      <c r="AY99" s="289">
        <f t="shared" si="10"/>
        <v>0</v>
      </c>
      <c r="AZ99" s="244">
        <f t="shared" si="11"/>
        <v>0</v>
      </c>
      <c r="BA99" s="331">
        <f t="shared" si="8"/>
        <v>0</v>
      </c>
      <c r="BB99" s="330" t="e">
        <f>Table68[[#This Row],[Occupé]]/Table68[[#This Row],[Total port]]</f>
        <v>#DIV/0!</v>
      </c>
      <c r="BC99" s="250"/>
      <c r="BD99" s="250"/>
      <c r="BE99" s="215"/>
      <c r="BF99" s="215"/>
      <c r="BG99" s="215"/>
    </row>
    <row r="100" spans="1:59" ht="12" customHeight="1" thickBot="1">
      <c r="A100" s="298" t="str">
        <f t="shared" si="9"/>
        <v>INTRA</v>
      </c>
      <c r="B100" s="180" t="s">
        <v>119</v>
      </c>
      <c r="C100" s="185"/>
      <c r="D100" s="179" t="s">
        <v>276</v>
      </c>
      <c r="E100" s="352"/>
      <c r="F100" s="305">
        <v>0</v>
      </c>
      <c r="G100" s="305">
        <v>0</v>
      </c>
      <c r="H100" s="309"/>
      <c r="I100" s="178" t="s">
        <v>119</v>
      </c>
      <c r="J100" s="185"/>
      <c r="K100" s="185" t="s">
        <v>301</v>
      </c>
      <c r="L100" s="185">
        <f>COUNTIF(AG99:AL100,"x")</f>
        <v>0</v>
      </c>
      <c r="M100" s="194">
        <f t="shared" si="7"/>
        <v>0</v>
      </c>
      <c r="N100" s="171"/>
      <c r="O100" s="171"/>
      <c r="P100" s="109">
        <v>0</v>
      </c>
      <c r="Q100" s="231" t="s">
        <v>277</v>
      </c>
      <c r="R100" s="231" t="s">
        <v>277</v>
      </c>
      <c r="S100" s="231" t="s">
        <v>277</v>
      </c>
      <c r="T100" s="231" t="s">
        <v>277</v>
      </c>
      <c r="U100" s="231" t="s">
        <v>277</v>
      </c>
      <c r="V100" s="265" t="s">
        <v>277</v>
      </c>
      <c r="W100" s="171"/>
      <c r="X100" s="109">
        <v>0</v>
      </c>
      <c r="Y100" s="118"/>
      <c r="Z100" s="119"/>
      <c r="AA100" s="119"/>
      <c r="AB100" s="119"/>
      <c r="AC100" s="119"/>
      <c r="AD100" s="120"/>
      <c r="AE100" s="171"/>
      <c r="AF100" s="109">
        <v>0</v>
      </c>
      <c r="AG100" s="118"/>
      <c r="AH100" s="119"/>
      <c r="AI100" s="119"/>
      <c r="AJ100" s="119"/>
      <c r="AK100" s="119"/>
      <c r="AL100" s="120"/>
      <c r="AM100" s="171"/>
      <c r="AN100" s="171"/>
      <c r="AO100" s="171"/>
      <c r="AP100" s="355"/>
      <c r="AQ100" s="66"/>
      <c r="AR100" s="143"/>
      <c r="AT100" s="143"/>
      <c r="AU100" s="143"/>
      <c r="AV100" s="143"/>
      <c r="AW100" s="143"/>
      <c r="AX100" s="143"/>
      <c r="AY100" s="289">
        <f t="shared" si="10"/>
        <v>0</v>
      </c>
      <c r="AZ100" s="244">
        <f t="shared" si="11"/>
        <v>0</v>
      </c>
      <c r="BA100" s="331">
        <f t="shared" si="8"/>
        <v>0</v>
      </c>
      <c r="BB100" s="330" t="e">
        <f>Table68[[#This Row],[Occupé]]/Table68[[#This Row],[Total port]]</f>
        <v>#DIV/0!</v>
      </c>
      <c r="BC100" s="250"/>
      <c r="BD100" s="250"/>
      <c r="BE100" s="215"/>
      <c r="BF100" s="215"/>
      <c r="BG100" s="215"/>
    </row>
    <row r="101" spans="1:59" ht="12" customHeight="1" thickBot="1">
      <c r="A101" s="299" t="str">
        <f t="shared" si="9"/>
        <v>INTRA</v>
      </c>
      <c r="B101" s="161"/>
      <c r="C101" s="186"/>
      <c r="D101" s="163"/>
      <c r="E101" s="353"/>
      <c r="F101" s="186"/>
      <c r="G101" s="186"/>
      <c r="H101" s="186"/>
      <c r="I101" s="162"/>
      <c r="J101" s="186"/>
      <c r="K101" s="186"/>
      <c r="L101" s="186"/>
      <c r="M101" s="141"/>
      <c r="N101" s="164"/>
      <c r="O101" s="164"/>
      <c r="P101" s="164"/>
      <c r="Q101" s="164">
        <v>1</v>
      </c>
      <c r="R101" s="164">
        <v>2</v>
      </c>
      <c r="S101" s="164">
        <v>3</v>
      </c>
      <c r="T101" s="164">
        <v>4</v>
      </c>
      <c r="U101" s="164">
        <v>5</v>
      </c>
      <c r="V101" s="164">
        <v>6</v>
      </c>
      <c r="W101" s="164"/>
      <c r="X101" s="164"/>
      <c r="Y101" s="164">
        <v>1</v>
      </c>
      <c r="Z101" s="164">
        <v>2</v>
      </c>
      <c r="AA101" s="164">
        <v>3</v>
      </c>
      <c r="AB101" s="164">
        <v>4</v>
      </c>
      <c r="AC101" s="164">
        <v>5</v>
      </c>
      <c r="AD101" s="164">
        <v>6</v>
      </c>
      <c r="AE101" s="164"/>
      <c r="AF101" s="164"/>
      <c r="AG101" s="164">
        <v>1</v>
      </c>
      <c r="AH101" s="164">
        <v>2</v>
      </c>
      <c r="AI101" s="164">
        <v>3</v>
      </c>
      <c r="AJ101" s="164">
        <v>4</v>
      </c>
      <c r="AK101" s="164">
        <v>5</v>
      </c>
      <c r="AL101" s="164">
        <v>6</v>
      </c>
      <c r="AM101" s="164"/>
      <c r="AN101" s="164"/>
      <c r="AO101" s="164"/>
      <c r="AP101" s="356"/>
      <c r="AQ101" s="66"/>
      <c r="AR101" s="143"/>
      <c r="AT101" s="143"/>
      <c r="AU101" s="143"/>
      <c r="AV101" s="143"/>
      <c r="AW101" s="143"/>
      <c r="AX101" s="143"/>
      <c r="AY101" s="289">
        <f t="shared" si="10"/>
        <v>0</v>
      </c>
      <c r="AZ101" s="244">
        <f t="shared" si="11"/>
        <v>0</v>
      </c>
      <c r="BA101" s="331">
        <f t="shared" si="8"/>
        <v>0</v>
      </c>
      <c r="BB101" s="330" t="e">
        <f>Table68[[#This Row],[Occupé]]/Table68[[#This Row],[Total port]]</f>
        <v>#DIV/0!</v>
      </c>
      <c r="BC101" s="250"/>
      <c r="BD101" s="250"/>
      <c r="BE101" s="215"/>
      <c r="BF101" s="215"/>
      <c r="BG101" s="215"/>
    </row>
    <row r="102" spans="1:59" ht="12" customHeight="1" thickBot="1">
      <c r="A102" s="302" t="str">
        <f t="shared" si="9"/>
        <v>INTRA</v>
      </c>
      <c r="B102" s="182" t="s">
        <v>119</v>
      </c>
      <c r="C102" s="203" t="s">
        <v>123</v>
      </c>
      <c r="D102" s="181" t="s">
        <v>276</v>
      </c>
      <c r="E102" s="360">
        <v>10</v>
      </c>
      <c r="F102" s="304">
        <v>12</v>
      </c>
      <c r="G102" s="304">
        <v>12</v>
      </c>
      <c r="H102" s="275" t="s">
        <v>289</v>
      </c>
      <c r="I102" s="95" t="s">
        <v>119</v>
      </c>
      <c r="J102" s="206" t="s">
        <v>144</v>
      </c>
      <c r="K102" s="188" t="s">
        <v>298</v>
      </c>
      <c r="L102" s="188">
        <f>COUNTIF(Q103:V104,"x")</f>
        <v>6</v>
      </c>
      <c r="M102" s="196">
        <f t="shared" si="7"/>
        <v>6</v>
      </c>
      <c r="N102" s="171"/>
      <c r="O102" s="171"/>
      <c r="P102" s="171"/>
      <c r="Q102" s="171">
        <v>7</v>
      </c>
      <c r="R102" s="171">
        <v>8</v>
      </c>
      <c r="S102" s="171">
        <v>9</v>
      </c>
      <c r="T102" s="171">
        <v>10</v>
      </c>
      <c r="U102" s="171">
        <v>11</v>
      </c>
      <c r="V102" s="171">
        <v>12</v>
      </c>
      <c r="W102" s="171"/>
      <c r="X102" s="171"/>
      <c r="Y102" s="171">
        <v>7</v>
      </c>
      <c r="Z102" s="171">
        <v>8</v>
      </c>
      <c r="AA102" s="171">
        <v>9</v>
      </c>
      <c r="AB102" s="171">
        <v>10</v>
      </c>
      <c r="AC102" s="171">
        <v>11</v>
      </c>
      <c r="AD102" s="171">
        <v>12</v>
      </c>
      <c r="AE102" s="171"/>
      <c r="AF102" s="171"/>
      <c r="AG102" s="171">
        <v>7</v>
      </c>
      <c r="AH102" s="171">
        <v>8</v>
      </c>
      <c r="AI102" s="171">
        <v>9</v>
      </c>
      <c r="AJ102" s="171">
        <v>10</v>
      </c>
      <c r="AK102" s="171">
        <v>11</v>
      </c>
      <c r="AL102" s="171">
        <v>12</v>
      </c>
      <c r="AM102" s="171"/>
      <c r="AN102" s="171"/>
      <c r="AO102" s="171"/>
      <c r="AP102" s="355">
        <f>E102</f>
        <v>10</v>
      </c>
      <c r="AQ102" s="66"/>
      <c r="AR102" s="143"/>
      <c r="AT102" s="143"/>
      <c r="AU102" s="143"/>
      <c r="AV102" s="143"/>
      <c r="AW102" s="143"/>
      <c r="AX102" s="143"/>
      <c r="AY102" s="289">
        <f t="shared" si="10"/>
        <v>12</v>
      </c>
      <c r="AZ102" s="244">
        <f t="shared" si="11"/>
        <v>6</v>
      </c>
      <c r="BA102" s="331">
        <f t="shared" ref="BA102:BA133" si="12">M102</f>
        <v>6</v>
      </c>
      <c r="BB102" s="330">
        <f>Table68[[#This Row],[Occupé]]/Table68[[#This Row],[Total port]]</f>
        <v>0.5</v>
      </c>
      <c r="BC102" s="250"/>
      <c r="BD102" s="250"/>
      <c r="BE102" s="215"/>
      <c r="BF102" s="215"/>
      <c r="BG102" s="215"/>
    </row>
    <row r="103" spans="1:59" ht="12" customHeight="1">
      <c r="A103" s="298" t="str">
        <f t="shared" si="9"/>
        <v>INTRA</v>
      </c>
      <c r="B103" s="180" t="s">
        <v>119</v>
      </c>
      <c r="C103" s="204" t="s">
        <v>123</v>
      </c>
      <c r="D103" s="179" t="s">
        <v>276</v>
      </c>
      <c r="E103" s="352"/>
      <c r="F103" s="305">
        <v>0</v>
      </c>
      <c r="G103" s="305">
        <v>0</v>
      </c>
      <c r="H103" s="308" t="s">
        <v>289</v>
      </c>
      <c r="I103" s="178" t="s">
        <v>119</v>
      </c>
      <c r="J103" s="204" t="s">
        <v>144</v>
      </c>
      <c r="K103" s="185" t="s">
        <v>300</v>
      </c>
      <c r="L103" s="185">
        <f>COUNTIF(Y103:AD104,"x")</f>
        <v>6</v>
      </c>
      <c r="M103" s="194">
        <f t="shared" si="7"/>
        <v>-6</v>
      </c>
      <c r="N103" s="171"/>
      <c r="O103" s="171"/>
      <c r="P103" s="107" t="str">
        <f>J102</f>
        <v>BV40</v>
      </c>
      <c r="Q103" s="255"/>
      <c r="R103" s="255"/>
      <c r="S103" s="255" t="s">
        <v>277</v>
      </c>
      <c r="T103" s="255" t="s">
        <v>277</v>
      </c>
      <c r="U103" s="255" t="s">
        <v>277</v>
      </c>
      <c r="V103" s="263" t="s">
        <v>277</v>
      </c>
      <c r="W103" s="171"/>
      <c r="X103" s="107" t="str">
        <f>J103</f>
        <v>BV40</v>
      </c>
      <c r="Y103" s="255" t="s">
        <v>277</v>
      </c>
      <c r="Z103" s="255" t="s">
        <v>277</v>
      </c>
      <c r="AA103" s="255"/>
      <c r="AB103" s="255"/>
      <c r="AC103" s="255"/>
      <c r="AD103" s="263"/>
      <c r="AE103" s="171"/>
      <c r="AF103" s="107" t="str">
        <f>J104</f>
        <v>BV40</v>
      </c>
      <c r="AG103" s="255" t="s">
        <v>277</v>
      </c>
      <c r="AH103" s="255" t="s">
        <v>277</v>
      </c>
      <c r="AI103" s="255" t="s">
        <v>277</v>
      </c>
      <c r="AJ103" s="255" t="s">
        <v>277</v>
      </c>
      <c r="AK103" s="255" t="s">
        <v>277</v>
      </c>
      <c r="AL103" s="263" t="s">
        <v>277</v>
      </c>
      <c r="AM103" s="171"/>
      <c r="AN103" s="171"/>
      <c r="AO103" s="171"/>
      <c r="AP103" s="355"/>
      <c r="AQ103" s="66"/>
      <c r="AR103" s="143"/>
      <c r="AT103" s="143"/>
      <c r="AU103" s="143"/>
      <c r="AV103" s="143"/>
      <c r="AW103" s="143"/>
      <c r="AX103" s="143"/>
      <c r="AY103" s="289">
        <f t="shared" si="10"/>
        <v>0</v>
      </c>
      <c r="AZ103" s="244">
        <f t="shared" si="11"/>
        <v>-6</v>
      </c>
      <c r="BA103" s="331">
        <f t="shared" si="12"/>
        <v>-6</v>
      </c>
      <c r="BB103" s="330" t="e">
        <f>Table68[[#This Row],[Occupé]]/Table68[[#This Row],[Total port]]</f>
        <v>#DIV/0!</v>
      </c>
      <c r="BC103" s="250"/>
      <c r="BD103" s="250"/>
      <c r="BE103" s="215"/>
      <c r="BF103" s="215"/>
      <c r="BG103" s="215"/>
    </row>
    <row r="104" spans="1:59" ht="12" customHeight="1" thickBot="1">
      <c r="A104" s="298" t="str">
        <f t="shared" si="9"/>
        <v>INTRA</v>
      </c>
      <c r="B104" s="180" t="s">
        <v>119</v>
      </c>
      <c r="C104" s="204" t="s">
        <v>123</v>
      </c>
      <c r="D104" s="179" t="s">
        <v>276</v>
      </c>
      <c r="E104" s="352"/>
      <c r="F104" s="305">
        <v>0</v>
      </c>
      <c r="G104" s="305">
        <v>0</v>
      </c>
      <c r="H104" s="309" t="s">
        <v>289</v>
      </c>
      <c r="I104" s="178" t="s">
        <v>119</v>
      </c>
      <c r="J104" s="204" t="s">
        <v>144</v>
      </c>
      <c r="K104" s="185" t="s">
        <v>301</v>
      </c>
      <c r="L104" s="185">
        <f>COUNTIF(AG103:AL104,"x")</f>
        <v>10</v>
      </c>
      <c r="M104" s="194">
        <f t="shared" si="7"/>
        <v>-10</v>
      </c>
      <c r="N104" s="171"/>
      <c r="O104" s="171"/>
      <c r="P104" s="109">
        <v>0</v>
      </c>
      <c r="Q104" s="231" t="s">
        <v>277</v>
      </c>
      <c r="R104" s="231" t="s">
        <v>277</v>
      </c>
      <c r="S104" s="231"/>
      <c r="T104" s="231"/>
      <c r="U104" s="231"/>
      <c r="V104" s="265"/>
      <c r="W104" s="171"/>
      <c r="X104" s="109">
        <v>0</v>
      </c>
      <c r="Y104" s="231" t="s">
        <v>277</v>
      </c>
      <c r="Z104" s="231" t="s">
        <v>277</v>
      </c>
      <c r="AA104" s="231"/>
      <c r="AB104" s="231"/>
      <c r="AC104" s="231" t="s">
        <v>277</v>
      </c>
      <c r="AD104" s="265" t="s">
        <v>277</v>
      </c>
      <c r="AE104" s="171"/>
      <c r="AF104" s="109">
        <v>0</v>
      </c>
      <c r="AG104" s="231"/>
      <c r="AH104" s="231"/>
      <c r="AI104" s="231" t="s">
        <v>277</v>
      </c>
      <c r="AJ104" s="231" t="s">
        <v>277</v>
      </c>
      <c r="AK104" s="231" t="s">
        <v>277</v>
      </c>
      <c r="AL104" s="265" t="s">
        <v>277</v>
      </c>
      <c r="AM104" s="171"/>
      <c r="AN104" s="171"/>
      <c r="AO104" s="171"/>
      <c r="AP104" s="355"/>
      <c r="AQ104" s="66"/>
      <c r="AR104" s="143"/>
      <c r="AT104" s="143"/>
      <c r="AU104" s="143"/>
      <c r="AV104" s="143"/>
      <c r="AW104" s="143"/>
      <c r="AX104" s="143"/>
      <c r="AY104" s="289">
        <f t="shared" si="10"/>
        <v>0</v>
      </c>
      <c r="AZ104" s="244">
        <f t="shared" si="11"/>
        <v>-10</v>
      </c>
      <c r="BA104" s="331">
        <f t="shared" si="12"/>
        <v>-10</v>
      </c>
      <c r="BB104" s="330" t="e">
        <f>Table68[[#This Row],[Occupé]]/Table68[[#This Row],[Total port]]</f>
        <v>#DIV/0!</v>
      </c>
      <c r="BC104" s="250"/>
      <c r="BD104" s="250"/>
      <c r="BE104" s="215"/>
      <c r="BF104" s="215"/>
      <c r="BG104" s="215"/>
    </row>
    <row r="105" spans="1:59" ht="12" customHeight="1" thickBot="1">
      <c r="A105" s="299" t="str">
        <f t="shared" si="9"/>
        <v>INTRA</v>
      </c>
      <c r="B105" s="78"/>
      <c r="C105" s="187"/>
      <c r="D105" s="80"/>
      <c r="E105" s="361"/>
      <c r="F105" s="187"/>
      <c r="G105" s="187"/>
      <c r="H105" s="187"/>
      <c r="I105" s="81"/>
      <c r="J105" s="187"/>
      <c r="K105" s="187"/>
      <c r="L105" s="187"/>
      <c r="M105" s="195"/>
      <c r="N105" s="171"/>
      <c r="O105" s="171"/>
      <c r="P105" s="171"/>
      <c r="Q105" s="171">
        <v>1</v>
      </c>
      <c r="R105" s="171">
        <v>2</v>
      </c>
      <c r="S105" s="171">
        <v>3</v>
      </c>
      <c r="T105" s="171">
        <v>4</v>
      </c>
      <c r="U105" s="171">
        <v>5</v>
      </c>
      <c r="V105" s="171">
        <v>6</v>
      </c>
      <c r="W105" s="171"/>
      <c r="X105" s="171"/>
      <c r="Y105" s="171">
        <v>1</v>
      </c>
      <c r="Z105" s="171">
        <v>2</v>
      </c>
      <c r="AA105" s="171">
        <v>3</v>
      </c>
      <c r="AB105" s="171">
        <v>4</v>
      </c>
      <c r="AC105" s="171">
        <v>5</v>
      </c>
      <c r="AD105" s="171">
        <v>6</v>
      </c>
      <c r="AE105" s="171"/>
      <c r="AF105" s="171"/>
      <c r="AG105" s="171">
        <v>1</v>
      </c>
      <c r="AH105" s="171">
        <v>2</v>
      </c>
      <c r="AI105" s="171">
        <v>3</v>
      </c>
      <c r="AJ105" s="171">
        <v>4</v>
      </c>
      <c r="AK105" s="171">
        <v>5</v>
      </c>
      <c r="AL105" s="171">
        <v>6</v>
      </c>
      <c r="AM105" s="171"/>
      <c r="AN105" s="171"/>
      <c r="AO105" s="171"/>
      <c r="AP105" s="355"/>
      <c r="AQ105" s="66"/>
      <c r="AR105" s="143"/>
      <c r="AT105" s="143"/>
      <c r="AU105" s="143"/>
      <c r="AV105" s="143"/>
      <c r="AW105" s="143"/>
      <c r="AX105" s="143"/>
      <c r="AY105" s="289">
        <f t="shared" si="10"/>
        <v>0</v>
      </c>
      <c r="AZ105" s="244">
        <f t="shared" si="11"/>
        <v>0</v>
      </c>
      <c r="BA105" s="331">
        <f t="shared" si="12"/>
        <v>0</v>
      </c>
      <c r="BB105" s="330" t="e">
        <f>Table68[[#This Row],[Occupé]]/Table68[[#This Row],[Total port]]</f>
        <v>#DIV/0!</v>
      </c>
      <c r="BC105" s="250"/>
      <c r="BD105" s="250"/>
      <c r="BE105" s="215"/>
      <c r="BF105" s="215"/>
      <c r="BG105" s="215"/>
    </row>
    <row r="106" spans="1:59" ht="12" customHeight="1" thickBot="1">
      <c r="A106" s="302" t="str">
        <f t="shared" si="9"/>
        <v>INTRA</v>
      </c>
      <c r="B106" s="101" t="s">
        <v>119</v>
      </c>
      <c r="C106" s="203" t="s">
        <v>123</v>
      </c>
      <c r="D106" s="103" t="s">
        <v>276</v>
      </c>
      <c r="E106" s="351">
        <v>9</v>
      </c>
      <c r="F106" s="304">
        <v>12</v>
      </c>
      <c r="G106" s="304">
        <v>12</v>
      </c>
      <c r="H106" s="275" t="s">
        <v>289</v>
      </c>
      <c r="I106" s="90" t="s">
        <v>119</v>
      </c>
      <c r="J106" s="203" t="s">
        <v>144</v>
      </c>
      <c r="K106" s="184" t="s">
        <v>298</v>
      </c>
      <c r="L106" s="184">
        <f>COUNTIF(Q107:V108,"x")</f>
        <v>10</v>
      </c>
      <c r="M106" s="140">
        <f t="shared" si="7"/>
        <v>2</v>
      </c>
      <c r="N106" s="159"/>
      <c r="O106" s="159"/>
      <c r="P106" s="159"/>
      <c r="Q106" s="159">
        <v>7</v>
      </c>
      <c r="R106" s="159">
        <v>8</v>
      </c>
      <c r="S106" s="159">
        <v>9</v>
      </c>
      <c r="T106" s="159">
        <v>10</v>
      </c>
      <c r="U106" s="159">
        <v>11</v>
      </c>
      <c r="V106" s="159">
        <v>12</v>
      </c>
      <c r="W106" s="159"/>
      <c r="X106" s="159"/>
      <c r="Y106" s="159">
        <v>7</v>
      </c>
      <c r="Z106" s="159">
        <v>8</v>
      </c>
      <c r="AA106" s="159">
        <v>9</v>
      </c>
      <c r="AB106" s="159">
        <v>10</v>
      </c>
      <c r="AC106" s="159">
        <v>11</v>
      </c>
      <c r="AD106" s="159">
        <v>12</v>
      </c>
      <c r="AE106" s="159"/>
      <c r="AF106" s="159"/>
      <c r="AG106" s="159">
        <v>7</v>
      </c>
      <c r="AH106" s="159">
        <v>8</v>
      </c>
      <c r="AI106" s="159">
        <v>9</v>
      </c>
      <c r="AJ106" s="159">
        <v>10</v>
      </c>
      <c r="AK106" s="159">
        <v>11</v>
      </c>
      <c r="AL106" s="159">
        <v>12</v>
      </c>
      <c r="AM106" s="159"/>
      <c r="AN106" s="159"/>
      <c r="AO106" s="159"/>
      <c r="AP106" s="354">
        <f>E106</f>
        <v>9</v>
      </c>
      <c r="AQ106" s="66"/>
      <c r="AR106" s="143"/>
      <c r="AT106" s="143"/>
      <c r="AU106" s="143"/>
      <c r="AV106" s="143"/>
      <c r="AW106" s="143"/>
      <c r="AX106" s="143"/>
      <c r="AY106" s="289">
        <f t="shared" si="10"/>
        <v>12</v>
      </c>
      <c r="AZ106" s="244">
        <f t="shared" si="11"/>
        <v>2</v>
      </c>
      <c r="BA106" s="331">
        <f t="shared" si="12"/>
        <v>2</v>
      </c>
      <c r="BB106" s="330">
        <f>Table68[[#This Row],[Occupé]]/Table68[[#This Row],[Total port]]</f>
        <v>0.16666666666666666</v>
      </c>
      <c r="BC106" s="250"/>
      <c r="BD106" s="250"/>
      <c r="BE106" s="215"/>
      <c r="BF106" s="215"/>
      <c r="BG106" s="215"/>
    </row>
    <row r="107" spans="1:59" ht="12" customHeight="1">
      <c r="A107" s="298" t="str">
        <f t="shared" si="9"/>
        <v>INTRA</v>
      </c>
      <c r="B107" s="180" t="s">
        <v>119</v>
      </c>
      <c r="C107" s="185"/>
      <c r="D107" s="179" t="s">
        <v>276</v>
      </c>
      <c r="E107" s="352"/>
      <c r="F107" s="305">
        <v>0</v>
      </c>
      <c r="G107" s="305">
        <v>0</v>
      </c>
      <c r="H107" s="308"/>
      <c r="I107" s="178" t="s">
        <v>119</v>
      </c>
      <c r="J107" s="185"/>
      <c r="K107" s="185" t="s">
        <v>300</v>
      </c>
      <c r="L107" s="185">
        <f>COUNTIF(Y107:AD108,"x")</f>
        <v>0</v>
      </c>
      <c r="M107" s="194">
        <f t="shared" si="7"/>
        <v>0</v>
      </c>
      <c r="N107" s="171"/>
      <c r="O107" s="171"/>
      <c r="P107" s="107" t="str">
        <f>J106</f>
        <v>BV40</v>
      </c>
      <c r="Q107" s="255" t="s">
        <v>277</v>
      </c>
      <c r="R107" s="255" t="s">
        <v>277</v>
      </c>
      <c r="S107" s="255" t="s">
        <v>277</v>
      </c>
      <c r="T107" s="255" t="s">
        <v>277</v>
      </c>
      <c r="U107" s="255" t="s">
        <v>277</v>
      </c>
      <c r="V107" s="263" t="s">
        <v>277</v>
      </c>
      <c r="W107" s="171"/>
      <c r="X107" s="107">
        <f>J107</f>
        <v>0</v>
      </c>
      <c r="Y107" s="114"/>
      <c r="Z107" s="115"/>
      <c r="AA107" s="115"/>
      <c r="AB107" s="115"/>
      <c r="AC107" s="115"/>
      <c r="AD107" s="116"/>
      <c r="AE107" s="171"/>
      <c r="AF107" s="107">
        <f>J108</f>
        <v>0</v>
      </c>
      <c r="AG107" s="114"/>
      <c r="AH107" s="115"/>
      <c r="AI107" s="115"/>
      <c r="AJ107" s="115"/>
      <c r="AK107" s="115"/>
      <c r="AL107" s="116"/>
      <c r="AM107" s="171"/>
      <c r="AN107" s="171"/>
      <c r="AO107" s="171"/>
      <c r="AP107" s="355"/>
      <c r="AQ107" s="66"/>
      <c r="AR107" s="143"/>
      <c r="AT107" s="143"/>
      <c r="AU107" s="143"/>
      <c r="AV107" s="143"/>
      <c r="AW107" s="143"/>
      <c r="AX107" s="143"/>
      <c r="AY107" s="289">
        <f t="shared" si="10"/>
        <v>0</v>
      </c>
      <c r="AZ107" s="244">
        <f t="shared" si="11"/>
        <v>0</v>
      </c>
      <c r="BA107" s="331">
        <f t="shared" si="12"/>
        <v>0</v>
      </c>
      <c r="BB107" s="330" t="e">
        <f>Table68[[#This Row],[Occupé]]/Table68[[#This Row],[Total port]]</f>
        <v>#DIV/0!</v>
      </c>
      <c r="BC107" s="250"/>
      <c r="BD107" s="250"/>
      <c r="BE107" s="215"/>
      <c r="BF107" s="215"/>
      <c r="BG107" s="215"/>
    </row>
    <row r="108" spans="1:59" ht="12" customHeight="1" thickBot="1">
      <c r="A108" s="298" t="str">
        <f t="shared" si="9"/>
        <v>INTRA</v>
      </c>
      <c r="B108" s="180" t="s">
        <v>119</v>
      </c>
      <c r="C108" s="185"/>
      <c r="D108" s="179" t="s">
        <v>276</v>
      </c>
      <c r="E108" s="352"/>
      <c r="F108" s="305">
        <v>0</v>
      </c>
      <c r="G108" s="305">
        <v>0</v>
      </c>
      <c r="H108" s="309"/>
      <c r="I108" s="178" t="s">
        <v>119</v>
      </c>
      <c r="J108" s="185"/>
      <c r="K108" s="185" t="s">
        <v>301</v>
      </c>
      <c r="L108" s="185">
        <f>COUNTIF(AG107:AL108,"x")</f>
        <v>0</v>
      </c>
      <c r="M108" s="194">
        <f t="shared" si="7"/>
        <v>0</v>
      </c>
      <c r="N108" s="171"/>
      <c r="O108" s="171"/>
      <c r="P108" s="109">
        <v>0</v>
      </c>
      <c r="Q108" s="231" t="s">
        <v>277</v>
      </c>
      <c r="R108" s="231" t="s">
        <v>277</v>
      </c>
      <c r="S108" s="231" t="s">
        <v>277</v>
      </c>
      <c r="T108" s="231" t="s">
        <v>277</v>
      </c>
      <c r="U108" s="231"/>
      <c r="V108" s="265"/>
      <c r="W108" s="171"/>
      <c r="X108" s="109">
        <v>0</v>
      </c>
      <c r="Y108" s="118"/>
      <c r="Z108" s="119"/>
      <c r="AA108" s="119"/>
      <c r="AB108" s="119"/>
      <c r="AC108" s="119"/>
      <c r="AD108" s="120"/>
      <c r="AE108" s="171"/>
      <c r="AF108" s="109">
        <v>0</v>
      </c>
      <c r="AG108" s="118"/>
      <c r="AH108" s="119"/>
      <c r="AI108" s="119"/>
      <c r="AJ108" s="119"/>
      <c r="AK108" s="119"/>
      <c r="AL108" s="120"/>
      <c r="AM108" s="171"/>
      <c r="AN108" s="171"/>
      <c r="AO108" s="171"/>
      <c r="AP108" s="355"/>
      <c r="AQ108" s="66"/>
      <c r="AR108" s="143"/>
      <c r="AT108" s="143"/>
      <c r="AU108" s="143"/>
      <c r="AV108" s="143"/>
      <c r="AW108" s="143"/>
      <c r="AX108" s="143"/>
      <c r="AY108" s="289">
        <f t="shared" si="10"/>
        <v>0</v>
      </c>
      <c r="AZ108" s="244">
        <f t="shared" si="11"/>
        <v>0</v>
      </c>
      <c r="BA108" s="331">
        <f t="shared" si="12"/>
        <v>0</v>
      </c>
      <c r="BB108" s="330" t="e">
        <f>Table68[[#This Row],[Occupé]]/Table68[[#This Row],[Total port]]</f>
        <v>#DIV/0!</v>
      </c>
      <c r="BC108" s="250"/>
      <c r="BD108" s="250"/>
      <c r="BE108" s="215"/>
      <c r="BF108" s="215"/>
      <c r="BG108" s="215"/>
    </row>
    <row r="109" spans="1:59" ht="12" customHeight="1" thickBot="1">
      <c r="A109" s="299" t="str">
        <f t="shared" si="9"/>
        <v>INTRA</v>
      </c>
      <c r="B109" s="161"/>
      <c r="C109" s="186"/>
      <c r="D109" s="163"/>
      <c r="E109" s="353"/>
      <c r="F109" s="186"/>
      <c r="G109" s="186"/>
      <c r="H109" s="186"/>
      <c r="I109" s="162"/>
      <c r="J109" s="186"/>
      <c r="K109" s="186"/>
      <c r="L109" s="186"/>
      <c r="M109" s="141"/>
      <c r="N109" s="164"/>
      <c r="O109" s="164"/>
      <c r="P109" s="164"/>
      <c r="Q109" s="164">
        <v>1</v>
      </c>
      <c r="R109" s="164">
        <v>2</v>
      </c>
      <c r="S109" s="164">
        <v>3</v>
      </c>
      <c r="T109" s="164">
        <v>4</v>
      </c>
      <c r="U109" s="164">
        <v>5</v>
      </c>
      <c r="V109" s="164">
        <v>6</v>
      </c>
      <c r="W109" s="164"/>
      <c r="X109" s="164"/>
      <c r="Y109" s="164">
        <v>1</v>
      </c>
      <c r="Z109" s="164">
        <v>2</v>
      </c>
      <c r="AA109" s="164">
        <v>3</v>
      </c>
      <c r="AB109" s="164">
        <v>4</v>
      </c>
      <c r="AC109" s="164">
        <v>5</v>
      </c>
      <c r="AD109" s="164">
        <v>6</v>
      </c>
      <c r="AE109" s="164"/>
      <c r="AF109" s="164"/>
      <c r="AG109" s="164">
        <v>1</v>
      </c>
      <c r="AH109" s="164">
        <v>2</v>
      </c>
      <c r="AI109" s="164">
        <v>3</v>
      </c>
      <c r="AJ109" s="164">
        <v>4</v>
      </c>
      <c r="AK109" s="164">
        <v>5</v>
      </c>
      <c r="AL109" s="164">
        <v>6</v>
      </c>
      <c r="AM109" s="164"/>
      <c r="AN109" s="164"/>
      <c r="AO109" s="164"/>
      <c r="AP109" s="356"/>
      <c r="AQ109" s="66"/>
      <c r="AR109" s="143"/>
      <c r="AT109" s="143"/>
      <c r="AU109" s="143"/>
      <c r="AV109" s="143"/>
      <c r="AW109" s="143"/>
      <c r="AX109" s="143"/>
      <c r="AY109" s="289">
        <f t="shared" si="10"/>
        <v>0</v>
      </c>
      <c r="AZ109" s="244">
        <f t="shared" si="11"/>
        <v>0</v>
      </c>
      <c r="BA109" s="331">
        <f t="shared" si="12"/>
        <v>0</v>
      </c>
      <c r="BB109" s="330" t="e">
        <f>Table68[[#This Row],[Occupé]]/Table68[[#This Row],[Total port]]</f>
        <v>#DIV/0!</v>
      </c>
      <c r="BC109" s="250"/>
      <c r="BD109" s="250"/>
      <c r="BE109" s="215"/>
      <c r="BF109" s="215"/>
      <c r="BG109" s="215"/>
    </row>
    <row r="110" spans="1:59" ht="12" customHeight="1" thickBot="1">
      <c r="A110" s="302" t="str">
        <f t="shared" si="9"/>
        <v>INTRA</v>
      </c>
      <c r="B110" s="101" t="s">
        <v>119</v>
      </c>
      <c r="C110" s="203" t="s">
        <v>123</v>
      </c>
      <c r="D110" s="103" t="s">
        <v>276</v>
      </c>
      <c r="E110" s="351">
        <v>7</v>
      </c>
      <c r="F110" s="184">
        <v>6</v>
      </c>
      <c r="G110" s="184">
        <v>6</v>
      </c>
      <c r="H110" s="184" t="s">
        <v>289</v>
      </c>
      <c r="I110" s="90" t="s">
        <v>119</v>
      </c>
      <c r="J110" s="203" t="s">
        <v>177</v>
      </c>
      <c r="K110" s="184" t="s">
        <v>298</v>
      </c>
      <c r="L110" s="184">
        <f>COUNTIF(Q111:V112,"x")</f>
        <v>8</v>
      </c>
      <c r="M110" s="140">
        <f t="shared" si="7"/>
        <v>-2</v>
      </c>
      <c r="N110" s="171"/>
      <c r="O110" s="171"/>
      <c r="P110" s="171"/>
      <c r="Q110" s="171">
        <v>7</v>
      </c>
      <c r="R110" s="171">
        <v>8</v>
      </c>
      <c r="S110" s="171">
        <v>9</v>
      </c>
      <c r="T110" s="171">
        <v>10</v>
      </c>
      <c r="U110" s="171">
        <v>11</v>
      </c>
      <c r="V110" s="171">
        <v>12</v>
      </c>
      <c r="W110" s="171"/>
      <c r="X110" s="171"/>
      <c r="Y110" s="171">
        <v>7</v>
      </c>
      <c r="Z110" s="171">
        <v>8</v>
      </c>
      <c r="AA110" s="171">
        <v>9</v>
      </c>
      <c r="AB110" s="171">
        <v>10</v>
      </c>
      <c r="AC110" s="171">
        <v>11</v>
      </c>
      <c r="AD110" s="171">
        <v>12</v>
      </c>
      <c r="AE110" s="171"/>
      <c r="AF110" s="171"/>
      <c r="AG110" s="171">
        <v>7</v>
      </c>
      <c r="AH110" s="171">
        <v>8</v>
      </c>
      <c r="AI110" s="171">
        <v>9</v>
      </c>
      <c r="AJ110" s="171">
        <v>10</v>
      </c>
      <c r="AK110" s="171">
        <v>11</v>
      </c>
      <c r="AL110" s="171">
        <v>12</v>
      </c>
      <c r="AM110" s="171"/>
      <c r="AN110" s="171"/>
      <c r="AO110" s="171"/>
      <c r="AP110" s="355">
        <f>E110</f>
        <v>7</v>
      </c>
      <c r="AQ110" s="66"/>
      <c r="AR110" s="143"/>
      <c r="AT110" s="143"/>
      <c r="AU110" s="143"/>
      <c r="AV110" s="143"/>
      <c r="AW110" s="143"/>
      <c r="AX110" s="143"/>
      <c r="AY110" s="289">
        <f t="shared" si="10"/>
        <v>6</v>
      </c>
      <c r="AZ110" s="244">
        <f t="shared" si="11"/>
        <v>-2</v>
      </c>
      <c r="BA110" s="331">
        <f t="shared" si="12"/>
        <v>-2</v>
      </c>
      <c r="BB110" s="330">
        <f>Table68[[#This Row],[Occupé]]/Table68[[#This Row],[Total port]]</f>
        <v>-0.33333333333333331</v>
      </c>
      <c r="BC110" s="250"/>
      <c r="BD110" s="250"/>
      <c r="BE110" s="215"/>
      <c r="BF110" s="215"/>
      <c r="BG110" s="215"/>
    </row>
    <row r="111" spans="1:59" ht="12" customHeight="1">
      <c r="A111" s="298" t="str">
        <f t="shared" si="9"/>
        <v>INTRA</v>
      </c>
      <c r="B111" s="180" t="s">
        <v>119</v>
      </c>
      <c r="C111" s="204" t="s">
        <v>123</v>
      </c>
      <c r="D111" s="179" t="s">
        <v>276</v>
      </c>
      <c r="E111" s="352"/>
      <c r="F111" s="185">
        <v>6</v>
      </c>
      <c r="G111" s="185">
        <v>6</v>
      </c>
      <c r="H111" s="185" t="s">
        <v>289</v>
      </c>
      <c r="I111" s="178" t="s">
        <v>119</v>
      </c>
      <c r="J111" s="204" t="s">
        <v>177</v>
      </c>
      <c r="K111" s="185" t="s">
        <v>300</v>
      </c>
      <c r="L111" s="185">
        <f>COUNTIF(Y111:AD112,"x")</f>
        <v>0</v>
      </c>
      <c r="M111" s="194">
        <f t="shared" si="7"/>
        <v>6</v>
      </c>
      <c r="N111" s="171"/>
      <c r="O111" s="171"/>
      <c r="P111" s="107" t="str">
        <f>J110</f>
        <v>BN24</v>
      </c>
      <c r="Q111" s="255" t="s">
        <v>277</v>
      </c>
      <c r="R111" s="255" t="s">
        <v>277</v>
      </c>
      <c r="S111" s="255" t="s">
        <v>277</v>
      </c>
      <c r="T111" s="255" t="s">
        <v>277</v>
      </c>
      <c r="U111" s="255" t="s">
        <v>277</v>
      </c>
      <c r="V111" s="263" t="s">
        <v>277</v>
      </c>
      <c r="W111" s="171"/>
      <c r="X111" s="107" t="str">
        <f>J111</f>
        <v>BN24</v>
      </c>
      <c r="Y111" s="255"/>
      <c r="Z111" s="255"/>
      <c r="AA111" s="255"/>
      <c r="AB111" s="255"/>
      <c r="AC111" s="255"/>
      <c r="AD111" s="263"/>
      <c r="AE111" s="171"/>
      <c r="AF111" s="107" t="str">
        <f>J112</f>
        <v>BN24</v>
      </c>
      <c r="AG111" s="255"/>
      <c r="AH111" s="255"/>
      <c r="AI111" s="255"/>
      <c r="AJ111" s="255"/>
      <c r="AK111" s="255"/>
      <c r="AL111" s="263"/>
      <c r="AM111" s="171"/>
      <c r="AN111" s="171"/>
      <c r="AO111" s="171"/>
      <c r="AP111" s="355"/>
      <c r="AQ111" s="66"/>
      <c r="AR111" s="143"/>
      <c r="AT111" s="143"/>
      <c r="AU111" s="143"/>
      <c r="AV111" s="143"/>
      <c r="AW111" s="143"/>
      <c r="AX111" s="143"/>
      <c r="AY111" s="289">
        <f t="shared" si="10"/>
        <v>6</v>
      </c>
      <c r="AZ111" s="244">
        <f t="shared" si="11"/>
        <v>6</v>
      </c>
      <c r="BA111" s="331">
        <f t="shared" si="12"/>
        <v>6</v>
      </c>
      <c r="BB111" s="330">
        <f>Table68[[#This Row],[Occupé]]/Table68[[#This Row],[Total port]]</f>
        <v>1</v>
      </c>
      <c r="BC111" s="250"/>
      <c r="BD111" s="250"/>
      <c r="BE111" s="215"/>
      <c r="BF111" s="215"/>
      <c r="BG111" s="215"/>
    </row>
    <row r="112" spans="1:59" ht="12" customHeight="1" thickBot="1">
      <c r="A112" s="298" t="str">
        <f t="shared" si="9"/>
        <v>INTRA</v>
      </c>
      <c r="B112" s="180" t="s">
        <v>119</v>
      </c>
      <c r="C112" s="204" t="s">
        <v>123</v>
      </c>
      <c r="D112" s="179" t="s">
        <v>276</v>
      </c>
      <c r="E112" s="352"/>
      <c r="F112" s="185">
        <v>6</v>
      </c>
      <c r="G112" s="185">
        <v>6</v>
      </c>
      <c r="H112" s="185" t="s">
        <v>289</v>
      </c>
      <c r="I112" s="178" t="s">
        <v>119</v>
      </c>
      <c r="J112" s="204" t="s">
        <v>177</v>
      </c>
      <c r="K112" s="185" t="s">
        <v>301</v>
      </c>
      <c r="L112" s="185">
        <f>COUNTIF(AG111:AL112,"x")</f>
        <v>4</v>
      </c>
      <c r="M112" s="194">
        <f t="shared" si="7"/>
        <v>2</v>
      </c>
      <c r="N112" s="171"/>
      <c r="O112" s="171"/>
      <c r="P112" s="109" t="str">
        <f>K110</f>
        <v>C1</v>
      </c>
      <c r="Q112" s="231" t="s">
        <v>277</v>
      </c>
      <c r="R112" s="231" t="s">
        <v>277</v>
      </c>
      <c r="S112" s="231"/>
      <c r="T112" s="231"/>
      <c r="U112" s="231"/>
      <c r="V112" s="265"/>
      <c r="W112" s="171"/>
      <c r="X112" s="109" t="str">
        <f>K111</f>
        <v>C2</v>
      </c>
      <c r="Y112" s="231"/>
      <c r="Z112" s="231"/>
      <c r="AA112" s="231"/>
      <c r="AB112" s="231"/>
      <c r="AC112" s="231"/>
      <c r="AD112" s="265"/>
      <c r="AE112" s="171"/>
      <c r="AF112" s="109" t="str">
        <f>K112</f>
        <v>C3</v>
      </c>
      <c r="AG112" s="231"/>
      <c r="AH112" s="231"/>
      <c r="AI112" s="231" t="s">
        <v>277</v>
      </c>
      <c r="AJ112" s="231" t="s">
        <v>277</v>
      </c>
      <c r="AK112" s="231" t="s">
        <v>277</v>
      </c>
      <c r="AL112" s="265" t="s">
        <v>277</v>
      </c>
      <c r="AM112" s="171"/>
      <c r="AN112" s="171"/>
      <c r="AO112" s="171"/>
      <c r="AP112" s="355"/>
      <c r="AQ112" s="66"/>
      <c r="AR112" s="143"/>
      <c r="AT112" s="143"/>
      <c r="AU112" s="143"/>
      <c r="AV112" s="143"/>
      <c r="AW112" s="143"/>
      <c r="AX112" s="143"/>
      <c r="AY112" s="289">
        <f t="shared" si="10"/>
        <v>6</v>
      </c>
      <c r="AZ112" s="244">
        <f t="shared" si="11"/>
        <v>2</v>
      </c>
      <c r="BA112" s="331">
        <f t="shared" si="12"/>
        <v>2</v>
      </c>
      <c r="BB112" s="330">
        <f>Table68[[#This Row],[Occupé]]/Table68[[#This Row],[Total port]]</f>
        <v>0.33333333333333331</v>
      </c>
      <c r="BC112" s="250"/>
      <c r="BD112" s="250"/>
      <c r="BE112" s="215"/>
      <c r="BF112" s="215"/>
      <c r="BG112" s="215"/>
    </row>
    <row r="113" spans="1:59" ht="12" customHeight="1" thickBot="1">
      <c r="A113" s="299" t="str">
        <f t="shared" si="9"/>
        <v>INTRA</v>
      </c>
      <c r="B113" s="161"/>
      <c r="C113" s="186"/>
      <c r="D113" s="163"/>
      <c r="E113" s="353"/>
      <c r="F113" s="186"/>
      <c r="G113" s="186"/>
      <c r="H113" s="186"/>
      <c r="I113" s="162"/>
      <c r="J113" s="186"/>
      <c r="K113" s="186"/>
      <c r="L113" s="186"/>
      <c r="M113" s="141"/>
      <c r="N113" s="164"/>
      <c r="O113" s="164"/>
      <c r="P113" s="164"/>
      <c r="Q113" s="164">
        <v>1</v>
      </c>
      <c r="R113" s="164">
        <v>2</v>
      </c>
      <c r="S113" s="164">
        <v>3</v>
      </c>
      <c r="T113" s="164">
        <v>4</v>
      </c>
      <c r="U113" s="164">
        <v>5</v>
      </c>
      <c r="V113" s="164">
        <v>6</v>
      </c>
      <c r="W113" s="164"/>
      <c r="X113" s="164"/>
      <c r="Y113" s="164">
        <v>1</v>
      </c>
      <c r="Z113" s="164">
        <v>2</v>
      </c>
      <c r="AA113" s="164">
        <v>3</v>
      </c>
      <c r="AB113" s="164">
        <v>4</v>
      </c>
      <c r="AC113" s="164">
        <v>5</v>
      </c>
      <c r="AD113" s="164">
        <v>6</v>
      </c>
      <c r="AE113" s="164"/>
      <c r="AF113" s="164"/>
      <c r="AG113" s="164">
        <v>1</v>
      </c>
      <c r="AH113" s="164">
        <v>2</v>
      </c>
      <c r="AI113" s="164">
        <v>3</v>
      </c>
      <c r="AJ113" s="164">
        <v>4</v>
      </c>
      <c r="AK113" s="164">
        <v>5</v>
      </c>
      <c r="AL113" s="164">
        <v>6</v>
      </c>
      <c r="AM113" s="164"/>
      <c r="AN113" s="164"/>
      <c r="AO113" s="164"/>
      <c r="AP113" s="356"/>
      <c r="AQ113" s="66"/>
      <c r="AR113" s="143"/>
      <c r="AT113" s="143"/>
      <c r="AU113" s="143"/>
      <c r="AV113" s="143"/>
      <c r="AW113" s="143"/>
      <c r="AX113" s="143"/>
      <c r="AY113" s="289">
        <f t="shared" si="10"/>
        <v>0</v>
      </c>
      <c r="AZ113" s="244">
        <f t="shared" si="11"/>
        <v>0</v>
      </c>
      <c r="BA113" s="331">
        <f t="shared" si="12"/>
        <v>0</v>
      </c>
      <c r="BB113" s="330" t="e">
        <f>Table68[[#This Row],[Occupé]]/Table68[[#This Row],[Total port]]</f>
        <v>#DIV/0!</v>
      </c>
      <c r="BC113" s="250"/>
      <c r="BD113" s="250"/>
      <c r="BE113" s="215"/>
      <c r="BF113" s="215"/>
      <c r="BG113" s="215"/>
    </row>
    <row r="114" spans="1:59" s="215" customFormat="1" ht="12" customHeight="1" thickBot="1">
      <c r="A114" s="302" t="str">
        <f t="shared" si="9"/>
        <v>INTRA</v>
      </c>
      <c r="B114" s="258" t="s">
        <v>119</v>
      </c>
      <c r="C114" s="316" t="s">
        <v>123</v>
      </c>
      <c r="D114" s="260" t="s">
        <v>276</v>
      </c>
      <c r="E114" s="351">
        <v>6</v>
      </c>
      <c r="F114" s="316">
        <v>6</v>
      </c>
      <c r="G114" s="316">
        <v>6</v>
      </c>
      <c r="H114" s="316" t="s">
        <v>289</v>
      </c>
      <c r="I114" s="255" t="s">
        <v>119</v>
      </c>
      <c r="J114" s="316" t="s">
        <v>177</v>
      </c>
      <c r="K114" s="316" t="s">
        <v>298</v>
      </c>
      <c r="L114" s="316">
        <f>COUNTIF(Q115:V116,"x")</f>
        <v>8</v>
      </c>
      <c r="M114" s="140">
        <f t="shared" ref="M114:M116" si="13">F114-L114</f>
        <v>-2</v>
      </c>
      <c r="N114" s="240"/>
      <c r="O114" s="240"/>
      <c r="P114" s="240"/>
      <c r="Q114" s="240">
        <v>7</v>
      </c>
      <c r="R114" s="240">
        <v>8</v>
      </c>
      <c r="S114" s="240">
        <v>9</v>
      </c>
      <c r="T114" s="240">
        <v>10</v>
      </c>
      <c r="U114" s="240">
        <v>11</v>
      </c>
      <c r="V114" s="240">
        <v>12</v>
      </c>
      <c r="W114" s="240"/>
      <c r="X114" s="240"/>
      <c r="Y114" s="240">
        <v>7</v>
      </c>
      <c r="Z114" s="240">
        <v>8</v>
      </c>
      <c r="AA114" s="240">
        <v>9</v>
      </c>
      <c r="AB114" s="240">
        <v>10</v>
      </c>
      <c r="AC114" s="240">
        <v>11</v>
      </c>
      <c r="AD114" s="240">
        <v>12</v>
      </c>
      <c r="AE114" s="240"/>
      <c r="AF114" s="240"/>
      <c r="AG114" s="240">
        <v>7</v>
      </c>
      <c r="AH114" s="240">
        <v>8</v>
      </c>
      <c r="AI114" s="240">
        <v>9</v>
      </c>
      <c r="AJ114" s="240">
        <v>10</v>
      </c>
      <c r="AK114" s="240">
        <v>11</v>
      </c>
      <c r="AL114" s="240">
        <v>12</v>
      </c>
      <c r="AM114" s="240"/>
      <c r="AN114" s="240"/>
      <c r="AO114" s="240"/>
      <c r="AP114" s="355">
        <f>E114</f>
        <v>6</v>
      </c>
      <c r="AQ114" s="250"/>
      <c r="AY114" s="289">
        <f t="shared" si="10"/>
        <v>6</v>
      </c>
      <c r="AZ114" s="244">
        <f t="shared" si="11"/>
        <v>-2</v>
      </c>
      <c r="BA114" s="331">
        <f t="shared" si="12"/>
        <v>-2</v>
      </c>
      <c r="BB114" s="330">
        <f>Table68[[#This Row],[Occupé]]/Table68[[#This Row],[Total port]]</f>
        <v>-0.33333333333333331</v>
      </c>
      <c r="BC114" s="250"/>
      <c r="BD114" s="250"/>
    </row>
    <row r="115" spans="1:59" s="215" customFormat="1" ht="12" customHeight="1">
      <c r="A115" s="298" t="str">
        <f t="shared" si="9"/>
        <v>INTRA</v>
      </c>
      <c r="B115" s="180" t="s">
        <v>119</v>
      </c>
      <c r="C115" s="317" t="s">
        <v>123</v>
      </c>
      <c r="D115" s="245" t="s">
        <v>276</v>
      </c>
      <c r="E115" s="352"/>
      <c r="F115" s="317">
        <v>6</v>
      </c>
      <c r="G115" s="317">
        <v>6</v>
      </c>
      <c r="H115" s="317" t="s">
        <v>289</v>
      </c>
      <c r="I115" s="244" t="s">
        <v>119</v>
      </c>
      <c r="J115" s="317" t="s">
        <v>177</v>
      </c>
      <c r="K115" s="317" t="s">
        <v>300</v>
      </c>
      <c r="L115" s="317">
        <f>COUNTIF(Y115:AD116,"x")</f>
        <v>0</v>
      </c>
      <c r="M115" s="194">
        <f t="shared" si="13"/>
        <v>6</v>
      </c>
      <c r="N115" s="240"/>
      <c r="O115" s="240"/>
      <c r="P115" s="262" t="str">
        <f>J114</f>
        <v>BN24</v>
      </c>
      <c r="Q115" s="255" t="s">
        <v>277</v>
      </c>
      <c r="R115" s="255" t="s">
        <v>277</v>
      </c>
      <c r="S115" s="255" t="s">
        <v>277</v>
      </c>
      <c r="T115" s="255" t="s">
        <v>277</v>
      </c>
      <c r="U115" s="255" t="s">
        <v>277</v>
      </c>
      <c r="V115" s="263" t="s">
        <v>277</v>
      </c>
      <c r="W115" s="240"/>
      <c r="X115" s="262" t="str">
        <f>J115</f>
        <v>BN24</v>
      </c>
      <c r="Y115" s="268"/>
      <c r="Z115" s="269"/>
      <c r="AA115" s="269"/>
      <c r="AB115" s="269"/>
      <c r="AC115" s="269"/>
      <c r="AD115" s="270"/>
      <c r="AE115" s="240"/>
      <c r="AF115" s="262" t="str">
        <f>J116</f>
        <v>BN24</v>
      </c>
      <c r="AG115" s="268"/>
      <c r="AH115" s="269"/>
      <c r="AI115" s="269"/>
      <c r="AJ115" s="269"/>
      <c r="AK115" s="269"/>
      <c r="AL115" s="270"/>
      <c r="AM115" s="240"/>
      <c r="AN115" s="240"/>
      <c r="AO115" s="240"/>
      <c r="AP115" s="355"/>
      <c r="AQ115" s="250"/>
      <c r="AY115" s="289">
        <f t="shared" si="10"/>
        <v>6</v>
      </c>
      <c r="AZ115" s="244">
        <f t="shared" si="11"/>
        <v>6</v>
      </c>
      <c r="BA115" s="331">
        <f t="shared" si="12"/>
        <v>6</v>
      </c>
      <c r="BB115" s="330">
        <f>Table68[[#This Row],[Occupé]]/Table68[[#This Row],[Total port]]</f>
        <v>1</v>
      </c>
      <c r="BC115" s="250"/>
      <c r="BD115" s="250"/>
    </row>
    <row r="116" spans="1:59" s="215" customFormat="1" ht="12" customHeight="1" thickBot="1">
      <c r="A116" s="298" t="str">
        <f t="shared" si="9"/>
        <v>INTRA</v>
      </c>
      <c r="B116" s="180" t="s">
        <v>119</v>
      </c>
      <c r="C116" s="317" t="s">
        <v>123</v>
      </c>
      <c r="D116" s="245" t="s">
        <v>276</v>
      </c>
      <c r="E116" s="352"/>
      <c r="F116" s="317">
        <v>6</v>
      </c>
      <c r="G116" s="317">
        <v>6</v>
      </c>
      <c r="H116" s="317" t="s">
        <v>289</v>
      </c>
      <c r="I116" s="244" t="s">
        <v>119</v>
      </c>
      <c r="J116" s="317" t="s">
        <v>177</v>
      </c>
      <c r="K116" s="317" t="s">
        <v>301</v>
      </c>
      <c r="L116" s="317">
        <f>COUNTIF(AG115:AL116,"x")</f>
        <v>0</v>
      </c>
      <c r="M116" s="194">
        <f t="shared" si="13"/>
        <v>6</v>
      </c>
      <c r="N116" s="240"/>
      <c r="O116" s="240"/>
      <c r="P116" s="264" t="str">
        <f>K114</f>
        <v>C1</v>
      </c>
      <c r="Q116" s="231" t="s">
        <v>277</v>
      </c>
      <c r="R116" s="231" t="s">
        <v>277</v>
      </c>
      <c r="S116" s="231"/>
      <c r="T116" s="231"/>
      <c r="U116" s="231"/>
      <c r="V116" s="265"/>
      <c r="W116" s="240"/>
      <c r="X116" s="264" t="str">
        <f>K115</f>
        <v>C2</v>
      </c>
      <c r="Y116" s="272"/>
      <c r="Z116" s="273"/>
      <c r="AA116" s="273"/>
      <c r="AB116" s="273"/>
      <c r="AC116" s="273"/>
      <c r="AD116" s="274"/>
      <c r="AE116" s="240"/>
      <c r="AF116" s="264" t="str">
        <f>K116</f>
        <v>C3</v>
      </c>
      <c r="AG116" s="272"/>
      <c r="AH116" s="273"/>
      <c r="AI116" s="273"/>
      <c r="AJ116" s="273"/>
      <c r="AK116" s="273"/>
      <c r="AL116" s="274"/>
      <c r="AM116" s="240"/>
      <c r="AN116" s="240"/>
      <c r="AO116" s="240"/>
      <c r="AP116" s="355"/>
      <c r="AQ116" s="250"/>
      <c r="AY116" s="289">
        <f t="shared" si="10"/>
        <v>6</v>
      </c>
      <c r="AZ116" s="244">
        <f t="shared" si="11"/>
        <v>6</v>
      </c>
      <c r="BA116" s="331">
        <f t="shared" si="12"/>
        <v>6</v>
      </c>
      <c r="BB116" s="330">
        <f>Table68[[#This Row],[Occupé]]/Table68[[#This Row],[Total port]]</f>
        <v>1</v>
      </c>
      <c r="BC116" s="250"/>
      <c r="BD116" s="250"/>
    </row>
    <row r="117" spans="1:59" s="215" customFormat="1" ht="12" customHeight="1" thickBot="1">
      <c r="A117" s="299" t="str">
        <f t="shared" si="9"/>
        <v>INTRA</v>
      </c>
      <c r="B117" s="230"/>
      <c r="C117" s="318"/>
      <c r="D117" s="232"/>
      <c r="E117" s="353"/>
      <c r="F117" s="318"/>
      <c r="G117" s="318"/>
      <c r="H117" s="318"/>
      <c r="I117" s="231"/>
      <c r="J117" s="318"/>
      <c r="K117" s="318"/>
      <c r="L117" s="318"/>
      <c r="M117" s="141"/>
      <c r="N117" s="233"/>
      <c r="O117" s="233"/>
      <c r="P117" s="233"/>
      <c r="Q117" s="233">
        <v>1</v>
      </c>
      <c r="R117" s="233">
        <v>2</v>
      </c>
      <c r="S117" s="233">
        <v>3</v>
      </c>
      <c r="T117" s="233">
        <v>4</v>
      </c>
      <c r="U117" s="233">
        <v>5</v>
      </c>
      <c r="V117" s="233">
        <v>6</v>
      </c>
      <c r="W117" s="233"/>
      <c r="X117" s="233"/>
      <c r="Y117" s="233">
        <v>1</v>
      </c>
      <c r="Z117" s="233">
        <v>2</v>
      </c>
      <c r="AA117" s="233">
        <v>3</v>
      </c>
      <c r="AB117" s="233">
        <v>4</v>
      </c>
      <c r="AC117" s="233">
        <v>5</v>
      </c>
      <c r="AD117" s="233">
        <v>6</v>
      </c>
      <c r="AE117" s="233"/>
      <c r="AF117" s="233"/>
      <c r="AG117" s="233">
        <v>1</v>
      </c>
      <c r="AH117" s="233">
        <v>2</v>
      </c>
      <c r="AI117" s="233">
        <v>3</v>
      </c>
      <c r="AJ117" s="233">
        <v>4</v>
      </c>
      <c r="AK117" s="233">
        <v>5</v>
      </c>
      <c r="AL117" s="233">
        <v>6</v>
      </c>
      <c r="AM117" s="233"/>
      <c r="AN117" s="233"/>
      <c r="AO117" s="233"/>
      <c r="AP117" s="356"/>
      <c r="AQ117" s="250"/>
      <c r="AY117" s="289">
        <f t="shared" si="10"/>
        <v>0</v>
      </c>
      <c r="AZ117" s="244">
        <f t="shared" si="11"/>
        <v>0</v>
      </c>
      <c r="BA117" s="331">
        <f t="shared" si="12"/>
        <v>0</v>
      </c>
      <c r="BB117" s="330" t="e">
        <f>Table68[[#This Row],[Occupé]]/Table68[[#This Row],[Total port]]</f>
        <v>#DIV/0!</v>
      </c>
      <c r="BC117" s="250"/>
      <c r="BD117" s="250"/>
    </row>
    <row r="118" spans="1:59" ht="12" customHeight="1" thickBot="1">
      <c r="A118" s="302" t="str">
        <f t="shared" si="9"/>
        <v>INTRA</v>
      </c>
      <c r="B118" s="101" t="s">
        <v>119</v>
      </c>
      <c r="C118" s="125" t="s">
        <v>123</v>
      </c>
      <c r="D118" s="103" t="s">
        <v>280</v>
      </c>
      <c r="E118" s="351">
        <v>38</v>
      </c>
      <c r="F118" s="208">
        <v>12</v>
      </c>
      <c r="G118" s="208">
        <v>12</v>
      </c>
      <c r="H118" s="208" t="s">
        <v>289</v>
      </c>
      <c r="I118" s="90" t="s">
        <v>119</v>
      </c>
      <c r="J118" s="208" t="s">
        <v>152</v>
      </c>
      <c r="K118" s="208" t="s">
        <v>298</v>
      </c>
      <c r="L118" s="208">
        <f>COUNTIF(Q119:V120,"x")</f>
        <v>10</v>
      </c>
      <c r="M118" s="208">
        <f>F118-L118</f>
        <v>2</v>
      </c>
      <c r="N118" s="159"/>
      <c r="O118" s="159"/>
      <c r="P118" s="159"/>
      <c r="Q118" s="159">
        <v>7</v>
      </c>
      <c r="R118" s="159">
        <v>8</v>
      </c>
      <c r="S118" s="159">
        <v>9</v>
      </c>
      <c r="T118" s="159">
        <v>10</v>
      </c>
      <c r="U118" s="159">
        <v>11</v>
      </c>
      <c r="V118" s="159">
        <v>12</v>
      </c>
      <c r="W118" s="159"/>
      <c r="X118" s="159"/>
      <c r="Y118" s="159">
        <v>7</v>
      </c>
      <c r="Z118" s="159">
        <v>8</v>
      </c>
      <c r="AA118" s="159">
        <v>9</v>
      </c>
      <c r="AB118" s="159">
        <v>10</v>
      </c>
      <c r="AC118" s="159">
        <v>11</v>
      </c>
      <c r="AD118" s="159">
        <v>12</v>
      </c>
      <c r="AE118" s="159"/>
      <c r="AF118" s="159"/>
      <c r="AG118" s="159">
        <v>7</v>
      </c>
      <c r="AH118" s="159">
        <v>8</v>
      </c>
      <c r="AI118" s="159">
        <v>9</v>
      </c>
      <c r="AJ118" s="159">
        <v>10</v>
      </c>
      <c r="AK118" s="159">
        <v>11</v>
      </c>
      <c r="AL118" s="159">
        <v>12</v>
      </c>
      <c r="AM118" s="159"/>
      <c r="AN118" s="159"/>
      <c r="AO118" s="159">
        <v>7</v>
      </c>
      <c r="AP118" s="159">
        <v>8</v>
      </c>
      <c r="AQ118" s="159">
        <v>9</v>
      </c>
      <c r="AR118" s="159">
        <v>10</v>
      </c>
      <c r="AS118" s="159">
        <v>11</v>
      </c>
      <c r="AT118" s="159">
        <v>12</v>
      </c>
      <c r="AU118" s="159"/>
      <c r="AV118" s="159"/>
      <c r="AW118" s="354">
        <f>E118</f>
        <v>38</v>
      </c>
      <c r="AY118" s="289">
        <f t="shared" si="10"/>
        <v>12</v>
      </c>
      <c r="AZ118" s="244">
        <f t="shared" si="11"/>
        <v>2</v>
      </c>
      <c r="BA118" s="331">
        <f t="shared" si="12"/>
        <v>2</v>
      </c>
      <c r="BB118" s="330">
        <f>Table68[[#This Row],[Occupé]]/Table68[[#This Row],[Total port]]</f>
        <v>0.16666666666666666</v>
      </c>
      <c r="BC118" s="250"/>
      <c r="BD118" s="250"/>
      <c r="BE118" s="215"/>
      <c r="BF118" s="215"/>
      <c r="BG118" s="215"/>
    </row>
    <row r="119" spans="1:59" ht="12" customHeight="1">
      <c r="A119" s="298" t="str">
        <f t="shared" si="9"/>
        <v>INTRA</v>
      </c>
      <c r="B119" s="180" t="s">
        <v>119</v>
      </c>
      <c r="C119" s="209" t="s">
        <v>123</v>
      </c>
      <c r="D119" s="179" t="s">
        <v>280</v>
      </c>
      <c r="E119" s="352"/>
      <c r="F119" s="209">
        <v>12</v>
      </c>
      <c r="G119" s="209">
        <v>12</v>
      </c>
      <c r="H119" s="209" t="s">
        <v>289</v>
      </c>
      <c r="I119" s="178" t="s">
        <v>119</v>
      </c>
      <c r="J119" s="209" t="s">
        <v>165</v>
      </c>
      <c r="K119" s="209" t="s">
        <v>300</v>
      </c>
      <c r="L119" s="209">
        <f>COUNTIF(Y119:AD120,"x")</f>
        <v>12</v>
      </c>
      <c r="M119" s="209">
        <f>F119-L119</f>
        <v>0</v>
      </c>
      <c r="N119" s="171"/>
      <c r="O119" s="171"/>
      <c r="P119" s="107" t="str">
        <f>J118</f>
        <v>BS16</v>
      </c>
      <c r="Q119" s="90" t="s">
        <v>277</v>
      </c>
      <c r="R119" s="90" t="s">
        <v>277</v>
      </c>
      <c r="S119" s="90" t="s">
        <v>277</v>
      </c>
      <c r="T119" s="90"/>
      <c r="U119" s="90" t="s">
        <v>277</v>
      </c>
      <c r="V119" s="108"/>
      <c r="W119" s="171"/>
      <c r="X119" s="107" t="str">
        <f>J119</f>
        <v>BV17</v>
      </c>
      <c r="Y119" s="90" t="s">
        <v>277</v>
      </c>
      <c r="Z119" s="90" t="s">
        <v>277</v>
      </c>
      <c r="AA119" s="90" t="s">
        <v>277</v>
      </c>
      <c r="AB119" s="90" t="s">
        <v>277</v>
      </c>
      <c r="AC119" s="90" t="s">
        <v>277</v>
      </c>
      <c r="AD119" s="108" t="s">
        <v>277</v>
      </c>
      <c r="AE119" s="171"/>
      <c r="AF119" s="107" t="str">
        <f>J120</f>
        <v>CB16</v>
      </c>
      <c r="AG119" s="255" t="s">
        <v>278</v>
      </c>
      <c r="AH119" s="90"/>
      <c r="AI119" s="90"/>
      <c r="AJ119" s="90"/>
      <c r="AK119" s="90"/>
      <c r="AL119" s="108"/>
      <c r="AM119" s="171"/>
      <c r="AN119" s="113" t="str">
        <f>J121</f>
        <v>BV34</v>
      </c>
      <c r="AO119" s="90"/>
      <c r="AP119" s="90"/>
      <c r="AQ119" s="90" t="s">
        <v>277</v>
      </c>
      <c r="AR119" s="90" t="s">
        <v>277</v>
      </c>
      <c r="AS119" s="90" t="s">
        <v>277</v>
      </c>
      <c r="AT119" s="108" t="s">
        <v>277</v>
      </c>
      <c r="AU119" s="171"/>
      <c r="AV119" s="171"/>
      <c r="AW119" s="355"/>
      <c r="AY119" s="289">
        <f t="shared" si="10"/>
        <v>12</v>
      </c>
      <c r="AZ119" s="244">
        <f t="shared" si="11"/>
        <v>0</v>
      </c>
      <c r="BA119" s="331">
        <f t="shared" si="12"/>
        <v>0</v>
      </c>
      <c r="BB119" s="330">
        <f>Table68[[#This Row],[Occupé]]/Table68[[#This Row],[Total port]]</f>
        <v>0</v>
      </c>
      <c r="BC119" s="250"/>
      <c r="BD119" s="250"/>
      <c r="BE119" s="215"/>
      <c r="BF119" s="215"/>
      <c r="BG119" s="215"/>
    </row>
    <row r="120" spans="1:59" ht="12" customHeight="1" thickBot="1">
      <c r="A120" s="298" t="str">
        <f t="shared" si="9"/>
        <v>INTRA</v>
      </c>
      <c r="B120" s="180" t="s">
        <v>119</v>
      </c>
      <c r="C120" s="209" t="s">
        <v>123</v>
      </c>
      <c r="D120" s="179" t="s">
        <v>280</v>
      </c>
      <c r="E120" s="352"/>
      <c r="F120" s="209">
        <v>12</v>
      </c>
      <c r="G120" s="209">
        <v>12</v>
      </c>
      <c r="H120" s="209" t="s">
        <v>289</v>
      </c>
      <c r="I120" s="178" t="s">
        <v>119</v>
      </c>
      <c r="J120" s="209" t="s">
        <v>173</v>
      </c>
      <c r="K120" s="209" t="s">
        <v>301</v>
      </c>
      <c r="L120" s="209">
        <f>COUNTIF(AG119:AL120,"x")</f>
        <v>4</v>
      </c>
      <c r="M120" s="209">
        <f>F120-L120</f>
        <v>8</v>
      </c>
      <c r="N120" s="171"/>
      <c r="O120" s="171"/>
      <c r="P120" s="109" t="str">
        <f>K118</f>
        <v>C1</v>
      </c>
      <c r="Q120" s="162" t="s">
        <v>277</v>
      </c>
      <c r="R120" s="162" t="s">
        <v>277</v>
      </c>
      <c r="S120" s="162" t="s">
        <v>277</v>
      </c>
      <c r="T120" s="162" t="s">
        <v>277</v>
      </c>
      <c r="U120" s="162" t="s">
        <v>277</v>
      </c>
      <c r="V120" s="110" t="s">
        <v>277</v>
      </c>
      <c r="W120" s="171"/>
      <c r="X120" s="109" t="str">
        <f>K119</f>
        <v>C2</v>
      </c>
      <c r="Y120" s="162" t="s">
        <v>277</v>
      </c>
      <c r="Z120" s="162" t="s">
        <v>277</v>
      </c>
      <c r="AA120" s="162" t="s">
        <v>277</v>
      </c>
      <c r="AB120" s="162" t="s">
        <v>277</v>
      </c>
      <c r="AC120" s="162" t="s">
        <v>277</v>
      </c>
      <c r="AD120" s="110" t="s">
        <v>277</v>
      </c>
      <c r="AE120" s="171"/>
      <c r="AF120" s="109" t="str">
        <f>K120</f>
        <v>C3</v>
      </c>
      <c r="AG120" s="231" t="s">
        <v>278</v>
      </c>
      <c r="AH120" s="231" t="s">
        <v>278</v>
      </c>
      <c r="AI120" s="231" t="s">
        <v>278</v>
      </c>
      <c r="AJ120" s="162"/>
      <c r="AK120" s="162"/>
      <c r="AL120" s="110"/>
      <c r="AM120" s="171"/>
      <c r="AN120" s="117" t="str">
        <f>K121</f>
        <v>C4</v>
      </c>
      <c r="AO120" s="162" t="s">
        <v>277</v>
      </c>
      <c r="AP120" s="162" t="s">
        <v>277</v>
      </c>
      <c r="AQ120" s="162" t="s">
        <v>277</v>
      </c>
      <c r="AR120" s="162" t="s">
        <v>277</v>
      </c>
      <c r="AS120" s="162" t="s">
        <v>277</v>
      </c>
      <c r="AT120" s="110" t="s">
        <v>277</v>
      </c>
      <c r="AU120" s="171"/>
      <c r="AV120" s="171"/>
      <c r="AW120" s="355"/>
      <c r="AY120" s="289">
        <f t="shared" si="10"/>
        <v>12</v>
      </c>
      <c r="AZ120" s="244">
        <f t="shared" si="11"/>
        <v>8</v>
      </c>
      <c r="BA120" s="331">
        <f t="shared" si="12"/>
        <v>8</v>
      </c>
      <c r="BB120" s="330">
        <f>Table68[[#This Row],[Occupé]]/Table68[[#This Row],[Total port]]</f>
        <v>0.66666666666666663</v>
      </c>
      <c r="BC120" s="250"/>
      <c r="BD120" s="250"/>
      <c r="BE120" s="215"/>
      <c r="BF120" s="215"/>
      <c r="BG120" s="215"/>
    </row>
    <row r="121" spans="1:59" ht="12" customHeight="1" thickBot="1">
      <c r="A121" s="299" t="str">
        <f t="shared" si="9"/>
        <v>INTRA</v>
      </c>
      <c r="B121" s="161" t="s">
        <v>119</v>
      </c>
      <c r="C121" s="98" t="s">
        <v>123</v>
      </c>
      <c r="D121" s="163" t="s">
        <v>280</v>
      </c>
      <c r="E121" s="353"/>
      <c r="F121" s="210">
        <v>12</v>
      </c>
      <c r="G121" s="210">
        <v>12</v>
      </c>
      <c r="H121" s="210" t="s">
        <v>289</v>
      </c>
      <c r="I121" s="162" t="s">
        <v>119</v>
      </c>
      <c r="J121" s="210" t="s">
        <v>139</v>
      </c>
      <c r="K121" s="210" t="s">
        <v>302</v>
      </c>
      <c r="L121" s="210">
        <f>COUNTIF(AO119:AT120,"x")</f>
        <v>10</v>
      </c>
      <c r="M121" s="210">
        <f>F121-L121</f>
        <v>2</v>
      </c>
      <c r="N121" s="164"/>
      <c r="O121" s="164"/>
      <c r="P121" s="164"/>
      <c r="Q121" s="164">
        <v>1</v>
      </c>
      <c r="R121" s="164">
        <v>2</v>
      </c>
      <c r="S121" s="164">
        <v>3</v>
      </c>
      <c r="T121" s="164">
        <v>4</v>
      </c>
      <c r="U121" s="164">
        <v>5</v>
      </c>
      <c r="V121" s="164">
        <v>6</v>
      </c>
      <c r="W121" s="164"/>
      <c r="X121" s="164"/>
      <c r="Y121" s="164">
        <v>1</v>
      </c>
      <c r="Z121" s="164">
        <v>2</v>
      </c>
      <c r="AA121" s="164">
        <v>3</v>
      </c>
      <c r="AB121" s="164">
        <v>4</v>
      </c>
      <c r="AC121" s="164">
        <v>5</v>
      </c>
      <c r="AD121" s="164">
        <v>6</v>
      </c>
      <c r="AE121" s="164"/>
      <c r="AF121" s="164"/>
      <c r="AG121" s="164">
        <v>1</v>
      </c>
      <c r="AH121" s="164">
        <v>2</v>
      </c>
      <c r="AI121" s="164">
        <v>3</v>
      </c>
      <c r="AJ121" s="164">
        <v>4</v>
      </c>
      <c r="AK121" s="164">
        <v>5</v>
      </c>
      <c r="AL121" s="164">
        <v>6</v>
      </c>
      <c r="AM121" s="164"/>
      <c r="AN121" s="164"/>
      <c r="AO121" s="164">
        <v>1</v>
      </c>
      <c r="AP121" s="164">
        <v>2</v>
      </c>
      <c r="AQ121" s="164">
        <v>3</v>
      </c>
      <c r="AR121" s="164">
        <v>4</v>
      </c>
      <c r="AS121" s="164">
        <v>5</v>
      </c>
      <c r="AT121" s="164">
        <v>6</v>
      </c>
      <c r="AU121" s="164"/>
      <c r="AV121" s="164"/>
      <c r="AW121" s="356"/>
      <c r="AY121" s="289">
        <f t="shared" si="10"/>
        <v>12</v>
      </c>
      <c r="AZ121" s="244">
        <f t="shared" si="11"/>
        <v>2</v>
      </c>
      <c r="BA121" s="331">
        <f t="shared" si="12"/>
        <v>2</v>
      </c>
      <c r="BB121" s="330">
        <f>Table68[[#This Row],[Occupé]]/Table68[[#This Row],[Total port]]</f>
        <v>0.16666666666666666</v>
      </c>
      <c r="BC121" s="250"/>
      <c r="BD121" s="250"/>
      <c r="BE121" s="215"/>
      <c r="BF121" s="215"/>
      <c r="BG121" s="215"/>
    </row>
    <row r="122" spans="1:59" ht="12" customHeight="1" thickBot="1">
      <c r="A122" s="302" t="str">
        <f t="shared" si="9"/>
        <v>INTRA</v>
      </c>
      <c r="B122" s="101" t="s">
        <v>119</v>
      </c>
      <c r="C122" s="125" t="s">
        <v>123</v>
      </c>
      <c r="D122" s="103" t="s">
        <v>280</v>
      </c>
      <c r="E122" s="351">
        <v>37</v>
      </c>
      <c r="F122" s="208">
        <v>0</v>
      </c>
      <c r="G122" s="208">
        <v>0</v>
      </c>
      <c r="H122" s="208" t="s">
        <v>289</v>
      </c>
      <c r="I122" s="90" t="s">
        <v>119</v>
      </c>
      <c r="J122" s="208"/>
      <c r="K122" s="208" t="s">
        <v>298</v>
      </c>
      <c r="L122" s="208">
        <f>COUNTIF(Q123:V124,"x")</f>
        <v>0</v>
      </c>
      <c r="M122" s="208">
        <f t="shared" ref="M122:M165" si="14">F122-L122</f>
        <v>0</v>
      </c>
      <c r="N122" s="159"/>
      <c r="O122" s="159"/>
      <c r="P122" s="159"/>
      <c r="Q122" s="159">
        <v>7</v>
      </c>
      <c r="R122" s="159">
        <v>8</v>
      </c>
      <c r="S122" s="159">
        <v>9</v>
      </c>
      <c r="T122" s="159">
        <v>10</v>
      </c>
      <c r="U122" s="159">
        <v>11</v>
      </c>
      <c r="V122" s="159">
        <v>12</v>
      </c>
      <c r="W122" s="159"/>
      <c r="X122" s="159"/>
      <c r="Y122" s="159">
        <v>7</v>
      </c>
      <c r="Z122" s="159">
        <v>8</v>
      </c>
      <c r="AA122" s="159">
        <v>9</v>
      </c>
      <c r="AB122" s="159">
        <v>10</v>
      </c>
      <c r="AC122" s="159">
        <v>11</v>
      </c>
      <c r="AD122" s="159">
        <v>12</v>
      </c>
      <c r="AE122" s="159"/>
      <c r="AF122" s="159"/>
      <c r="AG122" s="159">
        <v>7</v>
      </c>
      <c r="AH122" s="159">
        <v>8</v>
      </c>
      <c r="AI122" s="159">
        <v>9</v>
      </c>
      <c r="AJ122" s="159">
        <v>10</v>
      </c>
      <c r="AK122" s="159">
        <v>11</v>
      </c>
      <c r="AL122" s="159">
        <v>12</v>
      </c>
      <c r="AM122" s="159"/>
      <c r="AN122" s="159"/>
      <c r="AO122" s="159">
        <v>7</v>
      </c>
      <c r="AP122" s="159">
        <v>8</v>
      </c>
      <c r="AQ122" s="159">
        <v>9</v>
      </c>
      <c r="AR122" s="159">
        <v>10</v>
      </c>
      <c r="AS122" s="159">
        <v>11</v>
      </c>
      <c r="AT122" s="159">
        <v>12</v>
      </c>
      <c r="AU122" s="159"/>
      <c r="AV122" s="159"/>
      <c r="AW122" s="354">
        <f>E122</f>
        <v>37</v>
      </c>
      <c r="AY122" s="289">
        <f t="shared" si="10"/>
        <v>0</v>
      </c>
      <c r="AZ122" s="244">
        <f t="shared" si="11"/>
        <v>0</v>
      </c>
      <c r="BA122" s="331">
        <f t="shared" si="12"/>
        <v>0</v>
      </c>
      <c r="BB122" s="330" t="e">
        <f>Table68[[#This Row],[Occupé]]/Table68[[#This Row],[Total port]]</f>
        <v>#DIV/0!</v>
      </c>
      <c r="BC122" s="250"/>
      <c r="BD122" s="250"/>
      <c r="BE122" s="215"/>
      <c r="BF122" s="215"/>
      <c r="BG122" s="215"/>
    </row>
    <row r="123" spans="1:59" ht="12" customHeight="1">
      <c r="A123" s="298" t="str">
        <f t="shared" si="9"/>
        <v>INTRA</v>
      </c>
      <c r="B123" s="180" t="s">
        <v>119</v>
      </c>
      <c r="C123" s="209" t="s">
        <v>123</v>
      </c>
      <c r="D123" s="179" t="s">
        <v>280</v>
      </c>
      <c r="E123" s="352"/>
      <c r="F123" s="209">
        <v>0</v>
      </c>
      <c r="G123" s="209">
        <v>0</v>
      </c>
      <c r="H123" s="209" t="s">
        <v>289</v>
      </c>
      <c r="I123" s="178" t="s">
        <v>119</v>
      </c>
      <c r="J123" s="209"/>
      <c r="K123" s="209" t="s">
        <v>300</v>
      </c>
      <c r="L123" s="209">
        <f>COUNTIF(Y123:AD124,"x")</f>
        <v>0</v>
      </c>
      <c r="M123" s="209">
        <f t="shared" si="14"/>
        <v>0</v>
      </c>
      <c r="N123" s="171"/>
      <c r="O123" s="171"/>
      <c r="P123" s="107">
        <f>J122</f>
        <v>0</v>
      </c>
      <c r="Q123" s="114"/>
      <c r="R123" s="115"/>
      <c r="S123" s="115"/>
      <c r="T123" s="115"/>
      <c r="U123" s="115"/>
      <c r="V123" s="116"/>
      <c r="W123" s="171"/>
      <c r="X123" s="107">
        <f>J123</f>
        <v>0</v>
      </c>
      <c r="Y123" s="114"/>
      <c r="Z123" s="115"/>
      <c r="AA123" s="115"/>
      <c r="AB123" s="115"/>
      <c r="AC123" s="115"/>
      <c r="AD123" s="116"/>
      <c r="AE123" s="171"/>
      <c r="AF123" s="107">
        <f>J124</f>
        <v>0</v>
      </c>
      <c r="AG123" s="114"/>
      <c r="AH123" s="115"/>
      <c r="AI123" s="115"/>
      <c r="AJ123" s="115"/>
      <c r="AK123" s="115"/>
      <c r="AL123" s="116"/>
      <c r="AM123" s="171"/>
      <c r="AN123" s="113">
        <f>J125</f>
        <v>0</v>
      </c>
      <c r="AO123" s="114"/>
      <c r="AP123" s="115"/>
      <c r="AQ123" s="115"/>
      <c r="AR123" s="115"/>
      <c r="AS123" s="115"/>
      <c r="AT123" s="116"/>
      <c r="AU123" s="171"/>
      <c r="AV123" s="171"/>
      <c r="AW123" s="355"/>
      <c r="AY123" s="289">
        <f t="shared" si="10"/>
        <v>0</v>
      </c>
      <c r="AZ123" s="244">
        <f t="shared" si="11"/>
        <v>0</v>
      </c>
      <c r="BA123" s="331">
        <f t="shared" si="12"/>
        <v>0</v>
      </c>
      <c r="BB123" s="330" t="e">
        <f>Table68[[#This Row],[Occupé]]/Table68[[#This Row],[Total port]]</f>
        <v>#DIV/0!</v>
      </c>
      <c r="BC123" s="250"/>
      <c r="BD123" s="250"/>
      <c r="BE123" s="215"/>
      <c r="BF123" s="215"/>
      <c r="BG123" s="215"/>
    </row>
    <row r="124" spans="1:59" ht="12" customHeight="1" thickBot="1">
      <c r="A124" s="298" t="str">
        <f t="shared" si="9"/>
        <v>INTRA</v>
      </c>
      <c r="B124" s="180" t="s">
        <v>119</v>
      </c>
      <c r="C124" s="209" t="s">
        <v>123</v>
      </c>
      <c r="D124" s="179" t="s">
        <v>280</v>
      </c>
      <c r="E124" s="352"/>
      <c r="F124" s="209">
        <v>0</v>
      </c>
      <c r="G124" s="209">
        <v>0</v>
      </c>
      <c r="H124" s="209" t="s">
        <v>289</v>
      </c>
      <c r="I124" s="178" t="s">
        <v>119</v>
      </c>
      <c r="J124" s="209"/>
      <c r="K124" s="209" t="s">
        <v>301</v>
      </c>
      <c r="L124" s="209">
        <f>COUNTIF(AG123:AL124,"x")</f>
        <v>0</v>
      </c>
      <c r="M124" s="209">
        <f t="shared" si="14"/>
        <v>0</v>
      </c>
      <c r="N124" s="171"/>
      <c r="O124" s="171"/>
      <c r="P124" s="109" t="str">
        <f>K122</f>
        <v>C1</v>
      </c>
      <c r="Q124" s="118"/>
      <c r="R124" s="119"/>
      <c r="S124" s="119"/>
      <c r="T124" s="119"/>
      <c r="U124" s="119"/>
      <c r="V124" s="120"/>
      <c r="W124" s="171"/>
      <c r="X124" s="109" t="str">
        <f>K123</f>
        <v>C2</v>
      </c>
      <c r="Y124" s="118"/>
      <c r="Z124" s="119"/>
      <c r="AA124" s="119"/>
      <c r="AB124" s="119"/>
      <c r="AC124" s="119"/>
      <c r="AD124" s="120"/>
      <c r="AE124" s="171"/>
      <c r="AF124" s="109" t="str">
        <f>K124</f>
        <v>C3</v>
      </c>
      <c r="AG124" s="118"/>
      <c r="AH124" s="119"/>
      <c r="AI124" s="119"/>
      <c r="AJ124" s="119"/>
      <c r="AK124" s="119"/>
      <c r="AL124" s="120"/>
      <c r="AM124" s="171"/>
      <c r="AN124" s="117" t="str">
        <f>K125</f>
        <v>C4</v>
      </c>
      <c r="AO124" s="118"/>
      <c r="AP124" s="119"/>
      <c r="AQ124" s="119"/>
      <c r="AR124" s="119"/>
      <c r="AS124" s="119"/>
      <c r="AT124" s="120"/>
      <c r="AU124" s="171"/>
      <c r="AV124" s="171"/>
      <c r="AW124" s="355"/>
      <c r="AY124" s="289">
        <f t="shared" si="10"/>
        <v>0</v>
      </c>
      <c r="AZ124" s="244">
        <f t="shared" si="11"/>
        <v>0</v>
      </c>
      <c r="BA124" s="331">
        <f t="shared" si="12"/>
        <v>0</v>
      </c>
      <c r="BB124" s="330" t="e">
        <f>Table68[[#This Row],[Occupé]]/Table68[[#This Row],[Total port]]</f>
        <v>#DIV/0!</v>
      </c>
      <c r="BC124" s="250"/>
      <c r="BD124" s="250"/>
      <c r="BE124" s="215"/>
      <c r="BF124" s="215"/>
      <c r="BG124" s="215"/>
    </row>
    <row r="125" spans="1:59" ht="12" customHeight="1" thickBot="1">
      <c r="A125" s="299" t="str">
        <f t="shared" si="9"/>
        <v>INTRA</v>
      </c>
      <c r="B125" s="161" t="s">
        <v>119</v>
      </c>
      <c r="C125" s="98" t="s">
        <v>123</v>
      </c>
      <c r="D125" s="163" t="s">
        <v>280</v>
      </c>
      <c r="E125" s="353"/>
      <c r="F125" s="210">
        <v>0</v>
      </c>
      <c r="G125" s="210">
        <v>0</v>
      </c>
      <c r="H125" s="210" t="s">
        <v>289</v>
      </c>
      <c r="I125" s="162" t="s">
        <v>119</v>
      </c>
      <c r="J125" s="210"/>
      <c r="K125" s="210" t="s">
        <v>302</v>
      </c>
      <c r="L125" s="210">
        <f>COUNTIF(AO123:AT124,"x")</f>
        <v>0</v>
      </c>
      <c r="M125" s="210">
        <f t="shared" si="14"/>
        <v>0</v>
      </c>
      <c r="N125" s="164"/>
      <c r="O125" s="164"/>
      <c r="P125" s="164"/>
      <c r="Q125" s="164">
        <v>1</v>
      </c>
      <c r="R125" s="164">
        <v>2</v>
      </c>
      <c r="S125" s="164">
        <v>3</v>
      </c>
      <c r="T125" s="164">
        <v>4</v>
      </c>
      <c r="U125" s="164">
        <v>5</v>
      </c>
      <c r="V125" s="164">
        <v>6</v>
      </c>
      <c r="W125" s="164"/>
      <c r="X125" s="164"/>
      <c r="Y125" s="164">
        <v>1</v>
      </c>
      <c r="Z125" s="164">
        <v>2</v>
      </c>
      <c r="AA125" s="164">
        <v>3</v>
      </c>
      <c r="AB125" s="164">
        <v>4</v>
      </c>
      <c r="AC125" s="164">
        <v>5</v>
      </c>
      <c r="AD125" s="164">
        <v>6</v>
      </c>
      <c r="AE125" s="164"/>
      <c r="AF125" s="164"/>
      <c r="AG125" s="164">
        <v>1</v>
      </c>
      <c r="AH125" s="164">
        <v>2</v>
      </c>
      <c r="AI125" s="164">
        <v>3</v>
      </c>
      <c r="AJ125" s="164">
        <v>4</v>
      </c>
      <c r="AK125" s="164">
        <v>5</v>
      </c>
      <c r="AL125" s="164">
        <v>6</v>
      </c>
      <c r="AM125" s="164"/>
      <c r="AN125" s="164"/>
      <c r="AO125" s="164">
        <v>1</v>
      </c>
      <c r="AP125" s="164">
        <v>2</v>
      </c>
      <c r="AQ125" s="164">
        <v>3</v>
      </c>
      <c r="AR125" s="164">
        <v>4</v>
      </c>
      <c r="AS125" s="164">
        <v>5</v>
      </c>
      <c r="AT125" s="164">
        <v>6</v>
      </c>
      <c r="AU125" s="164"/>
      <c r="AV125" s="164"/>
      <c r="AW125" s="356"/>
      <c r="AY125" s="289">
        <f t="shared" si="10"/>
        <v>0</v>
      </c>
      <c r="AZ125" s="244">
        <f t="shared" si="11"/>
        <v>0</v>
      </c>
      <c r="BA125" s="331">
        <f t="shared" si="12"/>
        <v>0</v>
      </c>
      <c r="BB125" s="330" t="e">
        <f>Table68[[#This Row],[Occupé]]/Table68[[#This Row],[Total port]]</f>
        <v>#DIV/0!</v>
      </c>
      <c r="BC125" s="250"/>
      <c r="BD125" s="250"/>
      <c r="BE125" s="215"/>
      <c r="BF125" s="215"/>
      <c r="BG125" s="215"/>
    </row>
    <row r="126" spans="1:59" ht="12" customHeight="1" thickBot="1">
      <c r="A126" s="302" t="str">
        <f t="shared" si="9"/>
        <v>INTRA</v>
      </c>
      <c r="B126" s="101" t="s">
        <v>119</v>
      </c>
      <c r="C126" s="125" t="s">
        <v>123</v>
      </c>
      <c r="D126" s="103" t="s">
        <v>280</v>
      </c>
      <c r="E126" s="351">
        <v>36</v>
      </c>
      <c r="F126" s="208">
        <v>12</v>
      </c>
      <c r="G126" s="208">
        <v>12</v>
      </c>
      <c r="H126" s="208" t="s">
        <v>289</v>
      </c>
      <c r="I126" s="90" t="s">
        <v>119</v>
      </c>
      <c r="J126" s="208" t="s">
        <v>129</v>
      </c>
      <c r="K126" s="208" t="s">
        <v>298</v>
      </c>
      <c r="L126" s="208">
        <f>COUNTIF(Q127:V128,"x")</f>
        <v>12</v>
      </c>
      <c r="M126" s="208">
        <f t="shared" si="14"/>
        <v>0</v>
      </c>
      <c r="N126" s="159"/>
      <c r="O126" s="159"/>
      <c r="P126" s="159"/>
      <c r="Q126" s="159">
        <v>7</v>
      </c>
      <c r="R126" s="159">
        <v>8</v>
      </c>
      <c r="S126" s="159">
        <v>9</v>
      </c>
      <c r="T126" s="159">
        <v>10</v>
      </c>
      <c r="U126" s="159">
        <v>11</v>
      </c>
      <c r="V126" s="159">
        <v>12</v>
      </c>
      <c r="W126" s="159"/>
      <c r="X126" s="159"/>
      <c r="Y126" s="159">
        <v>7</v>
      </c>
      <c r="Z126" s="159">
        <v>8</v>
      </c>
      <c r="AA126" s="159">
        <v>9</v>
      </c>
      <c r="AB126" s="159">
        <v>10</v>
      </c>
      <c r="AC126" s="159">
        <v>11</v>
      </c>
      <c r="AD126" s="159">
        <v>12</v>
      </c>
      <c r="AE126" s="159"/>
      <c r="AF126" s="159"/>
      <c r="AG126" s="159">
        <v>7</v>
      </c>
      <c r="AH126" s="159">
        <v>8</v>
      </c>
      <c r="AI126" s="159">
        <v>9</v>
      </c>
      <c r="AJ126" s="159">
        <v>10</v>
      </c>
      <c r="AK126" s="159">
        <v>11</v>
      </c>
      <c r="AL126" s="159">
        <v>12</v>
      </c>
      <c r="AM126" s="159"/>
      <c r="AN126" s="159"/>
      <c r="AO126" s="159">
        <v>7</v>
      </c>
      <c r="AP126" s="159">
        <v>8</v>
      </c>
      <c r="AQ126" s="159">
        <v>9</v>
      </c>
      <c r="AR126" s="159">
        <v>10</v>
      </c>
      <c r="AS126" s="159">
        <v>11</v>
      </c>
      <c r="AT126" s="159">
        <v>12</v>
      </c>
      <c r="AU126" s="159"/>
      <c r="AV126" s="159"/>
      <c r="AW126" s="354">
        <f>E126</f>
        <v>36</v>
      </c>
      <c r="AY126" s="289">
        <f t="shared" si="10"/>
        <v>12</v>
      </c>
      <c r="AZ126" s="244">
        <f t="shared" si="11"/>
        <v>0</v>
      </c>
      <c r="BA126" s="331">
        <f t="shared" si="12"/>
        <v>0</v>
      </c>
      <c r="BB126" s="330">
        <f>Table68[[#This Row],[Occupé]]/Table68[[#This Row],[Total port]]</f>
        <v>0</v>
      </c>
      <c r="BC126" s="250"/>
      <c r="BD126" s="250"/>
      <c r="BE126" s="215"/>
      <c r="BF126" s="215"/>
      <c r="BG126" s="215"/>
    </row>
    <row r="127" spans="1:59" ht="12" customHeight="1">
      <c r="A127" s="298" t="str">
        <f t="shared" si="9"/>
        <v>INTRA</v>
      </c>
      <c r="B127" s="180" t="s">
        <v>119</v>
      </c>
      <c r="C127" s="209" t="s">
        <v>123</v>
      </c>
      <c r="D127" s="179" t="s">
        <v>280</v>
      </c>
      <c r="E127" s="352"/>
      <c r="F127" s="209">
        <v>12</v>
      </c>
      <c r="G127" s="209">
        <v>12</v>
      </c>
      <c r="H127" s="209" t="s">
        <v>289</v>
      </c>
      <c r="I127" s="178" t="s">
        <v>119</v>
      </c>
      <c r="J127" s="209" t="s">
        <v>166</v>
      </c>
      <c r="K127" s="209" t="s">
        <v>300</v>
      </c>
      <c r="L127" s="209">
        <f>COUNTIF(Y127:AD128,"x")</f>
        <v>9</v>
      </c>
      <c r="M127" s="209">
        <f t="shared" si="14"/>
        <v>3</v>
      </c>
      <c r="N127" s="171"/>
      <c r="O127" s="171"/>
      <c r="P127" s="107" t="str">
        <f>J126</f>
        <v>BS34</v>
      </c>
      <c r="Q127" s="90" t="s">
        <v>277</v>
      </c>
      <c r="R127" s="90" t="s">
        <v>277</v>
      </c>
      <c r="S127" s="90" t="s">
        <v>277</v>
      </c>
      <c r="T127" s="90" t="s">
        <v>277</v>
      </c>
      <c r="U127" s="90" t="s">
        <v>277</v>
      </c>
      <c r="V127" s="108" t="s">
        <v>277</v>
      </c>
      <c r="W127" s="171"/>
      <c r="X127" s="107" t="str">
        <f>J127</f>
        <v>BV19</v>
      </c>
      <c r="Y127" s="255" t="s">
        <v>277</v>
      </c>
      <c r="Z127" s="255" t="s">
        <v>277</v>
      </c>
      <c r="AA127" s="255" t="s">
        <v>277</v>
      </c>
      <c r="AB127" s="255"/>
      <c r="AC127" s="255" t="s">
        <v>277</v>
      </c>
      <c r="AD127" s="263" t="s">
        <v>277</v>
      </c>
      <c r="AE127" s="171"/>
      <c r="AF127" s="107" t="str">
        <f>J128</f>
        <v>BS34</v>
      </c>
      <c r="AG127" s="90"/>
      <c r="AH127" s="90"/>
      <c r="AI127" s="90"/>
      <c r="AJ127" s="90"/>
      <c r="AK127" s="255" t="s">
        <v>278</v>
      </c>
      <c r="AL127" s="263" t="s">
        <v>278</v>
      </c>
      <c r="AM127" s="171"/>
      <c r="AN127" s="113" t="str">
        <f>J129</f>
        <v>BV34</v>
      </c>
      <c r="AO127" s="90" t="s">
        <v>277</v>
      </c>
      <c r="AP127" s="90" t="s">
        <v>277</v>
      </c>
      <c r="AQ127" s="90" t="s">
        <v>277</v>
      </c>
      <c r="AR127" s="90" t="s">
        <v>277</v>
      </c>
      <c r="AS127" s="90" t="s">
        <v>277</v>
      </c>
      <c r="AT127" s="108" t="s">
        <v>277</v>
      </c>
      <c r="AU127" s="171"/>
      <c r="AV127" s="171"/>
      <c r="AW127" s="355"/>
      <c r="AY127" s="289">
        <f t="shared" si="10"/>
        <v>12</v>
      </c>
      <c r="AZ127" s="244">
        <f t="shared" si="11"/>
        <v>3</v>
      </c>
      <c r="BA127" s="331">
        <f t="shared" si="12"/>
        <v>3</v>
      </c>
      <c r="BB127" s="330">
        <f>Table68[[#This Row],[Occupé]]/Table68[[#This Row],[Total port]]</f>
        <v>0.25</v>
      </c>
      <c r="BC127" s="250"/>
      <c r="BD127" s="250"/>
      <c r="BE127" s="215"/>
      <c r="BF127" s="215"/>
      <c r="BG127" s="215"/>
    </row>
    <row r="128" spans="1:59" ht="12" customHeight="1" thickBot="1">
      <c r="A128" s="298" t="str">
        <f t="shared" si="9"/>
        <v>INTRA</v>
      </c>
      <c r="B128" s="180" t="s">
        <v>119</v>
      </c>
      <c r="C128" s="209" t="s">
        <v>123</v>
      </c>
      <c r="D128" s="179" t="s">
        <v>280</v>
      </c>
      <c r="E128" s="352"/>
      <c r="F128" s="209">
        <v>12</v>
      </c>
      <c r="G128" s="209">
        <v>12</v>
      </c>
      <c r="H128" s="209" t="s">
        <v>289</v>
      </c>
      <c r="I128" s="178" t="s">
        <v>119</v>
      </c>
      <c r="J128" s="209" t="s">
        <v>129</v>
      </c>
      <c r="K128" s="209" t="s">
        <v>301</v>
      </c>
      <c r="L128" s="209">
        <f>COUNTIF(AG127:AL128,"x")</f>
        <v>2</v>
      </c>
      <c r="M128" s="209">
        <f t="shared" si="14"/>
        <v>10</v>
      </c>
      <c r="N128" s="171"/>
      <c r="O128" s="171"/>
      <c r="P128" s="109" t="str">
        <f>K126</f>
        <v>C1</v>
      </c>
      <c r="Q128" s="162" t="s">
        <v>277</v>
      </c>
      <c r="R128" s="162" t="s">
        <v>277</v>
      </c>
      <c r="S128" s="162" t="s">
        <v>277</v>
      </c>
      <c r="T128" s="162" t="s">
        <v>277</v>
      </c>
      <c r="U128" s="162" t="s">
        <v>277</v>
      </c>
      <c r="V128" s="110" t="s">
        <v>277</v>
      </c>
      <c r="W128" s="171"/>
      <c r="X128" s="109" t="str">
        <f>K127</f>
        <v>C2</v>
      </c>
      <c r="Y128" s="231"/>
      <c r="Z128" s="231" t="s">
        <v>277</v>
      </c>
      <c r="AA128" s="231" t="s">
        <v>277</v>
      </c>
      <c r="AB128" s="231"/>
      <c r="AC128" s="231" t="s">
        <v>277</v>
      </c>
      <c r="AD128" s="265" t="s">
        <v>277</v>
      </c>
      <c r="AE128" s="171"/>
      <c r="AF128" s="109" t="str">
        <f>K128</f>
        <v>C3</v>
      </c>
      <c r="AG128" s="162"/>
      <c r="AH128" s="162"/>
      <c r="AI128" s="162"/>
      <c r="AJ128" s="162"/>
      <c r="AK128" s="162"/>
      <c r="AL128" s="110"/>
      <c r="AM128" s="171"/>
      <c r="AN128" s="117" t="str">
        <f>K129</f>
        <v>C4</v>
      </c>
      <c r="AO128" s="162" t="s">
        <v>277</v>
      </c>
      <c r="AP128" s="162" t="s">
        <v>277</v>
      </c>
      <c r="AQ128" s="162" t="s">
        <v>277</v>
      </c>
      <c r="AR128" s="162" t="s">
        <v>277</v>
      </c>
      <c r="AS128" s="162" t="s">
        <v>277</v>
      </c>
      <c r="AT128" s="110"/>
      <c r="AU128" s="171"/>
      <c r="AV128" s="171"/>
      <c r="AW128" s="355"/>
      <c r="AY128" s="289">
        <f t="shared" si="10"/>
        <v>12</v>
      </c>
      <c r="AZ128" s="244">
        <f t="shared" si="11"/>
        <v>10</v>
      </c>
      <c r="BA128" s="331">
        <f t="shared" si="12"/>
        <v>10</v>
      </c>
      <c r="BB128" s="330">
        <f>Table68[[#This Row],[Occupé]]/Table68[[#This Row],[Total port]]</f>
        <v>0.83333333333333337</v>
      </c>
      <c r="BC128" s="250"/>
      <c r="BD128" s="250"/>
      <c r="BE128" s="215"/>
      <c r="BF128" s="215"/>
      <c r="BG128" s="215"/>
    </row>
    <row r="129" spans="1:59" ht="12" customHeight="1" thickBot="1">
      <c r="A129" s="299" t="str">
        <f t="shared" si="9"/>
        <v>INTRA</v>
      </c>
      <c r="B129" s="161" t="s">
        <v>119</v>
      </c>
      <c r="C129" s="98" t="s">
        <v>123</v>
      </c>
      <c r="D129" s="163" t="s">
        <v>280</v>
      </c>
      <c r="E129" s="353"/>
      <c r="F129" s="210">
        <v>12</v>
      </c>
      <c r="G129" s="210">
        <v>12</v>
      </c>
      <c r="H129" s="210" t="s">
        <v>289</v>
      </c>
      <c r="I129" s="162" t="s">
        <v>119</v>
      </c>
      <c r="J129" s="210" t="s">
        <v>139</v>
      </c>
      <c r="K129" s="210" t="s">
        <v>302</v>
      </c>
      <c r="L129" s="210">
        <f>COUNTIF(AO127:AT128,"x")</f>
        <v>11</v>
      </c>
      <c r="M129" s="210">
        <f t="shared" si="14"/>
        <v>1</v>
      </c>
      <c r="N129" s="164"/>
      <c r="O129" s="164"/>
      <c r="P129" s="164"/>
      <c r="Q129" s="164">
        <v>1</v>
      </c>
      <c r="R129" s="164">
        <v>2</v>
      </c>
      <c r="S129" s="164">
        <v>3</v>
      </c>
      <c r="T129" s="164">
        <v>4</v>
      </c>
      <c r="U129" s="164">
        <v>5</v>
      </c>
      <c r="V129" s="164">
        <v>6</v>
      </c>
      <c r="W129" s="164"/>
      <c r="X129" s="164"/>
      <c r="Y129" s="164">
        <v>1</v>
      </c>
      <c r="Z129" s="164">
        <v>2</v>
      </c>
      <c r="AA129" s="164">
        <v>3</v>
      </c>
      <c r="AB129" s="164">
        <v>4</v>
      </c>
      <c r="AC129" s="164">
        <v>5</v>
      </c>
      <c r="AD129" s="164">
        <v>6</v>
      </c>
      <c r="AE129" s="164"/>
      <c r="AF129" s="164"/>
      <c r="AG129" s="164">
        <v>1</v>
      </c>
      <c r="AH129" s="164">
        <v>2</v>
      </c>
      <c r="AI129" s="164">
        <v>3</v>
      </c>
      <c r="AJ129" s="164">
        <v>4</v>
      </c>
      <c r="AK129" s="164">
        <v>5</v>
      </c>
      <c r="AL129" s="164">
        <v>6</v>
      </c>
      <c r="AM129" s="164"/>
      <c r="AN129" s="164"/>
      <c r="AO129" s="164">
        <v>1</v>
      </c>
      <c r="AP129" s="164">
        <v>2</v>
      </c>
      <c r="AQ129" s="164">
        <v>3</v>
      </c>
      <c r="AR129" s="164">
        <v>4</v>
      </c>
      <c r="AS129" s="164">
        <v>5</v>
      </c>
      <c r="AT129" s="164">
        <v>6</v>
      </c>
      <c r="AU129" s="164"/>
      <c r="AV129" s="164"/>
      <c r="AW129" s="356"/>
      <c r="AY129" s="289">
        <f t="shared" si="10"/>
        <v>12</v>
      </c>
      <c r="AZ129" s="244">
        <f t="shared" si="11"/>
        <v>1</v>
      </c>
      <c r="BA129" s="331">
        <f t="shared" si="12"/>
        <v>1</v>
      </c>
      <c r="BB129" s="330">
        <f>Table68[[#This Row],[Occupé]]/Table68[[#This Row],[Total port]]</f>
        <v>8.3333333333333329E-2</v>
      </c>
      <c r="BC129" s="250"/>
      <c r="BD129" s="250"/>
      <c r="BE129" s="215"/>
      <c r="BF129" s="215"/>
      <c r="BG129" s="215"/>
    </row>
    <row r="130" spans="1:59" ht="12" customHeight="1" thickBot="1">
      <c r="A130" s="302" t="str">
        <f t="shared" si="9"/>
        <v>INTRA</v>
      </c>
      <c r="B130" s="101" t="s">
        <v>119</v>
      </c>
      <c r="C130" s="125" t="s">
        <v>123</v>
      </c>
      <c r="D130" s="103" t="s">
        <v>280</v>
      </c>
      <c r="E130" s="351">
        <v>35</v>
      </c>
      <c r="F130" s="304">
        <v>0</v>
      </c>
      <c r="G130" s="304">
        <v>0</v>
      </c>
      <c r="H130" s="208" t="s">
        <v>289</v>
      </c>
      <c r="I130" s="90" t="s">
        <v>119</v>
      </c>
      <c r="J130" s="208"/>
      <c r="K130" s="208" t="s">
        <v>298</v>
      </c>
      <c r="L130" s="208">
        <f>COUNTIF(Q131:V132,"x")</f>
        <v>0</v>
      </c>
      <c r="M130" s="208">
        <f t="shared" si="14"/>
        <v>0</v>
      </c>
      <c r="N130" s="159"/>
      <c r="O130" s="159"/>
      <c r="P130" s="159"/>
      <c r="Q130" s="159">
        <v>7</v>
      </c>
      <c r="R130" s="159">
        <v>8</v>
      </c>
      <c r="S130" s="159">
        <v>9</v>
      </c>
      <c r="T130" s="159">
        <v>10</v>
      </c>
      <c r="U130" s="159">
        <v>11</v>
      </c>
      <c r="V130" s="159">
        <v>12</v>
      </c>
      <c r="W130" s="159"/>
      <c r="X130" s="159"/>
      <c r="Y130" s="159">
        <v>7</v>
      </c>
      <c r="Z130" s="159">
        <v>8</v>
      </c>
      <c r="AA130" s="159">
        <v>9</v>
      </c>
      <c r="AB130" s="159">
        <v>10</v>
      </c>
      <c r="AC130" s="159">
        <v>11</v>
      </c>
      <c r="AD130" s="159">
        <v>12</v>
      </c>
      <c r="AE130" s="159"/>
      <c r="AF130" s="159"/>
      <c r="AG130" s="159">
        <v>7</v>
      </c>
      <c r="AH130" s="159">
        <v>8</v>
      </c>
      <c r="AI130" s="159">
        <v>9</v>
      </c>
      <c r="AJ130" s="159">
        <v>10</v>
      </c>
      <c r="AK130" s="159">
        <v>11</v>
      </c>
      <c r="AL130" s="159">
        <v>12</v>
      </c>
      <c r="AM130" s="159"/>
      <c r="AN130" s="159"/>
      <c r="AO130" s="159">
        <v>7</v>
      </c>
      <c r="AP130" s="159">
        <v>8</v>
      </c>
      <c r="AQ130" s="159">
        <v>9</v>
      </c>
      <c r="AR130" s="159">
        <v>10</v>
      </c>
      <c r="AS130" s="159">
        <v>11</v>
      </c>
      <c r="AT130" s="159">
        <v>12</v>
      </c>
      <c r="AU130" s="159"/>
      <c r="AV130" s="159"/>
      <c r="AW130" s="354">
        <f>E130</f>
        <v>35</v>
      </c>
      <c r="AY130" s="289">
        <f t="shared" si="10"/>
        <v>0</v>
      </c>
      <c r="AZ130" s="244">
        <f t="shared" si="11"/>
        <v>0</v>
      </c>
      <c r="BA130" s="331">
        <f t="shared" si="12"/>
        <v>0</v>
      </c>
      <c r="BB130" s="330" t="e">
        <f>Table68[[#This Row],[Occupé]]/Table68[[#This Row],[Total port]]</f>
        <v>#DIV/0!</v>
      </c>
      <c r="BC130" s="250"/>
      <c r="BD130" s="250"/>
      <c r="BE130" s="215"/>
      <c r="BF130" s="215"/>
      <c r="BG130" s="215"/>
    </row>
    <row r="131" spans="1:59" ht="12" customHeight="1">
      <c r="A131" s="298" t="str">
        <f t="shared" si="9"/>
        <v>INTRA</v>
      </c>
      <c r="B131" s="180" t="s">
        <v>119</v>
      </c>
      <c r="C131" s="209" t="s">
        <v>123</v>
      </c>
      <c r="D131" s="179" t="s">
        <v>280</v>
      </c>
      <c r="E131" s="352"/>
      <c r="F131" s="305">
        <v>0</v>
      </c>
      <c r="G131" s="305">
        <v>0</v>
      </c>
      <c r="H131" s="209" t="s">
        <v>289</v>
      </c>
      <c r="I131" s="178" t="s">
        <v>119</v>
      </c>
      <c r="J131" s="209"/>
      <c r="K131" s="209" t="s">
        <v>300</v>
      </c>
      <c r="L131" s="209">
        <f>COUNTIF(Y131:AD132,"x")</f>
        <v>0</v>
      </c>
      <c r="M131" s="209">
        <f t="shared" si="14"/>
        <v>0</v>
      </c>
      <c r="N131" s="171"/>
      <c r="O131" s="171"/>
      <c r="P131" s="107">
        <f>J130</f>
        <v>0</v>
      </c>
      <c r="Q131" s="114"/>
      <c r="R131" s="115"/>
      <c r="S131" s="115"/>
      <c r="T131" s="115"/>
      <c r="U131" s="115"/>
      <c r="V131" s="116"/>
      <c r="W131" s="171"/>
      <c r="X131" s="107">
        <f>J131</f>
        <v>0</v>
      </c>
      <c r="Y131" s="114"/>
      <c r="Z131" s="115"/>
      <c r="AA131" s="115"/>
      <c r="AB131" s="115"/>
      <c r="AC131" s="115"/>
      <c r="AD131" s="116"/>
      <c r="AE131" s="171"/>
      <c r="AF131" s="107">
        <f>J132</f>
        <v>0</v>
      </c>
      <c r="AG131" s="114"/>
      <c r="AH131" s="115"/>
      <c r="AI131" s="115"/>
      <c r="AJ131" s="115"/>
      <c r="AK131" s="115"/>
      <c r="AL131" s="116"/>
      <c r="AM131" s="171"/>
      <c r="AN131" s="113">
        <f>J133</f>
        <v>0</v>
      </c>
      <c r="AO131" s="114"/>
      <c r="AP131" s="115"/>
      <c r="AQ131" s="115"/>
      <c r="AR131" s="115"/>
      <c r="AS131" s="115"/>
      <c r="AT131" s="116"/>
      <c r="AU131" s="171"/>
      <c r="AV131" s="171"/>
      <c r="AW131" s="355"/>
      <c r="AY131" s="289">
        <f t="shared" si="10"/>
        <v>0</v>
      </c>
      <c r="AZ131" s="244">
        <f t="shared" si="11"/>
        <v>0</v>
      </c>
      <c r="BA131" s="331">
        <f t="shared" si="12"/>
        <v>0</v>
      </c>
      <c r="BB131" s="330" t="e">
        <f>Table68[[#This Row],[Occupé]]/Table68[[#This Row],[Total port]]</f>
        <v>#DIV/0!</v>
      </c>
      <c r="BC131" s="250"/>
      <c r="BD131" s="250"/>
      <c r="BE131" s="215"/>
      <c r="BF131" s="215"/>
      <c r="BG131" s="215"/>
    </row>
    <row r="132" spans="1:59" ht="12" customHeight="1" thickBot="1">
      <c r="A132" s="298" t="str">
        <f t="shared" si="9"/>
        <v>INTRA</v>
      </c>
      <c r="B132" s="180" t="s">
        <v>119</v>
      </c>
      <c r="C132" s="209" t="s">
        <v>123</v>
      </c>
      <c r="D132" s="179" t="s">
        <v>280</v>
      </c>
      <c r="E132" s="352"/>
      <c r="F132" s="305">
        <v>0</v>
      </c>
      <c r="G132" s="305">
        <v>0</v>
      </c>
      <c r="H132" s="209" t="s">
        <v>289</v>
      </c>
      <c r="I132" s="178" t="s">
        <v>119</v>
      </c>
      <c r="J132" s="209"/>
      <c r="K132" s="209" t="s">
        <v>301</v>
      </c>
      <c r="L132" s="209">
        <f>COUNTIF(AG131:AL132,"x")</f>
        <v>0</v>
      </c>
      <c r="M132" s="209">
        <f t="shared" si="14"/>
        <v>0</v>
      </c>
      <c r="N132" s="171"/>
      <c r="O132" s="171"/>
      <c r="P132" s="109" t="str">
        <f>K130</f>
        <v>C1</v>
      </c>
      <c r="Q132" s="118"/>
      <c r="R132" s="119"/>
      <c r="S132" s="119"/>
      <c r="T132" s="119"/>
      <c r="U132" s="119"/>
      <c r="V132" s="120"/>
      <c r="W132" s="171"/>
      <c r="X132" s="109" t="str">
        <f>K131</f>
        <v>C2</v>
      </c>
      <c r="Y132" s="118"/>
      <c r="Z132" s="119"/>
      <c r="AA132" s="119"/>
      <c r="AB132" s="119"/>
      <c r="AC132" s="119"/>
      <c r="AD132" s="120"/>
      <c r="AE132" s="171"/>
      <c r="AF132" s="109" t="str">
        <f>K132</f>
        <v>C3</v>
      </c>
      <c r="AG132" s="118"/>
      <c r="AH132" s="119"/>
      <c r="AI132" s="119"/>
      <c r="AJ132" s="119"/>
      <c r="AK132" s="119"/>
      <c r="AL132" s="120"/>
      <c r="AM132" s="171"/>
      <c r="AN132" s="117" t="str">
        <f>K133</f>
        <v>C4</v>
      </c>
      <c r="AO132" s="118"/>
      <c r="AP132" s="119"/>
      <c r="AQ132" s="119"/>
      <c r="AR132" s="119"/>
      <c r="AS132" s="119"/>
      <c r="AT132" s="120"/>
      <c r="AU132" s="171"/>
      <c r="AV132" s="171"/>
      <c r="AW132" s="355"/>
      <c r="AY132" s="289">
        <f t="shared" si="10"/>
        <v>0</v>
      </c>
      <c r="AZ132" s="244">
        <f t="shared" si="11"/>
        <v>0</v>
      </c>
      <c r="BA132" s="331">
        <f t="shared" si="12"/>
        <v>0</v>
      </c>
      <c r="BB132" s="330" t="e">
        <f>Table68[[#This Row],[Occupé]]/Table68[[#This Row],[Total port]]</f>
        <v>#DIV/0!</v>
      </c>
      <c r="BC132" s="250"/>
      <c r="BD132" s="250"/>
      <c r="BE132" s="215"/>
      <c r="BF132" s="215"/>
      <c r="BG132" s="215"/>
    </row>
    <row r="133" spans="1:59" ht="12" customHeight="1" thickBot="1">
      <c r="A133" s="299" t="str">
        <f t="shared" si="9"/>
        <v>INTRA</v>
      </c>
      <c r="B133" s="161" t="s">
        <v>119</v>
      </c>
      <c r="C133" s="98" t="s">
        <v>123</v>
      </c>
      <c r="D133" s="163" t="s">
        <v>280</v>
      </c>
      <c r="E133" s="353"/>
      <c r="F133" s="306">
        <v>0</v>
      </c>
      <c r="G133" s="306">
        <v>0</v>
      </c>
      <c r="H133" s="210" t="s">
        <v>289</v>
      </c>
      <c r="I133" s="162" t="s">
        <v>119</v>
      </c>
      <c r="J133" s="210"/>
      <c r="K133" s="210" t="s">
        <v>302</v>
      </c>
      <c r="L133" s="210">
        <f>COUNTIF(AO131:AT132,"x")</f>
        <v>0</v>
      </c>
      <c r="M133" s="210">
        <f t="shared" si="14"/>
        <v>0</v>
      </c>
      <c r="N133" s="164"/>
      <c r="O133" s="164"/>
      <c r="P133" s="164"/>
      <c r="Q133" s="164">
        <v>1</v>
      </c>
      <c r="R133" s="164">
        <v>2</v>
      </c>
      <c r="S133" s="164">
        <v>3</v>
      </c>
      <c r="T133" s="164">
        <v>4</v>
      </c>
      <c r="U133" s="164">
        <v>5</v>
      </c>
      <c r="V133" s="164">
        <v>6</v>
      </c>
      <c r="W133" s="164"/>
      <c r="X133" s="164"/>
      <c r="Y133" s="164">
        <v>1</v>
      </c>
      <c r="Z133" s="164">
        <v>2</v>
      </c>
      <c r="AA133" s="164">
        <v>3</v>
      </c>
      <c r="AB133" s="164">
        <v>4</v>
      </c>
      <c r="AC133" s="164">
        <v>5</v>
      </c>
      <c r="AD133" s="164">
        <v>6</v>
      </c>
      <c r="AE133" s="164"/>
      <c r="AF133" s="164"/>
      <c r="AG133" s="164">
        <v>1</v>
      </c>
      <c r="AH133" s="164">
        <v>2</v>
      </c>
      <c r="AI133" s="164">
        <v>3</v>
      </c>
      <c r="AJ133" s="164">
        <v>4</v>
      </c>
      <c r="AK133" s="164">
        <v>5</v>
      </c>
      <c r="AL133" s="164">
        <v>6</v>
      </c>
      <c r="AM133" s="164"/>
      <c r="AN133" s="164"/>
      <c r="AO133" s="164">
        <v>1</v>
      </c>
      <c r="AP133" s="164">
        <v>2</v>
      </c>
      <c r="AQ133" s="164">
        <v>3</v>
      </c>
      <c r="AR133" s="164">
        <v>4</v>
      </c>
      <c r="AS133" s="164">
        <v>5</v>
      </c>
      <c r="AT133" s="164">
        <v>6</v>
      </c>
      <c r="AU133" s="164"/>
      <c r="AV133" s="164"/>
      <c r="AW133" s="356"/>
      <c r="AY133" s="289">
        <f t="shared" si="10"/>
        <v>0</v>
      </c>
      <c r="AZ133" s="244">
        <f t="shared" si="11"/>
        <v>0</v>
      </c>
      <c r="BA133" s="331">
        <f t="shared" si="12"/>
        <v>0</v>
      </c>
      <c r="BB133" s="330" t="e">
        <f>Table68[[#This Row],[Occupé]]/Table68[[#This Row],[Total port]]</f>
        <v>#DIV/0!</v>
      </c>
      <c r="BC133" s="250"/>
      <c r="BD133" s="250"/>
      <c r="BE133" s="215"/>
      <c r="BF133" s="215"/>
      <c r="BG133" s="215"/>
    </row>
    <row r="134" spans="1:59" ht="12" customHeight="1" thickBot="1">
      <c r="A134" s="302" t="str">
        <f t="shared" si="9"/>
        <v>INTRA</v>
      </c>
      <c r="B134" s="101" t="s">
        <v>119</v>
      </c>
      <c r="C134" s="125" t="s">
        <v>123</v>
      </c>
      <c r="D134" s="103" t="s">
        <v>280</v>
      </c>
      <c r="E134" s="351">
        <v>34</v>
      </c>
      <c r="F134" s="208">
        <v>12</v>
      </c>
      <c r="G134" s="208">
        <v>12</v>
      </c>
      <c r="H134" s="208" t="s">
        <v>289</v>
      </c>
      <c r="I134" s="90" t="s">
        <v>119</v>
      </c>
      <c r="J134" s="208" t="s">
        <v>152</v>
      </c>
      <c r="K134" s="208" t="s">
        <v>298</v>
      </c>
      <c r="L134" s="208">
        <f>COUNTIF(Q135:V136,"x")</f>
        <v>12</v>
      </c>
      <c r="M134" s="208">
        <f t="shared" si="14"/>
        <v>0</v>
      </c>
      <c r="N134" s="159"/>
      <c r="O134" s="159"/>
      <c r="P134" s="159"/>
      <c r="Q134" s="159">
        <v>7</v>
      </c>
      <c r="R134" s="159">
        <v>8</v>
      </c>
      <c r="S134" s="159">
        <v>9</v>
      </c>
      <c r="T134" s="159">
        <v>10</v>
      </c>
      <c r="U134" s="159">
        <v>11</v>
      </c>
      <c r="V134" s="159">
        <v>12</v>
      </c>
      <c r="W134" s="159"/>
      <c r="X134" s="159"/>
      <c r="Y134" s="159">
        <v>7</v>
      </c>
      <c r="Z134" s="159">
        <v>8</v>
      </c>
      <c r="AA134" s="159">
        <v>9</v>
      </c>
      <c r="AB134" s="159">
        <v>10</v>
      </c>
      <c r="AC134" s="159">
        <v>11</v>
      </c>
      <c r="AD134" s="159">
        <v>12</v>
      </c>
      <c r="AE134" s="159"/>
      <c r="AF134" s="159"/>
      <c r="AG134" s="159">
        <v>7</v>
      </c>
      <c r="AH134" s="159">
        <v>8</v>
      </c>
      <c r="AI134" s="159">
        <v>9</v>
      </c>
      <c r="AJ134" s="159">
        <v>10</v>
      </c>
      <c r="AK134" s="159">
        <v>11</v>
      </c>
      <c r="AL134" s="159">
        <v>12</v>
      </c>
      <c r="AM134" s="159"/>
      <c r="AN134" s="159"/>
      <c r="AO134" s="159">
        <v>7</v>
      </c>
      <c r="AP134" s="159">
        <v>8</v>
      </c>
      <c r="AQ134" s="159">
        <v>9</v>
      </c>
      <c r="AR134" s="159">
        <v>10</v>
      </c>
      <c r="AS134" s="159">
        <v>11</v>
      </c>
      <c r="AT134" s="159">
        <v>12</v>
      </c>
      <c r="AU134" s="159"/>
      <c r="AV134" s="159"/>
      <c r="AW134" s="354">
        <f>E134</f>
        <v>34</v>
      </c>
      <c r="AY134" s="289">
        <f t="shared" si="10"/>
        <v>12</v>
      </c>
      <c r="AZ134" s="244">
        <f t="shared" si="11"/>
        <v>0</v>
      </c>
      <c r="BA134" s="331">
        <f t="shared" ref="BA134:BA165" si="15">M134</f>
        <v>0</v>
      </c>
      <c r="BB134" s="330">
        <f>Table68[[#This Row],[Occupé]]/Table68[[#This Row],[Total port]]</f>
        <v>0</v>
      </c>
      <c r="BC134" s="250"/>
      <c r="BD134" s="250"/>
      <c r="BE134" s="215"/>
      <c r="BF134" s="215"/>
      <c r="BG134" s="215"/>
    </row>
    <row r="135" spans="1:59" ht="12" customHeight="1">
      <c r="A135" s="298" t="str">
        <f t="shared" ref="A135:A185" si="16">IF(B135=I135,"INTRA","INTER")</f>
        <v>INTRA</v>
      </c>
      <c r="B135" s="180" t="s">
        <v>119</v>
      </c>
      <c r="C135" s="209" t="s">
        <v>123</v>
      </c>
      <c r="D135" s="179" t="s">
        <v>280</v>
      </c>
      <c r="E135" s="352"/>
      <c r="F135" s="209">
        <v>12</v>
      </c>
      <c r="G135" s="209">
        <v>12</v>
      </c>
      <c r="H135" s="209" t="s">
        <v>289</v>
      </c>
      <c r="I135" s="178" t="s">
        <v>119</v>
      </c>
      <c r="J135" s="209" t="s">
        <v>188</v>
      </c>
      <c r="K135" s="209" t="s">
        <v>300</v>
      </c>
      <c r="L135" s="209">
        <f>COUNTIF(Y135:AD136,"x")</f>
        <v>11</v>
      </c>
      <c r="M135" s="209">
        <f t="shared" si="14"/>
        <v>1</v>
      </c>
      <c r="N135" s="171"/>
      <c r="O135" s="171"/>
      <c r="P135" s="107" t="str">
        <f>J134</f>
        <v>BS16</v>
      </c>
      <c r="Q135" s="90" t="s">
        <v>277</v>
      </c>
      <c r="R135" s="90" t="s">
        <v>277</v>
      </c>
      <c r="S135" s="90" t="s">
        <v>277</v>
      </c>
      <c r="T135" s="90" t="s">
        <v>277</v>
      </c>
      <c r="U135" s="90" t="s">
        <v>277</v>
      </c>
      <c r="V135" s="108" t="s">
        <v>277</v>
      </c>
      <c r="W135" s="171"/>
      <c r="X135" s="107" t="str">
        <f>J135</f>
        <v>CE11</v>
      </c>
      <c r="Y135" s="90" t="s">
        <v>277</v>
      </c>
      <c r="Z135" s="90" t="s">
        <v>277</v>
      </c>
      <c r="AA135" s="90" t="s">
        <v>277</v>
      </c>
      <c r="AB135" s="90" t="s">
        <v>277</v>
      </c>
      <c r="AC135" s="90" t="s">
        <v>277</v>
      </c>
      <c r="AD135" s="108" t="s">
        <v>277</v>
      </c>
      <c r="AE135" s="171"/>
      <c r="AF135" s="107" t="str">
        <f>J136</f>
        <v>BV17</v>
      </c>
      <c r="AG135" s="90"/>
      <c r="AH135" s="90" t="s">
        <v>277</v>
      </c>
      <c r="AI135" s="90" t="s">
        <v>277</v>
      </c>
      <c r="AJ135" s="90"/>
      <c r="AK135" s="90" t="s">
        <v>277</v>
      </c>
      <c r="AL135" s="108" t="s">
        <v>277</v>
      </c>
      <c r="AM135" s="171"/>
      <c r="AN135" s="113" t="str">
        <f>J137</f>
        <v>BV34</v>
      </c>
      <c r="AO135" s="90" t="s">
        <v>277</v>
      </c>
      <c r="AP135" s="90" t="s">
        <v>277</v>
      </c>
      <c r="AQ135" s="90" t="s">
        <v>277</v>
      </c>
      <c r="AR135" s="90"/>
      <c r="AS135" s="90" t="s">
        <v>277</v>
      </c>
      <c r="AT135" s="108" t="s">
        <v>277</v>
      </c>
      <c r="AU135" s="171"/>
      <c r="AV135" s="171"/>
      <c r="AW135" s="355"/>
      <c r="AY135" s="289">
        <f t="shared" ref="AY135:AY185" si="17">G135</f>
        <v>12</v>
      </c>
      <c r="AZ135" s="244">
        <f t="shared" si="11"/>
        <v>1</v>
      </c>
      <c r="BA135" s="331">
        <f t="shared" si="15"/>
        <v>1</v>
      </c>
      <c r="BB135" s="330">
        <f>Table68[[#This Row],[Occupé]]/Table68[[#This Row],[Total port]]</f>
        <v>8.3333333333333329E-2</v>
      </c>
      <c r="BC135" s="250"/>
      <c r="BD135" s="250"/>
      <c r="BE135" s="215"/>
      <c r="BF135" s="215"/>
      <c r="BG135" s="215"/>
    </row>
    <row r="136" spans="1:59" ht="12" customHeight="1" thickBot="1">
      <c r="A136" s="298" t="str">
        <f t="shared" si="16"/>
        <v>INTRA</v>
      </c>
      <c r="B136" s="180" t="s">
        <v>119</v>
      </c>
      <c r="C136" s="209" t="s">
        <v>123</v>
      </c>
      <c r="D136" s="179" t="s">
        <v>280</v>
      </c>
      <c r="E136" s="352"/>
      <c r="F136" s="209">
        <v>12</v>
      </c>
      <c r="G136" s="209">
        <v>12</v>
      </c>
      <c r="H136" s="209" t="s">
        <v>289</v>
      </c>
      <c r="I136" s="178" t="s">
        <v>119</v>
      </c>
      <c r="J136" s="209" t="s">
        <v>165</v>
      </c>
      <c r="K136" s="209" t="s">
        <v>301</v>
      </c>
      <c r="L136" s="209">
        <f>COUNTIF(AG135:AL136,"x")</f>
        <v>8</v>
      </c>
      <c r="M136" s="209">
        <f t="shared" si="14"/>
        <v>4</v>
      </c>
      <c r="N136" s="171"/>
      <c r="O136" s="171"/>
      <c r="P136" s="109" t="str">
        <f>K134</f>
        <v>C1</v>
      </c>
      <c r="Q136" s="162" t="s">
        <v>277</v>
      </c>
      <c r="R136" s="162" t="s">
        <v>277</v>
      </c>
      <c r="S136" s="162" t="s">
        <v>277</v>
      </c>
      <c r="T136" s="162" t="s">
        <v>277</v>
      </c>
      <c r="U136" s="162" t="s">
        <v>277</v>
      </c>
      <c r="V136" s="110" t="s">
        <v>277</v>
      </c>
      <c r="W136" s="171"/>
      <c r="X136" s="109" t="str">
        <f>K135</f>
        <v>C2</v>
      </c>
      <c r="Y136" s="162"/>
      <c r="Z136" s="162" t="s">
        <v>277</v>
      </c>
      <c r="AA136" s="162" t="s">
        <v>277</v>
      </c>
      <c r="AB136" s="162" t="s">
        <v>277</v>
      </c>
      <c r="AC136" s="162" t="s">
        <v>277</v>
      </c>
      <c r="AD136" s="110" t="s">
        <v>277</v>
      </c>
      <c r="AE136" s="171"/>
      <c r="AF136" s="109" t="str">
        <f>K136</f>
        <v>C3</v>
      </c>
      <c r="AG136" s="162"/>
      <c r="AH136" s="162" t="s">
        <v>277</v>
      </c>
      <c r="AI136" s="162" t="s">
        <v>277</v>
      </c>
      <c r="AJ136" s="162"/>
      <c r="AK136" s="162" t="s">
        <v>277</v>
      </c>
      <c r="AL136" s="110" t="s">
        <v>277</v>
      </c>
      <c r="AM136" s="171"/>
      <c r="AN136" s="117" t="str">
        <f>K137</f>
        <v>C4</v>
      </c>
      <c r="AO136" s="162" t="s">
        <v>277</v>
      </c>
      <c r="AP136" s="162" t="s">
        <v>277</v>
      </c>
      <c r="AQ136" s="162" t="s">
        <v>277</v>
      </c>
      <c r="AR136" s="162"/>
      <c r="AS136" s="162" t="s">
        <v>277</v>
      </c>
      <c r="AT136" s="110" t="s">
        <v>277</v>
      </c>
      <c r="AU136" s="171"/>
      <c r="AV136" s="171"/>
      <c r="AW136" s="355"/>
      <c r="AY136" s="289">
        <f t="shared" si="17"/>
        <v>12</v>
      </c>
      <c r="AZ136" s="244">
        <f t="shared" si="11"/>
        <v>4</v>
      </c>
      <c r="BA136" s="331">
        <f t="shared" si="15"/>
        <v>4</v>
      </c>
      <c r="BB136" s="330">
        <f>Table68[[#This Row],[Occupé]]/Table68[[#This Row],[Total port]]</f>
        <v>0.33333333333333331</v>
      </c>
      <c r="BC136" s="250"/>
      <c r="BD136" s="250"/>
      <c r="BE136" s="215"/>
      <c r="BF136" s="215"/>
      <c r="BG136" s="215"/>
    </row>
    <row r="137" spans="1:59" ht="12" customHeight="1" thickBot="1">
      <c r="A137" s="299" t="str">
        <f t="shared" si="16"/>
        <v>INTRA</v>
      </c>
      <c r="B137" s="161" t="s">
        <v>119</v>
      </c>
      <c r="C137" s="98" t="s">
        <v>123</v>
      </c>
      <c r="D137" s="163" t="s">
        <v>280</v>
      </c>
      <c r="E137" s="353"/>
      <c r="F137" s="210">
        <v>12</v>
      </c>
      <c r="G137" s="210">
        <v>12</v>
      </c>
      <c r="H137" s="210" t="s">
        <v>289</v>
      </c>
      <c r="I137" s="162" t="s">
        <v>119</v>
      </c>
      <c r="J137" s="210" t="s">
        <v>139</v>
      </c>
      <c r="K137" s="210" t="s">
        <v>302</v>
      </c>
      <c r="L137" s="210">
        <f>COUNTIF(AO135:AT136,"x")</f>
        <v>10</v>
      </c>
      <c r="M137" s="210">
        <f t="shared" si="14"/>
        <v>2</v>
      </c>
      <c r="N137" s="164"/>
      <c r="O137" s="164"/>
      <c r="P137" s="164"/>
      <c r="Q137" s="164">
        <v>1</v>
      </c>
      <c r="R137" s="164">
        <v>2</v>
      </c>
      <c r="S137" s="164">
        <v>3</v>
      </c>
      <c r="T137" s="164">
        <v>4</v>
      </c>
      <c r="U137" s="164">
        <v>5</v>
      </c>
      <c r="V137" s="164">
        <v>6</v>
      </c>
      <c r="W137" s="164"/>
      <c r="X137" s="164"/>
      <c r="Y137" s="164">
        <v>1</v>
      </c>
      <c r="Z137" s="164">
        <v>2</v>
      </c>
      <c r="AA137" s="164">
        <v>3</v>
      </c>
      <c r="AB137" s="164">
        <v>4</v>
      </c>
      <c r="AC137" s="164">
        <v>5</v>
      </c>
      <c r="AD137" s="164">
        <v>6</v>
      </c>
      <c r="AE137" s="164"/>
      <c r="AF137" s="164"/>
      <c r="AG137" s="164">
        <v>1</v>
      </c>
      <c r="AH137" s="164">
        <v>2</v>
      </c>
      <c r="AI137" s="164">
        <v>3</v>
      </c>
      <c r="AJ137" s="164">
        <v>4</v>
      </c>
      <c r="AK137" s="164">
        <v>5</v>
      </c>
      <c r="AL137" s="164">
        <v>6</v>
      </c>
      <c r="AM137" s="164"/>
      <c r="AN137" s="164"/>
      <c r="AO137" s="164">
        <v>1</v>
      </c>
      <c r="AP137" s="164">
        <v>2</v>
      </c>
      <c r="AQ137" s="164">
        <v>3</v>
      </c>
      <c r="AR137" s="164">
        <v>4</v>
      </c>
      <c r="AS137" s="164">
        <v>5</v>
      </c>
      <c r="AT137" s="164">
        <v>6</v>
      </c>
      <c r="AU137" s="164"/>
      <c r="AV137" s="164"/>
      <c r="AW137" s="356"/>
      <c r="AY137" s="289">
        <f t="shared" si="17"/>
        <v>12</v>
      </c>
      <c r="AZ137" s="244">
        <f t="shared" si="11"/>
        <v>2</v>
      </c>
      <c r="BA137" s="331">
        <f t="shared" si="15"/>
        <v>2</v>
      </c>
      <c r="BB137" s="330">
        <f>Table68[[#This Row],[Occupé]]/Table68[[#This Row],[Total port]]</f>
        <v>0.16666666666666666</v>
      </c>
      <c r="BC137" s="250"/>
      <c r="BD137" s="250"/>
      <c r="BE137" s="215"/>
      <c r="BF137" s="215"/>
      <c r="BG137" s="215"/>
    </row>
    <row r="138" spans="1:59" ht="12" customHeight="1" thickBot="1">
      <c r="A138" s="302" t="str">
        <f t="shared" si="16"/>
        <v>INTRA</v>
      </c>
      <c r="B138" s="101" t="s">
        <v>119</v>
      </c>
      <c r="C138" s="125" t="s">
        <v>123</v>
      </c>
      <c r="D138" s="103" t="s">
        <v>280</v>
      </c>
      <c r="E138" s="351">
        <v>33</v>
      </c>
      <c r="F138" s="304">
        <v>0</v>
      </c>
      <c r="G138" s="304">
        <v>0</v>
      </c>
      <c r="H138" s="208" t="s">
        <v>289</v>
      </c>
      <c r="I138" s="90" t="s">
        <v>119</v>
      </c>
      <c r="J138" s="208"/>
      <c r="K138" s="208" t="s">
        <v>298</v>
      </c>
      <c r="L138" s="208">
        <f>COUNTIF(Q139:V140,"x")</f>
        <v>0</v>
      </c>
      <c r="M138" s="208">
        <f t="shared" si="14"/>
        <v>0</v>
      </c>
      <c r="N138" s="159"/>
      <c r="O138" s="159"/>
      <c r="P138" s="159"/>
      <c r="Q138" s="159">
        <v>7</v>
      </c>
      <c r="R138" s="159">
        <v>8</v>
      </c>
      <c r="S138" s="159">
        <v>9</v>
      </c>
      <c r="T138" s="159">
        <v>10</v>
      </c>
      <c r="U138" s="159">
        <v>11</v>
      </c>
      <c r="V138" s="159">
        <v>12</v>
      </c>
      <c r="W138" s="159"/>
      <c r="X138" s="159"/>
      <c r="Y138" s="159">
        <v>7</v>
      </c>
      <c r="Z138" s="159">
        <v>8</v>
      </c>
      <c r="AA138" s="159">
        <v>9</v>
      </c>
      <c r="AB138" s="159">
        <v>10</v>
      </c>
      <c r="AC138" s="159">
        <v>11</v>
      </c>
      <c r="AD138" s="159">
        <v>12</v>
      </c>
      <c r="AE138" s="159"/>
      <c r="AF138" s="159"/>
      <c r="AG138" s="159">
        <v>7</v>
      </c>
      <c r="AH138" s="159">
        <v>8</v>
      </c>
      <c r="AI138" s="159">
        <v>9</v>
      </c>
      <c r="AJ138" s="159">
        <v>10</v>
      </c>
      <c r="AK138" s="159">
        <v>11</v>
      </c>
      <c r="AL138" s="159">
        <v>12</v>
      </c>
      <c r="AM138" s="159"/>
      <c r="AN138" s="159"/>
      <c r="AO138" s="159">
        <v>7</v>
      </c>
      <c r="AP138" s="159">
        <v>8</v>
      </c>
      <c r="AQ138" s="159">
        <v>9</v>
      </c>
      <c r="AR138" s="159">
        <v>10</v>
      </c>
      <c r="AS138" s="159">
        <v>11</v>
      </c>
      <c r="AT138" s="159">
        <v>12</v>
      </c>
      <c r="AU138" s="159"/>
      <c r="AV138" s="159"/>
      <c r="AW138" s="354">
        <f>E138</f>
        <v>33</v>
      </c>
      <c r="AY138" s="289">
        <f t="shared" si="17"/>
        <v>0</v>
      </c>
      <c r="AZ138" s="244">
        <f t="shared" si="11"/>
        <v>0</v>
      </c>
      <c r="BA138" s="331">
        <f t="shared" si="15"/>
        <v>0</v>
      </c>
      <c r="BB138" s="330" t="e">
        <f>Table68[[#This Row],[Occupé]]/Table68[[#This Row],[Total port]]</f>
        <v>#DIV/0!</v>
      </c>
      <c r="BC138" s="250"/>
      <c r="BD138" s="250"/>
      <c r="BE138" s="215"/>
      <c r="BF138" s="215"/>
      <c r="BG138" s="215"/>
    </row>
    <row r="139" spans="1:59" ht="12" customHeight="1">
      <c r="A139" s="298" t="str">
        <f t="shared" si="16"/>
        <v>INTRA</v>
      </c>
      <c r="B139" s="180" t="s">
        <v>119</v>
      </c>
      <c r="C139" s="209" t="s">
        <v>123</v>
      </c>
      <c r="D139" s="179" t="s">
        <v>280</v>
      </c>
      <c r="E139" s="352"/>
      <c r="F139" s="305">
        <v>0</v>
      </c>
      <c r="G139" s="305">
        <v>0</v>
      </c>
      <c r="H139" s="209" t="s">
        <v>289</v>
      </c>
      <c r="I139" s="178" t="s">
        <v>119</v>
      </c>
      <c r="J139" s="209"/>
      <c r="K139" s="209" t="s">
        <v>300</v>
      </c>
      <c r="L139" s="209">
        <f>COUNTIF(Y139:AD140,"x")</f>
        <v>0</v>
      </c>
      <c r="M139" s="209">
        <f t="shared" si="14"/>
        <v>0</v>
      </c>
      <c r="N139" s="171"/>
      <c r="O139" s="171"/>
      <c r="P139" s="107">
        <f>J138</f>
        <v>0</v>
      </c>
      <c r="Q139" s="114"/>
      <c r="R139" s="115"/>
      <c r="S139" s="115"/>
      <c r="T139" s="115"/>
      <c r="U139" s="115"/>
      <c r="V139" s="116"/>
      <c r="W139" s="171"/>
      <c r="X139" s="107">
        <f>J139</f>
        <v>0</v>
      </c>
      <c r="Y139" s="114"/>
      <c r="Z139" s="115"/>
      <c r="AA139" s="115"/>
      <c r="AB139" s="115"/>
      <c r="AC139" s="115"/>
      <c r="AD139" s="116"/>
      <c r="AE139" s="171"/>
      <c r="AF139" s="107">
        <f>J140</f>
        <v>0</v>
      </c>
      <c r="AG139" s="114"/>
      <c r="AH139" s="115"/>
      <c r="AI139" s="115"/>
      <c r="AJ139" s="115"/>
      <c r="AK139" s="115"/>
      <c r="AL139" s="116"/>
      <c r="AM139" s="171"/>
      <c r="AN139" s="113">
        <f>J141</f>
        <v>0</v>
      </c>
      <c r="AO139" s="114"/>
      <c r="AP139" s="115"/>
      <c r="AQ139" s="115"/>
      <c r="AR139" s="115"/>
      <c r="AS139" s="115"/>
      <c r="AT139" s="116"/>
      <c r="AU139" s="171"/>
      <c r="AV139" s="171"/>
      <c r="AW139" s="355"/>
      <c r="AY139" s="289">
        <f t="shared" si="17"/>
        <v>0</v>
      </c>
      <c r="AZ139" s="244">
        <f t="shared" si="11"/>
        <v>0</v>
      </c>
      <c r="BA139" s="331">
        <f t="shared" si="15"/>
        <v>0</v>
      </c>
      <c r="BB139" s="330" t="e">
        <f>Table68[[#This Row],[Occupé]]/Table68[[#This Row],[Total port]]</f>
        <v>#DIV/0!</v>
      </c>
      <c r="BC139" s="250"/>
      <c r="BD139" s="250"/>
      <c r="BE139" s="215"/>
      <c r="BF139" s="215"/>
      <c r="BG139" s="215"/>
    </row>
    <row r="140" spans="1:59" ht="12" customHeight="1" thickBot="1">
      <c r="A140" s="298" t="str">
        <f t="shared" si="16"/>
        <v>INTRA</v>
      </c>
      <c r="B140" s="180" t="s">
        <v>119</v>
      </c>
      <c r="C140" s="209" t="s">
        <v>123</v>
      </c>
      <c r="D140" s="179" t="s">
        <v>280</v>
      </c>
      <c r="E140" s="352"/>
      <c r="F140" s="305">
        <v>0</v>
      </c>
      <c r="G140" s="305">
        <v>0</v>
      </c>
      <c r="H140" s="209" t="s">
        <v>289</v>
      </c>
      <c r="I140" s="178" t="s">
        <v>119</v>
      </c>
      <c r="J140" s="209"/>
      <c r="K140" s="209" t="s">
        <v>301</v>
      </c>
      <c r="L140" s="209">
        <f>COUNTIF(AG139:AL140,"x")</f>
        <v>0</v>
      </c>
      <c r="M140" s="209">
        <f t="shared" si="14"/>
        <v>0</v>
      </c>
      <c r="N140" s="171"/>
      <c r="O140" s="171"/>
      <c r="P140" s="109" t="str">
        <f>K138</f>
        <v>C1</v>
      </c>
      <c r="Q140" s="118"/>
      <c r="R140" s="119"/>
      <c r="S140" s="119"/>
      <c r="T140" s="119"/>
      <c r="U140" s="119"/>
      <c r="V140" s="120"/>
      <c r="W140" s="171"/>
      <c r="X140" s="109" t="str">
        <f>K139</f>
        <v>C2</v>
      </c>
      <c r="Y140" s="118"/>
      <c r="Z140" s="119"/>
      <c r="AA140" s="119"/>
      <c r="AB140" s="119"/>
      <c r="AC140" s="119"/>
      <c r="AD140" s="120"/>
      <c r="AE140" s="171"/>
      <c r="AF140" s="109" t="str">
        <f>K140</f>
        <v>C3</v>
      </c>
      <c r="AG140" s="118"/>
      <c r="AH140" s="119"/>
      <c r="AI140" s="119"/>
      <c r="AJ140" s="119"/>
      <c r="AK140" s="119"/>
      <c r="AL140" s="120"/>
      <c r="AM140" s="171"/>
      <c r="AN140" s="117" t="str">
        <f>K141</f>
        <v>C4</v>
      </c>
      <c r="AO140" s="118"/>
      <c r="AP140" s="119"/>
      <c r="AQ140" s="119"/>
      <c r="AR140" s="119"/>
      <c r="AS140" s="119"/>
      <c r="AT140" s="120"/>
      <c r="AU140" s="171"/>
      <c r="AV140" s="171"/>
      <c r="AW140" s="355"/>
      <c r="AY140" s="289">
        <f t="shared" si="17"/>
        <v>0</v>
      </c>
      <c r="AZ140" s="244">
        <f t="shared" si="11"/>
        <v>0</v>
      </c>
      <c r="BA140" s="331">
        <f t="shared" si="15"/>
        <v>0</v>
      </c>
      <c r="BB140" s="330" t="e">
        <f>Table68[[#This Row],[Occupé]]/Table68[[#This Row],[Total port]]</f>
        <v>#DIV/0!</v>
      </c>
      <c r="BC140" s="250"/>
      <c r="BD140" s="250"/>
      <c r="BE140" s="215"/>
      <c r="BF140" s="215"/>
      <c r="BG140" s="215"/>
    </row>
    <row r="141" spans="1:59" ht="12" customHeight="1" thickBot="1">
      <c r="A141" s="299" t="str">
        <f t="shared" si="16"/>
        <v>INTRA</v>
      </c>
      <c r="B141" s="161" t="s">
        <v>119</v>
      </c>
      <c r="C141" s="98" t="s">
        <v>123</v>
      </c>
      <c r="D141" s="163" t="s">
        <v>280</v>
      </c>
      <c r="E141" s="353"/>
      <c r="F141" s="306">
        <v>0</v>
      </c>
      <c r="G141" s="306">
        <v>0</v>
      </c>
      <c r="H141" s="210" t="s">
        <v>289</v>
      </c>
      <c r="I141" s="162" t="s">
        <v>119</v>
      </c>
      <c r="J141" s="210"/>
      <c r="K141" s="210" t="s">
        <v>302</v>
      </c>
      <c r="L141" s="210">
        <f>COUNTIF(AO139:AT140,"x")</f>
        <v>0</v>
      </c>
      <c r="M141" s="210">
        <f t="shared" si="14"/>
        <v>0</v>
      </c>
      <c r="N141" s="164"/>
      <c r="O141" s="164"/>
      <c r="P141" s="164"/>
      <c r="Q141" s="164">
        <v>1</v>
      </c>
      <c r="R141" s="164">
        <v>2</v>
      </c>
      <c r="S141" s="164">
        <v>3</v>
      </c>
      <c r="T141" s="164">
        <v>4</v>
      </c>
      <c r="U141" s="164">
        <v>5</v>
      </c>
      <c r="V141" s="164">
        <v>6</v>
      </c>
      <c r="W141" s="164"/>
      <c r="X141" s="164"/>
      <c r="Y141" s="164">
        <v>1</v>
      </c>
      <c r="Z141" s="164">
        <v>2</v>
      </c>
      <c r="AA141" s="164">
        <v>3</v>
      </c>
      <c r="AB141" s="164">
        <v>4</v>
      </c>
      <c r="AC141" s="164">
        <v>5</v>
      </c>
      <c r="AD141" s="164">
        <v>6</v>
      </c>
      <c r="AE141" s="164"/>
      <c r="AF141" s="164"/>
      <c r="AG141" s="164">
        <v>1</v>
      </c>
      <c r="AH141" s="164">
        <v>2</v>
      </c>
      <c r="AI141" s="164">
        <v>3</v>
      </c>
      <c r="AJ141" s="164">
        <v>4</v>
      </c>
      <c r="AK141" s="164">
        <v>5</v>
      </c>
      <c r="AL141" s="164">
        <v>6</v>
      </c>
      <c r="AM141" s="164"/>
      <c r="AN141" s="164"/>
      <c r="AO141" s="164">
        <v>1</v>
      </c>
      <c r="AP141" s="164">
        <v>2</v>
      </c>
      <c r="AQ141" s="164">
        <v>3</v>
      </c>
      <c r="AR141" s="164">
        <v>4</v>
      </c>
      <c r="AS141" s="164">
        <v>5</v>
      </c>
      <c r="AT141" s="164">
        <v>6</v>
      </c>
      <c r="AU141" s="164"/>
      <c r="AV141" s="164"/>
      <c r="AW141" s="356"/>
      <c r="AY141" s="289">
        <f t="shared" si="17"/>
        <v>0</v>
      </c>
      <c r="AZ141" s="244">
        <f t="shared" si="11"/>
        <v>0</v>
      </c>
      <c r="BA141" s="331">
        <f t="shared" si="15"/>
        <v>0</v>
      </c>
      <c r="BB141" s="330" t="e">
        <f>Table68[[#This Row],[Occupé]]/Table68[[#This Row],[Total port]]</f>
        <v>#DIV/0!</v>
      </c>
      <c r="BC141" s="250"/>
      <c r="BD141" s="250"/>
      <c r="BE141" s="215"/>
      <c r="BF141" s="215"/>
      <c r="BG141" s="215"/>
    </row>
    <row r="142" spans="1:59" ht="12" customHeight="1" thickBot="1">
      <c r="A142" s="302" t="str">
        <f t="shared" si="16"/>
        <v>INTRA</v>
      </c>
      <c r="B142" s="101" t="s">
        <v>119</v>
      </c>
      <c r="C142" s="125" t="s">
        <v>123</v>
      </c>
      <c r="D142" s="103" t="s">
        <v>280</v>
      </c>
      <c r="E142" s="351">
        <v>32</v>
      </c>
      <c r="F142" s="208">
        <v>12</v>
      </c>
      <c r="G142" s="208">
        <v>12</v>
      </c>
      <c r="H142" s="208" t="s">
        <v>289</v>
      </c>
      <c r="I142" s="90" t="s">
        <v>119</v>
      </c>
      <c r="J142" s="208" t="s">
        <v>123</v>
      </c>
      <c r="K142" s="208" t="s">
        <v>298</v>
      </c>
      <c r="L142" s="208">
        <f>COUNTIF(Q143:V144,"x")</f>
        <v>12</v>
      </c>
      <c r="M142" s="208">
        <f t="shared" si="14"/>
        <v>0</v>
      </c>
      <c r="N142" s="159"/>
      <c r="O142" s="159"/>
      <c r="P142" s="159"/>
      <c r="Q142" s="159">
        <v>7</v>
      </c>
      <c r="R142" s="159">
        <v>8</v>
      </c>
      <c r="S142" s="159">
        <v>9</v>
      </c>
      <c r="T142" s="159">
        <v>10</v>
      </c>
      <c r="U142" s="159">
        <v>11</v>
      </c>
      <c r="V142" s="159">
        <v>12</v>
      </c>
      <c r="W142" s="159"/>
      <c r="X142" s="159"/>
      <c r="Y142" s="159">
        <v>7</v>
      </c>
      <c r="Z142" s="159">
        <v>8</v>
      </c>
      <c r="AA142" s="159">
        <v>9</v>
      </c>
      <c r="AB142" s="159">
        <v>10</v>
      </c>
      <c r="AC142" s="159">
        <v>11</v>
      </c>
      <c r="AD142" s="159">
        <v>12</v>
      </c>
      <c r="AE142" s="159"/>
      <c r="AF142" s="159"/>
      <c r="AG142" s="159">
        <v>7</v>
      </c>
      <c r="AH142" s="159">
        <v>8</v>
      </c>
      <c r="AI142" s="159">
        <v>9</v>
      </c>
      <c r="AJ142" s="159">
        <v>10</v>
      </c>
      <c r="AK142" s="159">
        <v>11</v>
      </c>
      <c r="AL142" s="159">
        <v>12</v>
      </c>
      <c r="AM142" s="159"/>
      <c r="AN142" s="159"/>
      <c r="AO142" s="159">
        <v>7</v>
      </c>
      <c r="AP142" s="159">
        <v>8</v>
      </c>
      <c r="AQ142" s="159">
        <v>9</v>
      </c>
      <c r="AR142" s="159">
        <v>10</v>
      </c>
      <c r="AS142" s="159">
        <v>11</v>
      </c>
      <c r="AT142" s="159">
        <v>12</v>
      </c>
      <c r="AU142" s="159"/>
      <c r="AV142" s="159"/>
      <c r="AW142" s="354">
        <f>E142</f>
        <v>32</v>
      </c>
      <c r="AY142" s="289">
        <f t="shared" si="17"/>
        <v>12</v>
      </c>
      <c r="AZ142" s="244">
        <f t="shared" si="11"/>
        <v>0</v>
      </c>
      <c r="BA142" s="331">
        <f t="shared" si="15"/>
        <v>0</v>
      </c>
      <c r="BB142" s="330">
        <f>Table68[[#This Row],[Occupé]]/Table68[[#This Row],[Total port]]</f>
        <v>0</v>
      </c>
      <c r="BC142" s="250"/>
      <c r="BD142" s="250"/>
      <c r="BE142" s="215"/>
      <c r="BF142" s="215"/>
      <c r="BG142" s="215"/>
    </row>
    <row r="143" spans="1:59" ht="12" customHeight="1">
      <c r="A143" s="298" t="str">
        <f t="shared" si="16"/>
        <v>INTRA</v>
      </c>
      <c r="B143" s="180" t="s">
        <v>119</v>
      </c>
      <c r="C143" s="209" t="s">
        <v>123</v>
      </c>
      <c r="D143" s="179" t="s">
        <v>280</v>
      </c>
      <c r="E143" s="352"/>
      <c r="F143" s="209">
        <v>12</v>
      </c>
      <c r="G143" s="209">
        <v>12</v>
      </c>
      <c r="H143" s="209" t="s">
        <v>289</v>
      </c>
      <c r="I143" s="178" t="s">
        <v>119</v>
      </c>
      <c r="J143" s="209" t="s">
        <v>123</v>
      </c>
      <c r="K143" s="209" t="s">
        <v>300</v>
      </c>
      <c r="L143" s="209">
        <f>COUNTIF(Y143:AD144,"x")</f>
        <v>8</v>
      </c>
      <c r="M143" s="209">
        <f t="shared" si="14"/>
        <v>4</v>
      </c>
      <c r="N143" s="171"/>
      <c r="O143" s="171"/>
      <c r="P143" s="107" t="str">
        <f>J142</f>
        <v>CB34</v>
      </c>
      <c r="Q143" s="90" t="s">
        <v>277</v>
      </c>
      <c r="R143" s="90" t="s">
        <v>277</v>
      </c>
      <c r="S143" s="90" t="s">
        <v>277</v>
      </c>
      <c r="T143" s="90" t="s">
        <v>277</v>
      </c>
      <c r="U143" s="90" t="s">
        <v>277</v>
      </c>
      <c r="V143" s="108" t="s">
        <v>277</v>
      </c>
      <c r="W143" s="171"/>
      <c r="X143" s="107" t="str">
        <f>J143</f>
        <v>CB34</v>
      </c>
      <c r="Y143" s="90" t="s">
        <v>277</v>
      </c>
      <c r="Z143" s="90" t="s">
        <v>277</v>
      </c>
      <c r="AA143" s="90" t="s">
        <v>277</v>
      </c>
      <c r="AB143" s="90" t="s">
        <v>277</v>
      </c>
      <c r="AC143" s="90" t="s">
        <v>277</v>
      </c>
      <c r="AD143" s="108"/>
      <c r="AE143" s="171"/>
      <c r="AF143" s="107" t="str">
        <f>J144</f>
        <v>CB34</v>
      </c>
      <c r="AG143" s="90"/>
      <c r="AH143" s="90" t="s">
        <v>277</v>
      </c>
      <c r="AI143" s="90" t="s">
        <v>277</v>
      </c>
      <c r="AJ143" s="90" t="s">
        <v>277</v>
      </c>
      <c r="AK143" s="90" t="s">
        <v>277</v>
      </c>
      <c r="AL143" s="108" t="s">
        <v>277</v>
      </c>
      <c r="AM143" s="171"/>
      <c r="AN143" s="113" t="str">
        <f>J145</f>
        <v>CB34</v>
      </c>
      <c r="AO143" s="90" t="s">
        <v>277</v>
      </c>
      <c r="AP143" s="90" t="s">
        <v>277</v>
      </c>
      <c r="AQ143" s="90" t="s">
        <v>277</v>
      </c>
      <c r="AR143" s="90" t="s">
        <v>277</v>
      </c>
      <c r="AS143" s="90" t="s">
        <v>277</v>
      </c>
      <c r="AT143" s="108" t="s">
        <v>277</v>
      </c>
      <c r="AU143" s="171"/>
      <c r="AV143" s="171"/>
      <c r="AW143" s="355"/>
      <c r="AY143" s="289">
        <f t="shared" si="17"/>
        <v>12</v>
      </c>
      <c r="AZ143" s="244">
        <f t="shared" si="11"/>
        <v>4</v>
      </c>
      <c r="BA143" s="331">
        <f t="shared" si="15"/>
        <v>4</v>
      </c>
      <c r="BB143" s="330">
        <f>Table68[[#This Row],[Occupé]]/Table68[[#This Row],[Total port]]</f>
        <v>0.33333333333333331</v>
      </c>
      <c r="BC143" s="250"/>
      <c r="BD143" s="250"/>
      <c r="BE143" s="215"/>
      <c r="BF143" s="215"/>
      <c r="BG143" s="215"/>
    </row>
    <row r="144" spans="1:59" ht="12" customHeight="1" thickBot="1">
      <c r="A144" s="298" t="str">
        <f t="shared" si="16"/>
        <v>INTRA</v>
      </c>
      <c r="B144" s="180" t="s">
        <v>119</v>
      </c>
      <c r="C144" s="209" t="s">
        <v>123</v>
      </c>
      <c r="D144" s="179" t="s">
        <v>280</v>
      </c>
      <c r="E144" s="352"/>
      <c r="F144" s="209">
        <v>12</v>
      </c>
      <c r="G144" s="209">
        <v>12</v>
      </c>
      <c r="H144" s="209" t="s">
        <v>289</v>
      </c>
      <c r="I144" s="178" t="s">
        <v>119</v>
      </c>
      <c r="J144" s="209" t="s">
        <v>123</v>
      </c>
      <c r="K144" s="209" t="s">
        <v>301</v>
      </c>
      <c r="L144" s="209">
        <f>COUNTIF(AG143:AL144,"x")</f>
        <v>10</v>
      </c>
      <c r="M144" s="209">
        <f t="shared" si="14"/>
        <v>2</v>
      </c>
      <c r="N144" s="171"/>
      <c r="O144" s="171"/>
      <c r="P144" s="109" t="str">
        <f>K142</f>
        <v>C1</v>
      </c>
      <c r="Q144" s="162" t="s">
        <v>277</v>
      </c>
      <c r="R144" s="162" t="s">
        <v>277</v>
      </c>
      <c r="S144" s="162" t="s">
        <v>277</v>
      </c>
      <c r="T144" s="162" t="s">
        <v>277</v>
      </c>
      <c r="U144" s="162" t="s">
        <v>277</v>
      </c>
      <c r="V144" s="110" t="s">
        <v>277</v>
      </c>
      <c r="W144" s="171"/>
      <c r="X144" s="109" t="str">
        <f>K143</f>
        <v>C2</v>
      </c>
      <c r="Y144" s="162"/>
      <c r="Z144" s="162"/>
      <c r="AA144" s="162" t="s">
        <v>277</v>
      </c>
      <c r="AB144" s="162" t="s">
        <v>277</v>
      </c>
      <c r="AC144" s="162" t="s">
        <v>277</v>
      </c>
      <c r="AD144" s="110"/>
      <c r="AE144" s="171"/>
      <c r="AF144" s="109" t="str">
        <f>K144</f>
        <v>C3</v>
      </c>
      <c r="AG144" s="162"/>
      <c r="AH144" s="162" t="s">
        <v>277</v>
      </c>
      <c r="AI144" s="162" t="s">
        <v>277</v>
      </c>
      <c r="AJ144" s="162" t="s">
        <v>277</v>
      </c>
      <c r="AK144" s="162" t="s">
        <v>277</v>
      </c>
      <c r="AL144" s="110" t="s">
        <v>277</v>
      </c>
      <c r="AM144" s="171"/>
      <c r="AN144" s="117" t="str">
        <f>K145</f>
        <v>C4</v>
      </c>
      <c r="AO144" s="162" t="s">
        <v>277</v>
      </c>
      <c r="AP144" s="162" t="s">
        <v>277</v>
      </c>
      <c r="AQ144" s="162" t="s">
        <v>277</v>
      </c>
      <c r="AR144" s="162" t="s">
        <v>277</v>
      </c>
      <c r="AS144" s="162" t="s">
        <v>277</v>
      </c>
      <c r="AT144" s="110" t="s">
        <v>277</v>
      </c>
      <c r="AU144" s="171"/>
      <c r="AV144" s="171"/>
      <c r="AW144" s="355"/>
      <c r="AY144" s="289">
        <f t="shared" si="17"/>
        <v>12</v>
      </c>
      <c r="AZ144" s="244">
        <f t="shared" si="11"/>
        <v>2</v>
      </c>
      <c r="BA144" s="331">
        <f t="shared" si="15"/>
        <v>2</v>
      </c>
      <c r="BB144" s="330">
        <f>Table68[[#This Row],[Occupé]]/Table68[[#This Row],[Total port]]</f>
        <v>0.16666666666666666</v>
      </c>
      <c r="BC144" s="250"/>
      <c r="BD144" s="250"/>
      <c r="BE144" s="215"/>
      <c r="BF144" s="215"/>
      <c r="BG144" s="215"/>
    </row>
    <row r="145" spans="1:59" ht="12" customHeight="1" thickBot="1">
      <c r="A145" s="299" t="str">
        <f t="shared" si="16"/>
        <v>INTRA</v>
      </c>
      <c r="B145" s="161" t="s">
        <v>119</v>
      </c>
      <c r="C145" s="98" t="s">
        <v>123</v>
      </c>
      <c r="D145" s="163" t="s">
        <v>280</v>
      </c>
      <c r="E145" s="353"/>
      <c r="F145" s="210">
        <v>12</v>
      </c>
      <c r="G145" s="210">
        <v>12</v>
      </c>
      <c r="H145" s="210" t="s">
        <v>289</v>
      </c>
      <c r="I145" s="162" t="s">
        <v>119</v>
      </c>
      <c r="J145" s="210" t="s">
        <v>123</v>
      </c>
      <c r="K145" s="210" t="s">
        <v>302</v>
      </c>
      <c r="L145" s="210">
        <f>COUNTIF(AO143:AT144,"x")</f>
        <v>12</v>
      </c>
      <c r="M145" s="210">
        <f t="shared" si="14"/>
        <v>0</v>
      </c>
      <c r="N145" s="164"/>
      <c r="O145" s="164"/>
      <c r="P145" s="164"/>
      <c r="Q145" s="164">
        <v>1</v>
      </c>
      <c r="R145" s="164">
        <v>2</v>
      </c>
      <c r="S145" s="164">
        <v>3</v>
      </c>
      <c r="T145" s="164">
        <v>4</v>
      </c>
      <c r="U145" s="164">
        <v>5</v>
      </c>
      <c r="V145" s="164">
        <v>6</v>
      </c>
      <c r="W145" s="164"/>
      <c r="X145" s="164"/>
      <c r="Y145" s="164">
        <v>1</v>
      </c>
      <c r="Z145" s="164">
        <v>2</v>
      </c>
      <c r="AA145" s="164">
        <v>3</v>
      </c>
      <c r="AB145" s="164">
        <v>4</v>
      </c>
      <c r="AC145" s="164">
        <v>5</v>
      </c>
      <c r="AD145" s="164">
        <v>6</v>
      </c>
      <c r="AE145" s="164"/>
      <c r="AF145" s="164"/>
      <c r="AG145" s="164">
        <v>1</v>
      </c>
      <c r="AH145" s="164">
        <v>2</v>
      </c>
      <c r="AI145" s="164">
        <v>3</v>
      </c>
      <c r="AJ145" s="164">
        <v>4</v>
      </c>
      <c r="AK145" s="164">
        <v>5</v>
      </c>
      <c r="AL145" s="164">
        <v>6</v>
      </c>
      <c r="AM145" s="164"/>
      <c r="AN145" s="164"/>
      <c r="AO145" s="164">
        <v>1</v>
      </c>
      <c r="AP145" s="164">
        <v>2</v>
      </c>
      <c r="AQ145" s="164">
        <v>3</v>
      </c>
      <c r="AR145" s="164">
        <v>4</v>
      </c>
      <c r="AS145" s="164">
        <v>5</v>
      </c>
      <c r="AT145" s="164">
        <v>6</v>
      </c>
      <c r="AU145" s="164"/>
      <c r="AV145" s="164"/>
      <c r="AW145" s="356"/>
      <c r="AY145" s="289">
        <f t="shared" si="17"/>
        <v>12</v>
      </c>
      <c r="AZ145" s="244">
        <f t="shared" si="11"/>
        <v>0</v>
      </c>
      <c r="BA145" s="331">
        <f t="shared" si="15"/>
        <v>0</v>
      </c>
      <c r="BB145" s="330">
        <f>Table68[[#This Row],[Occupé]]/Table68[[#This Row],[Total port]]</f>
        <v>0</v>
      </c>
      <c r="BC145" s="250"/>
      <c r="BD145" s="250"/>
      <c r="BE145" s="215"/>
      <c r="BF145" s="215"/>
      <c r="BG145" s="215"/>
    </row>
    <row r="146" spans="1:59" ht="12" customHeight="1" thickBot="1">
      <c r="A146" s="302" t="str">
        <f t="shared" si="16"/>
        <v>INTRA</v>
      </c>
      <c r="B146" s="101" t="s">
        <v>119</v>
      </c>
      <c r="C146" s="125" t="s">
        <v>123</v>
      </c>
      <c r="D146" s="103" t="s">
        <v>280</v>
      </c>
      <c r="E146" s="351">
        <v>31</v>
      </c>
      <c r="F146" s="304">
        <v>0</v>
      </c>
      <c r="G146" s="304">
        <v>0</v>
      </c>
      <c r="H146" s="208" t="s">
        <v>289</v>
      </c>
      <c r="I146" s="90" t="s">
        <v>119</v>
      </c>
      <c r="J146" s="208"/>
      <c r="K146" s="208" t="s">
        <v>298</v>
      </c>
      <c r="L146" s="208">
        <f>COUNTIF(Q147:V148,"x")</f>
        <v>0</v>
      </c>
      <c r="M146" s="208">
        <f t="shared" si="14"/>
        <v>0</v>
      </c>
      <c r="N146" s="159"/>
      <c r="O146" s="159"/>
      <c r="P146" s="159"/>
      <c r="Q146" s="159">
        <v>7</v>
      </c>
      <c r="R146" s="159">
        <v>8</v>
      </c>
      <c r="S146" s="159">
        <v>9</v>
      </c>
      <c r="T146" s="159">
        <v>10</v>
      </c>
      <c r="U146" s="159">
        <v>11</v>
      </c>
      <c r="V146" s="159">
        <v>12</v>
      </c>
      <c r="W146" s="159"/>
      <c r="X146" s="159"/>
      <c r="Y146" s="159">
        <v>7</v>
      </c>
      <c r="Z146" s="159">
        <v>8</v>
      </c>
      <c r="AA146" s="159">
        <v>9</v>
      </c>
      <c r="AB146" s="159">
        <v>10</v>
      </c>
      <c r="AC146" s="159">
        <v>11</v>
      </c>
      <c r="AD146" s="159">
        <v>12</v>
      </c>
      <c r="AE146" s="159"/>
      <c r="AF146" s="159"/>
      <c r="AG146" s="159">
        <v>7</v>
      </c>
      <c r="AH146" s="159">
        <v>8</v>
      </c>
      <c r="AI146" s="159">
        <v>9</v>
      </c>
      <c r="AJ146" s="159">
        <v>10</v>
      </c>
      <c r="AK146" s="159">
        <v>11</v>
      </c>
      <c r="AL146" s="159">
        <v>12</v>
      </c>
      <c r="AM146" s="159"/>
      <c r="AN146" s="159"/>
      <c r="AO146" s="159">
        <v>7</v>
      </c>
      <c r="AP146" s="159">
        <v>8</v>
      </c>
      <c r="AQ146" s="159">
        <v>9</v>
      </c>
      <c r="AR146" s="159">
        <v>10</v>
      </c>
      <c r="AS146" s="159">
        <v>11</v>
      </c>
      <c r="AT146" s="159">
        <v>12</v>
      </c>
      <c r="AU146" s="159"/>
      <c r="AV146" s="159"/>
      <c r="AW146" s="354">
        <f>E146</f>
        <v>31</v>
      </c>
      <c r="AY146" s="289">
        <f t="shared" si="17"/>
        <v>0</v>
      </c>
      <c r="AZ146" s="244">
        <f t="shared" si="11"/>
        <v>0</v>
      </c>
      <c r="BA146" s="331">
        <f t="shared" si="15"/>
        <v>0</v>
      </c>
      <c r="BB146" s="330" t="e">
        <f>Table68[[#This Row],[Occupé]]/Table68[[#This Row],[Total port]]</f>
        <v>#DIV/0!</v>
      </c>
      <c r="BC146" s="250"/>
      <c r="BD146" s="250"/>
      <c r="BE146" s="215"/>
      <c r="BF146" s="215"/>
      <c r="BG146" s="215"/>
    </row>
    <row r="147" spans="1:59" ht="12" customHeight="1">
      <c r="A147" s="298" t="str">
        <f t="shared" si="16"/>
        <v>INTRA</v>
      </c>
      <c r="B147" s="180" t="s">
        <v>119</v>
      </c>
      <c r="C147" s="209" t="s">
        <v>123</v>
      </c>
      <c r="D147" s="179" t="s">
        <v>280</v>
      </c>
      <c r="E147" s="352"/>
      <c r="F147" s="305">
        <v>0</v>
      </c>
      <c r="G147" s="305">
        <v>0</v>
      </c>
      <c r="H147" s="209" t="s">
        <v>289</v>
      </c>
      <c r="I147" s="178" t="s">
        <v>119</v>
      </c>
      <c r="J147" s="209"/>
      <c r="K147" s="209" t="s">
        <v>300</v>
      </c>
      <c r="L147" s="209">
        <f>COUNTIF(Y147:AD148,"x")</f>
        <v>0</v>
      </c>
      <c r="M147" s="209">
        <f t="shared" si="14"/>
        <v>0</v>
      </c>
      <c r="N147" s="171"/>
      <c r="O147" s="171"/>
      <c r="P147" s="107">
        <f>J146</f>
        <v>0</v>
      </c>
      <c r="Q147" s="114"/>
      <c r="R147" s="115"/>
      <c r="S147" s="115"/>
      <c r="T147" s="115"/>
      <c r="U147" s="115"/>
      <c r="V147" s="116"/>
      <c r="W147" s="171"/>
      <c r="X147" s="107">
        <f>J147</f>
        <v>0</v>
      </c>
      <c r="Y147" s="114"/>
      <c r="Z147" s="115"/>
      <c r="AA147" s="115"/>
      <c r="AB147" s="115"/>
      <c r="AC147" s="115"/>
      <c r="AD147" s="116"/>
      <c r="AE147" s="171"/>
      <c r="AF147" s="107">
        <f>J148</f>
        <v>0</v>
      </c>
      <c r="AG147" s="114"/>
      <c r="AH147" s="115"/>
      <c r="AI147" s="115"/>
      <c r="AJ147" s="115"/>
      <c r="AK147" s="115"/>
      <c r="AL147" s="116"/>
      <c r="AM147" s="171"/>
      <c r="AN147" s="113">
        <f>J149</f>
        <v>0</v>
      </c>
      <c r="AO147" s="114"/>
      <c r="AP147" s="115"/>
      <c r="AQ147" s="115"/>
      <c r="AR147" s="115"/>
      <c r="AS147" s="115"/>
      <c r="AT147" s="116"/>
      <c r="AU147" s="171"/>
      <c r="AV147" s="171"/>
      <c r="AW147" s="355"/>
      <c r="AY147" s="289">
        <f t="shared" si="17"/>
        <v>0</v>
      </c>
      <c r="AZ147" s="244">
        <f t="shared" si="11"/>
        <v>0</v>
      </c>
      <c r="BA147" s="331">
        <f t="shared" si="15"/>
        <v>0</v>
      </c>
      <c r="BB147" s="330" t="e">
        <f>Table68[[#This Row],[Occupé]]/Table68[[#This Row],[Total port]]</f>
        <v>#DIV/0!</v>
      </c>
      <c r="BC147" s="250"/>
      <c r="BD147" s="250"/>
      <c r="BE147" s="215"/>
      <c r="BF147" s="215"/>
      <c r="BG147" s="215"/>
    </row>
    <row r="148" spans="1:59" ht="12" customHeight="1" thickBot="1">
      <c r="A148" s="298" t="str">
        <f t="shared" si="16"/>
        <v>INTRA</v>
      </c>
      <c r="B148" s="180" t="s">
        <v>119</v>
      </c>
      <c r="C148" s="209" t="s">
        <v>123</v>
      </c>
      <c r="D148" s="179" t="s">
        <v>280</v>
      </c>
      <c r="E148" s="352"/>
      <c r="F148" s="305">
        <v>0</v>
      </c>
      <c r="G148" s="305">
        <v>0</v>
      </c>
      <c r="H148" s="209" t="s">
        <v>289</v>
      </c>
      <c r="I148" s="178" t="s">
        <v>119</v>
      </c>
      <c r="J148" s="209"/>
      <c r="K148" s="209" t="s">
        <v>301</v>
      </c>
      <c r="L148" s="209">
        <f>COUNTIF(AG147:AL148,"x")</f>
        <v>0</v>
      </c>
      <c r="M148" s="209">
        <f t="shared" si="14"/>
        <v>0</v>
      </c>
      <c r="N148" s="171"/>
      <c r="O148" s="171"/>
      <c r="P148" s="109" t="str">
        <f>K146</f>
        <v>C1</v>
      </c>
      <c r="Q148" s="118"/>
      <c r="R148" s="119"/>
      <c r="S148" s="119"/>
      <c r="T148" s="119"/>
      <c r="U148" s="119"/>
      <c r="V148" s="120"/>
      <c r="W148" s="171"/>
      <c r="X148" s="109" t="str">
        <f>K147</f>
        <v>C2</v>
      </c>
      <c r="Y148" s="118"/>
      <c r="Z148" s="119"/>
      <c r="AA148" s="119"/>
      <c r="AB148" s="119"/>
      <c r="AC148" s="119"/>
      <c r="AD148" s="120"/>
      <c r="AE148" s="171"/>
      <c r="AF148" s="109" t="str">
        <f>K148</f>
        <v>C3</v>
      </c>
      <c r="AG148" s="118"/>
      <c r="AH148" s="119"/>
      <c r="AI148" s="119"/>
      <c r="AJ148" s="119"/>
      <c r="AK148" s="119"/>
      <c r="AL148" s="120"/>
      <c r="AM148" s="171"/>
      <c r="AN148" s="117" t="str">
        <f>K149</f>
        <v>C4</v>
      </c>
      <c r="AO148" s="118"/>
      <c r="AP148" s="119"/>
      <c r="AQ148" s="119"/>
      <c r="AR148" s="119"/>
      <c r="AS148" s="119"/>
      <c r="AT148" s="120"/>
      <c r="AU148" s="171"/>
      <c r="AV148" s="171"/>
      <c r="AW148" s="355"/>
      <c r="AY148" s="289">
        <f t="shared" si="17"/>
        <v>0</v>
      </c>
      <c r="AZ148" s="244">
        <f t="shared" si="11"/>
        <v>0</v>
      </c>
      <c r="BA148" s="331">
        <f t="shared" si="15"/>
        <v>0</v>
      </c>
      <c r="BB148" s="330" t="e">
        <f>Table68[[#This Row],[Occupé]]/Table68[[#This Row],[Total port]]</f>
        <v>#DIV/0!</v>
      </c>
      <c r="BC148" s="250"/>
      <c r="BD148" s="250"/>
      <c r="BE148" s="215"/>
      <c r="BF148" s="215"/>
      <c r="BG148" s="215"/>
    </row>
    <row r="149" spans="1:59" ht="12" customHeight="1" thickBot="1">
      <c r="A149" s="299" t="str">
        <f t="shared" si="16"/>
        <v>INTRA</v>
      </c>
      <c r="B149" s="161" t="s">
        <v>119</v>
      </c>
      <c r="C149" s="98" t="s">
        <v>123</v>
      </c>
      <c r="D149" s="163" t="s">
        <v>280</v>
      </c>
      <c r="E149" s="353"/>
      <c r="F149" s="306">
        <v>0</v>
      </c>
      <c r="G149" s="306">
        <v>0</v>
      </c>
      <c r="H149" s="210" t="s">
        <v>289</v>
      </c>
      <c r="I149" s="162" t="s">
        <v>119</v>
      </c>
      <c r="J149" s="210"/>
      <c r="K149" s="210" t="s">
        <v>302</v>
      </c>
      <c r="L149" s="210">
        <f>COUNTIF(AO147:AT148,"x")</f>
        <v>0</v>
      </c>
      <c r="M149" s="210">
        <f t="shared" si="14"/>
        <v>0</v>
      </c>
      <c r="N149" s="164"/>
      <c r="O149" s="164"/>
      <c r="P149" s="164"/>
      <c r="Q149" s="164">
        <v>1</v>
      </c>
      <c r="R149" s="164">
        <v>2</v>
      </c>
      <c r="S149" s="164">
        <v>3</v>
      </c>
      <c r="T149" s="164">
        <v>4</v>
      </c>
      <c r="U149" s="164">
        <v>5</v>
      </c>
      <c r="V149" s="164">
        <v>6</v>
      </c>
      <c r="W149" s="164"/>
      <c r="X149" s="164"/>
      <c r="Y149" s="164">
        <v>1</v>
      </c>
      <c r="Z149" s="164">
        <v>2</v>
      </c>
      <c r="AA149" s="164">
        <v>3</v>
      </c>
      <c r="AB149" s="164">
        <v>4</v>
      </c>
      <c r="AC149" s="164">
        <v>5</v>
      </c>
      <c r="AD149" s="164">
        <v>6</v>
      </c>
      <c r="AE149" s="164"/>
      <c r="AF149" s="164"/>
      <c r="AG149" s="164">
        <v>1</v>
      </c>
      <c r="AH149" s="164">
        <v>2</v>
      </c>
      <c r="AI149" s="164">
        <v>3</v>
      </c>
      <c r="AJ149" s="164">
        <v>4</v>
      </c>
      <c r="AK149" s="164">
        <v>5</v>
      </c>
      <c r="AL149" s="164">
        <v>6</v>
      </c>
      <c r="AM149" s="164"/>
      <c r="AN149" s="164"/>
      <c r="AO149" s="164">
        <v>1</v>
      </c>
      <c r="AP149" s="164">
        <v>2</v>
      </c>
      <c r="AQ149" s="164">
        <v>3</v>
      </c>
      <c r="AR149" s="164">
        <v>4</v>
      </c>
      <c r="AS149" s="164">
        <v>5</v>
      </c>
      <c r="AT149" s="164">
        <v>6</v>
      </c>
      <c r="AU149" s="164"/>
      <c r="AV149" s="164"/>
      <c r="AW149" s="356"/>
      <c r="AY149" s="289">
        <f t="shared" si="17"/>
        <v>0</v>
      </c>
      <c r="AZ149" s="244">
        <f t="shared" si="11"/>
        <v>0</v>
      </c>
      <c r="BA149" s="331">
        <f t="shared" si="15"/>
        <v>0</v>
      </c>
      <c r="BB149" s="330" t="e">
        <f>Table68[[#This Row],[Occupé]]/Table68[[#This Row],[Total port]]</f>
        <v>#DIV/0!</v>
      </c>
      <c r="BC149" s="250"/>
      <c r="BD149" s="250"/>
      <c r="BE149" s="215"/>
      <c r="BF149" s="215"/>
      <c r="BG149" s="215"/>
    </row>
    <row r="150" spans="1:59" ht="12" customHeight="1" thickBot="1">
      <c r="A150" s="302" t="str">
        <f t="shared" si="16"/>
        <v>INTRA</v>
      </c>
      <c r="B150" s="101" t="s">
        <v>119</v>
      </c>
      <c r="C150" s="125" t="s">
        <v>123</v>
      </c>
      <c r="D150" s="103" t="s">
        <v>280</v>
      </c>
      <c r="E150" s="351">
        <v>30</v>
      </c>
      <c r="F150" s="208">
        <v>12</v>
      </c>
      <c r="G150" s="208">
        <v>12</v>
      </c>
      <c r="H150" s="208" t="s">
        <v>289</v>
      </c>
      <c r="I150" s="90" t="s">
        <v>119</v>
      </c>
      <c r="J150" s="208" t="s">
        <v>174</v>
      </c>
      <c r="K150" s="208" t="s">
        <v>298</v>
      </c>
      <c r="L150" s="208">
        <f>COUNTIF(Q151:V152,"x")</f>
        <v>8</v>
      </c>
      <c r="M150" s="208">
        <f t="shared" si="14"/>
        <v>4</v>
      </c>
      <c r="N150" s="159"/>
      <c r="O150" s="159"/>
      <c r="P150" s="159"/>
      <c r="Q150" s="159">
        <v>7</v>
      </c>
      <c r="R150" s="159">
        <v>8</v>
      </c>
      <c r="S150" s="159">
        <v>9</v>
      </c>
      <c r="T150" s="159">
        <v>10</v>
      </c>
      <c r="U150" s="159">
        <v>11</v>
      </c>
      <c r="V150" s="159">
        <v>12</v>
      </c>
      <c r="W150" s="159"/>
      <c r="X150" s="159"/>
      <c r="Y150" s="159">
        <v>7</v>
      </c>
      <c r="Z150" s="159">
        <v>8</v>
      </c>
      <c r="AA150" s="159">
        <v>9</v>
      </c>
      <c r="AB150" s="159">
        <v>10</v>
      </c>
      <c r="AC150" s="159">
        <v>11</v>
      </c>
      <c r="AD150" s="159">
        <v>12</v>
      </c>
      <c r="AE150" s="159"/>
      <c r="AF150" s="159"/>
      <c r="AG150" s="159">
        <v>7</v>
      </c>
      <c r="AH150" s="159">
        <v>8</v>
      </c>
      <c r="AI150" s="159">
        <v>9</v>
      </c>
      <c r="AJ150" s="159">
        <v>10</v>
      </c>
      <c r="AK150" s="159">
        <v>11</v>
      </c>
      <c r="AL150" s="159">
        <v>12</v>
      </c>
      <c r="AM150" s="159"/>
      <c r="AN150" s="159"/>
      <c r="AO150" s="159">
        <v>7</v>
      </c>
      <c r="AP150" s="159">
        <v>8</v>
      </c>
      <c r="AQ150" s="159">
        <v>9</v>
      </c>
      <c r="AR150" s="159">
        <v>10</v>
      </c>
      <c r="AS150" s="159">
        <v>11</v>
      </c>
      <c r="AT150" s="159">
        <v>12</v>
      </c>
      <c r="AU150" s="159"/>
      <c r="AV150" s="159"/>
      <c r="AW150" s="354">
        <f>E150</f>
        <v>30</v>
      </c>
      <c r="AY150" s="289">
        <f t="shared" si="17"/>
        <v>12</v>
      </c>
      <c r="AZ150" s="244">
        <f t="shared" si="11"/>
        <v>4</v>
      </c>
      <c r="BA150" s="331">
        <f t="shared" si="15"/>
        <v>4</v>
      </c>
      <c r="BB150" s="330">
        <f>Table68[[#This Row],[Occupé]]/Table68[[#This Row],[Total port]]</f>
        <v>0.33333333333333331</v>
      </c>
      <c r="BC150" s="250"/>
      <c r="BD150" s="250"/>
      <c r="BE150" s="215"/>
      <c r="BF150" s="215"/>
      <c r="BG150" s="215"/>
    </row>
    <row r="151" spans="1:59" ht="12" customHeight="1">
      <c r="A151" s="298" t="str">
        <f t="shared" si="16"/>
        <v>INTRA</v>
      </c>
      <c r="B151" s="180" t="s">
        <v>119</v>
      </c>
      <c r="C151" s="209" t="s">
        <v>123</v>
      </c>
      <c r="D151" s="179" t="s">
        <v>280</v>
      </c>
      <c r="E151" s="352"/>
      <c r="F151" s="209">
        <v>0</v>
      </c>
      <c r="G151" s="209">
        <v>0</v>
      </c>
      <c r="H151" s="209" t="s">
        <v>289</v>
      </c>
      <c r="I151" s="178" t="s">
        <v>119</v>
      </c>
      <c r="J151" s="209"/>
      <c r="K151" s="209" t="s">
        <v>300</v>
      </c>
      <c r="L151" s="209">
        <f>COUNTIF(Y151:AD152,"x")</f>
        <v>0</v>
      </c>
      <c r="M151" s="209">
        <f t="shared" si="14"/>
        <v>0</v>
      </c>
      <c r="N151" s="171"/>
      <c r="O151" s="171"/>
      <c r="P151" s="107" t="str">
        <f>J150</f>
        <v>BN06</v>
      </c>
      <c r="Q151" s="90"/>
      <c r="R151" s="90"/>
      <c r="S151" s="90"/>
      <c r="T151" s="90"/>
      <c r="U151" s="90" t="s">
        <v>277</v>
      </c>
      <c r="V151" s="108" t="s">
        <v>277</v>
      </c>
      <c r="W151" s="171"/>
      <c r="X151" s="107">
        <f>J151</f>
        <v>0</v>
      </c>
      <c r="Y151" s="114"/>
      <c r="Z151" s="115"/>
      <c r="AA151" s="115"/>
      <c r="AB151" s="115"/>
      <c r="AC151" s="115"/>
      <c r="AD151" s="116"/>
      <c r="AE151" s="171"/>
      <c r="AF151" s="107">
        <f>J152</f>
        <v>0</v>
      </c>
      <c r="AG151" s="114"/>
      <c r="AH151" s="115"/>
      <c r="AI151" s="115"/>
      <c r="AJ151" s="115"/>
      <c r="AK151" s="115"/>
      <c r="AL151" s="116"/>
      <c r="AM151" s="171"/>
      <c r="AN151" s="113">
        <f>J153</f>
        <v>0</v>
      </c>
      <c r="AO151" s="114"/>
      <c r="AP151" s="115"/>
      <c r="AQ151" s="115"/>
      <c r="AR151" s="115"/>
      <c r="AS151" s="115"/>
      <c r="AT151" s="116"/>
      <c r="AU151" s="171"/>
      <c r="AV151" s="171"/>
      <c r="AW151" s="355"/>
      <c r="AY151" s="289">
        <f t="shared" si="17"/>
        <v>0</v>
      </c>
      <c r="AZ151" s="244">
        <f t="shared" ref="AZ151:AZ185" si="18">M151</f>
        <v>0</v>
      </c>
      <c r="BA151" s="331">
        <f t="shared" si="15"/>
        <v>0</v>
      </c>
      <c r="BB151" s="330" t="e">
        <f>Table68[[#This Row],[Occupé]]/Table68[[#This Row],[Total port]]</f>
        <v>#DIV/0!</v>
      </c>
      <c r="BC151" s="250"/>
      <c r="BD151" s="250"/>
      <c r="BE151" s="215"/>
      <c r="BF151" s="215"/>
      <c r="BG151" s="215"/>
    </row>
    <row r="152" spans="1:59" ht="12" customHeight="1" thickBot="1">
      <c r="A152" s="298" t="str">
        <f t="shared" si="16"/>
        <v>INTRA</v>
      </c>
      <c r="B152" s="180" t="s">
        <v>119</v>
      </c>
      <c r="C152" s="209" t="s">
        <v>123</v>
      </c>
      <c r="D152" s="179" t="s">
        <v>280</v>
      </c>
      <c r="E152" s="352"/>
      <c r="F152" s="209">
        <v>0</v>
      </c>
      <c r="G152" s="209">
        <v>0</v>
      </c>
      <c r="H152" s="209" t="s">
        <v>289</v>
      </c>
      <c r="I152" s="178" t="s">
        <v>119</v>
      </c>
      <c r="J152" s="209"/>
      <c r="K152" s="209" t="s">
        <v>301</v>
      </c>
      <c r="L152" s="209">
        <f>COUNTIF(AG151:AL152,"x")</f>
        <v>0</v>
      </c>
      <c r="M152" s="209">
        <f t="shared" si="14"/>
        <v>0</v>
      </c>
      <c r="N152" s="171"/>
      <c r="O152" s="171"/>
      <c r="P152" s="109" t="str">
        <f>K150</f>
        <v>C1</v>
      </c>
      <c r="Q152" s="162" t="s">
        <v>277</v>
      </c>
      <c r="R152" s="162" t="s">
        <v>277</v>
      </c>
      <c r="S152" s="162" t="s">
        <v>277</v>
      </c>
      <c r="T152" s="162" t="s">
        <v>277</v>
      </c>
      <c r="U152" s="162" t="s">
        <v>277</v>
      </c>
      <c r="V152" s="110" t="s">
        <v>277</v>
      </c>
      <c r="W152" s="171"/>
      <c r="X152" s="109" t="str">
        <f>K151</f>
        <v>C2</v>
      </c>
      <c r="Y152" s="118"/>
      <c r="Z152" s="119"/>
      <c r="AA152" s="119"/>
      <c r="AB152" s="119"/>
      <c r="AC152" s="119"/>
      <c r="AD152" s="120"/>
      <c r="AE152" s="171"/>
      <c r="AF152" s="109" t="str">
        <f>K152</f>
        <v>C3</v>
      </c>
      <c r="AG152" s="118"/>
      <c r="AH152" s="119"/>
      <c r="AI152" s="119"/>
      <c r="AJ152" s="119"/>
      <c r="AK152" s="119"/>
      <c r="AL152" s="120"/>
      <c r="AM152" s="171"/>
      <c r="AN152" s="117" t="str">
        <f>K153</f>
        <v>C4</v>
      </c>
      <c r="AO152" s="118"/>
      <c r="AP152" s="119"/>
      <c r="AQ152" s="119"/>
      <c r="AR152" s="119"/>
      <c r="AS152" s="119"/>
      <c r="AT152" s="120"/>
      <c r="AU152" s="171"/>
      <c r="AV152" s="171"/>
      <c r="AW152" s="355"/>
      <c r="AY152" s="289">
        <f t="shared" si="17"/>
        <v>0</v>
      </c>
      <c r="AZ152" s="244">
        <f t="shared" si="18"/>
        <v>0</v>
      </c>
      <c r="BA152" s="331">
        <f t="shared" si="15"/>
        <v>0</v>
      </c>
      <c r="BB152" s="330" t="e">
        <f>Table68[[#This Row],[Occupé]]/Table68[[#This Row],[Total port]]</f>
        <v>#DIV/0!</v>
      </c>
      <c r="BC152" s="250"/>
      <c r="BD152" s="250"/>
      <c r="BE152" s="215"/>
      <c r="BF152" s="215"/>
      <c r="BG152" s="215"/>
    </row>
    <row r="153" spans="1:59" ht="12" customHeight="1" thickBot="1">
      <c r="A153" s="299" t="str">
        <f t="shared" si="16"/>
        <v>INTRA</v>
      </c>
      <c r="B153" s="161" t="s">
        <v>119</v>
      </c>
      <c r="C153" s="98" t="s">
        <v>123</v>
      </c>
      <c r="D153" s="163" t="s">
        <v>280</v>
      </c>
      <c r="E153" s="353"/>
      <c r="F153" s="210">
        <v>0</v>
      </c>
      <c r="G153" s="210">
        <v>0</v>
      </c>
      <c r="H153" s="210" t="s">
        <v>289</v>
      </c>
      <c r="I153" s="162" t="s">
        <v>119</v>
      </c>
      <c r="J153" s="210"/>
      <c r="K153" s="210" t="s">
        <v>302</v>
      </c>
      <c r="L153" s="210">
        <f>COUNTIF(AO151:AT152,"x")</f>
        <v>0</v>
      </c>
      <c r="M153" s="210">
        <f t="shared" si="14"/>
        <v>0</v>
      </c>
      <c r="N153" s="164"/>
      <c r="O153" s="164"/>
      <c r="P153" s="164"/>
      <c r="Q153" s="164">
        <v>1</v>
      </c>
      <c r="R153" s="164">
        <v>2</v>
      </c>
      <c r="S153" s="164">
        <v>3</v>
      </c>
      <c r="T153" s="164">
        <v>4</v>
      </c>
      <c r="U153" s="164">
        <v>5</v>
      </c>
      <c r="V153" s="164">
        <v>6</v>
      </c>
      <c r="W153" s="164"/>
      <c r="X153" s="164"/>
      <c r="Y153" s="164">
        <v>1</v>
      </c>
      <c r="Z153" s="164">
        <v>2</v>
      </c>
      <c r="AA153" s="164">
        <v>3</v>
      </c>
      <c r="AB153" s="164">
        <v>4</v>
      </c>
      <c r="AC153" s="164">
        <v>5</v>
      </c>
      <c r="AD153" s="164">
        <v>6</v>
      </c>
      <c r="AE153" s="164"/>
      <c r="AF153" s="164"/>
      <c r="AG153" s="164">
        <v>1</v>
      </c>
      <c r="AH153" s="164">
        <v>2</v>
      </c>
      <c r="AI153" s="164">
        <v>3</v>
      </c>
      <c r="AJ153" s="164">
        <v>4</v>
      </c>
      <c r="AK153" s="164">
        <v>5</v>
      </c>
      <c r="AL153" s="164">
        <v>6</v>
      </c>
      <c r="AM153" s="164"/>
      <c r="AN153" s="164"/>
      <c r="AO153" s="164">
        <v>1</v>
      </c>
      <c r="AP153" s="164">
        <v>2</v>
      </c>
      <c r="AQ153" s="164">
        <v>3</v>
      </c>
      <c r="AR153" s="164">
        <v>4</v>
      </c>
      <c r="AS153" s="164">
        <v>5</v>
      </c>
      <c r="AT153" s="164">
        <v>6</v>
      </c>
      <c r="AU153" s="164"/>
      <c r="AV153" s="164"/>
      <c r="AW153" s="356"/>
      <c r="AY153" s="289">
        <f t="shared" si="17"/>
        <v>0</v>
      </c>
      <c r="AZ153" s="244">
        <f t="shared" si="18"/>
        <v>0</v>
      </c>
      <c r="BA153" s="331">
        <f t="shared" si="15"/>
        <v>0</v>
      </c>
      <c r="BB153" s="330" t="e">
        <f>Table68[[#This Row],[Occupé]]/Table68[[#This Row],[Total port]]</f>
        <v>#DIV/0!</v>
      </c>
      <c r="BC153" s="250"/>
      <c r="BD153" s="250"/>
      <c r="BE153" s="215"/>
      <c r="BF153" s="215"/>
      <c r="BG153" s="215"/>
    </row>
    <row r="154" spans="1:59" ht="12" customHeight="1" thickBot="1">
      <c r="A154" s="302" t="str">
        <f t="shared" si="16"/>
        <v>INTRA</v>
      </c>
      <c r="B154" s="101" t="s">
        <v>119</v>
      </c>
      <c r="C154" s="125" t="s">
        <v>123</v>
      </c>
      <c r="D154" s="103" t="s">
        <v>280</v>
      </c>
      <c r="E154" s="351">
        <v>29</v>
      </c>
      <c r="F154" s="304">
        <v>0</v>
      </c>
      <c r="G154" s="304">
        <v>0</v>
      </c>
      <c r="H154" s="208" t="s">
        <v>289</v>
      </c>
      <c r="I154" s="90" t="s">
        <v>119</v>
      </c>
      <c r="J154" s="208"/>
      <c r="K154" s="208" t="s">
        <v>298</v>
      </c>
      <c r="L154" s="208">
        <f>COUNTIF(Q155:V156,"x")</f>
        <v>0</v>
      </c>
      <c r="M154" s="208">
        <f t="shared" si="14"/>
        <v>0</v>
      </c>
      <c r="N154" s="159"/>
      <c r="O154" s="159"/>
      <c r="P154" s="159"/>
      <c r="Q154" s="159">
        <v>7</v>
      </c>
      <c r="R154" s="159">
        <v>8</v>
      </c>
      <c r="S154" s="159">
        <v>9</v>
      </c>
      <c r="T154" s="159">
        <v>10</v>
      </c>
      <c r="U154" s="159">
        <v>11</v>
      </c>
      <c r="V154" s="159">
        <v>12</v>
      </c>
      <c r="W154" s="159"/>
      <c r="X154" s="159"/>
      <c r="Y154" s="159">
        <v>7</v>
      </c>
      <c r="Z154" s="159">
        <v>8</v>
      </c>
      <c r="AA154" s="159">
        <v>9</v>
      </c>
      <c r="AB154" s="159">
        <v>10</v>
      </c>
      <c r="AC154" s="159">
        <v>11</v>
      </c>
      <c r="AD154" s="159">
        <v>12</v>
      </c>
      <c r="AE154" s="159"/>
      <c r="AF154" s="159"/>
      <c r="AG154" s="159">
        <v>7</v>
      </c>
      <c r="AH154" s="159">
        <v>8</v>
      </c>
      <c r="AI154" s="159">
        <v>9</v>
      </c>
      <c r="AJ154" s="159">
        <v>10</v>
      </c>
      <c r="AK154" s="159">
        <v>11</v>
      </c>
      <c r="AL154" s="159">
        <v>12</v>
      </c>
      <c r="AM154" s="159"/>
      <c r="AN154" s="159"/>
      <c r="AO154" s="159">
        <v>7</v>
      </c>
      <c r="AP154" s="159">
        <v>8</v>
      </c>
      <c r="AQ154" s="159">
        <v>9</v>
      </c>
      <c r="AR154" s="159">
        <v>10</v>
      </c>
      <c r="AS154" s="159">
        <v>11</v>
      </c>
      <c r="AT154" s="159">
        <v>12</v>
      </c>
      <c r="AU154" s="159"/>
      <c r="AV154" s="159"/>
      <c r="AW154" s="354">
        <f>E154</f>
        <v>29</v>
      </c>
      <c r="AY154" s="289">
        <f t="shared" si="17"/>
        <v>0</v>
      </c>
      <c r="AZ154" s="244">
        <f t="shared" si="18"/>
        <v>0</v>
      </c>
      <c r="BA154" s="331">
        <f t="shared" si="15"/>
        <v>0</v>
      </c>
      <c r="BB154" s="330" t="e">
        <f>Table68[[#This Row],[Occupé]]/Table68[[#This Row],[Total port]]</f>
        <v>#DIV/0!</v>
      </c>
      <c r="BC154" s="250"/>
      <c r="BD154" s="250"/>
      <c r="BE154" s="215"/>
      <c r="BF154" s="215"/>
      <c r="BG154" s="215"/>
    </row>
    <row r="155" spans="1:59" ht="12" customHeight="1">
      <c r="A155" s="298" t="str">
        <f t="shared" si="16"/>
        <v>INTRA</v>
      </c>
      <c r="B155" s="180" t="s">
        <v>119</v>
      </c>
      <c r="C155" s="209" t="s">
        <v>123</v>
      </c>
      <c r="D155" s="179" t="s">
        <v>280</v>
      </c>
      <c r="E155" s="352"/>
      <c r="F155" s="305">
        <v>0</v>
      </c>
      <c r="G155" s="305">
        <v>0</v>
      </c>
      <c r="H155" s="209" t="s">
        <v>289</v>
      </c>
      <c r="I155" s="178" t="s">
        <v>119</v>
      </c>
      <c r="J155" s="209"/>
      <c r="K155" s="209" t="s">
        <v>300</v>
      </c>
      <c r="L155" s="209">
        <f>COUNTIF(Y155:AD156,"x")</f>
        <v>0</v>
      </c>
      <c r="M155" s="209">
        <f t="shared" si="14"/>
        <v>0</v>
      </c>
      <c r="N155" s="171"/>
      <c r="O155" s="171"/>
      <c r="P155" s="107">
        <f>J154</f>
        <v>0</v>
      </c>
      <c r="Q155" s="114"/>
      <c r="R155" s="115"/>
      <c r="S155" s="115"/>
      <c r="T155" s="115"/>
      <c r="U155" s="115"/>
      <c r="V155" s="116"/>
      <c r="W155" s="171"/>
      <c r="X155" s="107">
        <f>J155</f>
        <v>0</v>
      </c>
      <c r="Y155" s="114"/>
      <c r="Z155" s="115"/>
      <c r="AA155" s="115"/>
      <c r="AB155" s="115"/>
      <c r="AC155" s="115"/>
      <c r="AD155" s="116"/>
      <c r="AE155" s="171"/>
      <c r="AF155" s="107">
        <f>J156</f>
        <v>0</v>
      </c>
      <c r="AG155" s="114"/>
      <c r="AH155" s="115"/>
      <c r="AI155" s="115"/>
      <c r="AJ155" s="115"/>
      <c r="AK155" s="115"/>
      <c r="AL155" s="116"/>
      <c r="AM155" s="171"/>
      <c r="AN155" s="113">
        <f>J157</f>
        <v>0</v>
      </c>
      <c r="AO155" s="114"/>
      <c r="AP155" s="115"/>
      <c r="AQ155" s="115"/>
      <c r="AR155" s="115"/>
      <c r="AS155" s="115"/>
      <c r="AT155" s="116"/>
      <c r="AU155" s="171"/>
      <c r="AV155" s="171"/>
      <c r="AW155" s="355"/>
      <c r="AY155" s="289">
        <f t="shared" si="17"/>
        <v>0</v>
      </c>
      <c r="AZ155" s="244">
        <f t="shared" si="18"/>
        <v>0</v>
      </c>
      <c r="BA155" s="331">
        <f t="shared" si="15"/>
        <v>0</v>
      </c>
      <c r="BB155" s="330" t="e">
        <f>Table68[[#This Row],[Occupé]]/Table68[[#This Row],[Total port]]</f>
        <v>#DIV/0!</v>
      </c>
      <c r="BC155" s="250"/>
      <c r="BD155" s="250"/>
      <c r="BE155" s="215"/>
      <c r="BF155" s="215"/>
      <c r="BG155" s="215"/>
    </row>
    <row r="156" spans="1:59" ht="12" customHeight="1" thickBot="1">
      <c r="A156" s="298" t="str">
        <f t="shared" si="16"/>
        <v>INTRA</v>
      </c>
      <c r="B156" s="180" t="s">
        <v>119</v>
      </c>
      <c r="C156" s="209" t="s">
        <v>123</v>
      </c>
      <c r="D156" s="179" t="s">
        <v>280</v>
      </c>
      <c r="E156" s="352"/>
      <c r="F156" s="305">
        <v>0</v>
      </c>
      <c r="G156" s="305">
        <v>0</v>
      </c>
      <c r="H156" s="209" t="s">
        <v>289</v>
      </c>
      <c r="I156" s="178" t="s">
        <v>119</v>
      </c>
      <c r="J156" s="209"/>
      <c r="K156" s="209" t="s">
        <v>301</v>
      </c>
      <c r="L156" s="209">
        <f>COUNTIF(AG155:AL156,"x")</f>
        <v>0</v>
      </c>
      <c r="M156" s="209">
        <f t="shared" si="14"/>
        <v>0</v>
      </c>
      <c r="N156" s="171"/>
      <c r="O156" s="171"/>
      <c r="P156" s="109" t="str">
        <f>K154</f>
        <v>C1</v>
      </c>
      <c r="Q156" s="118"/>
      <c r="R156" s="119"/>
      <c r="S156" s="119"/>
      <c r="T156" s="119"/>
      <c r="U156" s="119"/>
      <c r="V156" s="120"/>
      <c r="W156" s="171"/>
      <c r="X156" s="109" t="str">
        <f>K155</f>
        <v>C2</v>
      </c>
      <c r="Y156" s="118"/>
      <c r="Z156" s="119"/>
      <c r="AA156" s="119"/>
      <c r="AB156" s="119"/>
      <c r="AC156" s="119"/>
      <c r="AD156" s="120"/>
      <c r="AE156" s="171"/>
      <c r="AF156" s="109" t="str">
        <f>K156</f>
        <v>C3</v>
      </c>
      <c r="AG156" s="118"/>
      <c r="AH156" s="119"/>
      <c r="AI156" s="119"/>
      <c r="AJ156" s="119"/>
      <c r="AK156" s="119"/>
      <c r="AL156" s="120"/>
      <c r="AM156" s="171"/>
      <c r="AN156" s="117" t="str">
        <f>K157</f>
        <v>C4</v>
      </c>
      <c r="AO156" s="118"/>
      <c r="AP156" s="119"/>
      <c r="AQ156" s="119"/>
      <c r="AR156" s="119"/>
      <c r="AS156" s="119"/>
      <c r="AT156" s="120"/>
      <c r="AU156" s="171"/>
      <c r="AV156" s="171"/>
      <c r="AW156" s="355"/>
      <c r="AY156" s="289">
        <f t="shared" si="17"/>
        <v>0</v>
      </c>
      <c r="AZ156" s="244">
        <f t="shared" si="18"/>
        <v>0</v>
      </c>
      <c r="BA156" s="331">
        <f t="shared" si="15"/>
        <v>0</v>
      </c>
      <c r="BB156" s="330" t="e">
        <f>Table68[[#This Row],[Occupé]]/Table68[[#This Row],[Total port]]</f>
        <v>#DIV/0!</v>
      </c>
      <c r="BC156" s="250"/>
      <c r="BD156" s="250"/>
      <c r="BE156" s="215"/>
      <c r="BF156" s="215"/>
      <c r="BG156" s="215"/>
    </row>
    <row r="157" spans="1:59" ht="12" customHeight="1" thickBot="1">
      <c r="A157" s="299" t="str">
        <f t="shared" si="16"/>
        <v>INTRA</v>
      </c>
      <c r="B157" s="161" t="s">
        <v>119</v>
      </c>
      <c r="C157" s="98" t="s">
        <v>123</v>
      </c>
      <c r="D157" s="163" t="s">
        <v>280</v>
      </c>
      <c r="E157" s="353"/>
      <c r="F157" s="306">
        <v>0</v>
      </c>
      <c r="G157" s="306">
        <v>0</v>
      </c>
      <c r="H157" s="210" t="s">
        <v>289</v>
      </c>
      <c r="I157" s="162" t="s">
        <v>119</v>
      </c>
      <c r="J157" s="210"/>
      <c r="K157" s="210" t="s">
        <v>302</v>
      </c>
      <c r="L157" s="210">
        <f>COUNTIF(AO155:AT156,"x")</f>
        <v>0</v>
      </c>
      <c r="M157" s="210">
        <f t="shared" si="14"/>
        <v>0</v>
      </c>
      <c r="N157" s="164"/>
      <c r="O157" s="164"/>
      <c r="P157" s="164"/>
      <c r="Q157" s="164">
        <v>1</v>
      </c>
      <c r="R157" s="164">
        <v>2</v>
      </c>
      <c r="S157" s="164">
        <v>3</v>
      </c>
      <c r="T157" s="164">
        <v>4</v>
      </c>
      <c r="U157" s="164">
        <v>5</v>
      </c>
      <c r="V157" s="164">
        <v>6</v>
      </c>
      <c r="W157" s="164"/>
      <c r="X157" s="164"/>
      <c r="Y157" s="164">
        <v>1</v>
      </c>
      <c r="Z157" s="164">
        <v>2</v>
      </c>
      <c r="AA157" s="164">
        <v>3</v>
      </c>
      <c r="AB157" s="164">
        <v>4</v>
      </c>
      <c r="AC157" s="164">
        <v>5</v>
      </c>
      <c r="AD157" s="164">
        <v>6</v>
      </c>
      <c r="AE157" s="164"/>
      <c r="AF157" s="164"/>
      <c r="AG157" s="164">
        <v>1</v>
      </c>
      <c r="AH157" s="164">
        <v>2</v>
      </c>
      <c r="AI157" s="164">
        <v>3</v>
      </c>
      <c r="AJ157" s="164">
        <v>4</v>
      </c>
      <c r="AK157" s="164">
        <v>5</v>
      </c>
      <c r="AL157" s="164">
        <v>6</v>
      </c>
      <c r="AM157" s="164"/>
      <c r="AN157" s="164"/>
      <c r="AO157" s="164">
        <v>1</v>
      </c>
      <c r="AP157" s="164">
        <v>2</v>
      </c>
      <c r="AQ157" s="164">
        <v>3</v>
      </c>
      <c r="AR157" s="164">
        <v>4</v>
      </c>
      <c r="AS157" s="164">
        <v>5</v>
      </c>
      <c r="AT157" s="164">
        <v>6</v>
      </c>
      <c r="AU157" s="164"/>
      <c r="AV157" s="164"/>
      <c r="AW157" s="356"/>
      <c r="AY157" s="289">
        <f t="shared" si="17"/>
        <v>0</v>
      </c>
      <c r="AZ157" s="244">
        <f t="shared" si="18"/>
        <v>0</v>
      </c>
      <c r="BA157" s="331">
        <f t="shared" si="15"/>
        <v>0</v>
      </c>
      <c r="BB157" s="330" t="e">
        <f>Table68[[#This Row],[Occupé]]/Table68[[#This Row],[Total port]]</f>
        <v>#DIV/0!</v>
      </c>
      <c r="BC157" s="250"/>
      <c r="BD157" s="250"/>
      <c r="BE157" s="215"/>
      <c r="BF157" s="215"/>
      <c r="BG157" s="215"/>
    </row>
    <row r="158" spans="1:59" ht="12" customHeight="1" thickBot="1">
      <c r="A158" s="302" t="str">
        <f t="shared" si="16"/>
        <v>INTRA</v>
      </c>
      <c r="B158" s="101" t="s">
        <v>119</v>
      </c>
      <c r="C158" s="125" t="s">
        <v>123</v>
      </c>
      <c r="D158" s="103" t="s">
        <v>280</v>
      </c>
      <c r="E158" s="351">
        <v>28</v>
      </c>
      <c r="F158" s="208">
        <v>12</v>
      </c>
      <c r="G158" s="208">
        <v>12</v>
      </c>
      <c r="H158" s="208" t="s">
        <v>289</v>
      </c>
      <c r="I158" s="90" t="s">
        <v>119</v>
      </c>
      <c r="J158" s="208" t="s">
        <v>178</v>
      </c>
      <c r="K158" s="208" t="s">
        <v>298</v>
      </c>
      <c r="L158" s="208">
        <f>COUNTIF(Q159:V160,"x")</f>
        <v>12</v>
      </c>
      <c r="M158" s="208">
        <f t="shared" si="14"/>
        <v>0</v>
      </c>
      <c r="N158" s="159"/>
      <c r="O158" s="159"/>
      <c r="P158" s="159"/>
      <c r="Q158" s="159">
        <v>7</v>
      </c>
      <c r="R158" s="159">
        <v>8</v>
      </c>
      <c r="S158" s="159">
        <v>9</v>
      </c>
      <c r="T158" s="159">
        <v>10</v>
      </c>
      <c r="U158" s="159">
        <v>11</v>
      </c>
      <c r="V158" s="159">
        <v>12</v>
      </c>
      <c r="W158" s="159"/>
      <c r="X158" s="159"/>
      <c r="Y158" s="159">
        <v>7</v>
      </c>
      <c r="Z158" s="159">
        <v>8</v>
      </c>
      <c r="AA158" s="159">
        <v>9</v>
      </c>
      <c r="AB158" s="159">
        <v>10</v>
      </c>
      <c r="AC158" s="159">
        <v>11</v>
      </c>
      <c r="AD158" s="159">
        <v>12</v>
      </c>
      <c r="AE158" s="159"/>
      <c r="AF158" s="159"/>
      <c r="AG158" s="159">
        <v>7</v>
      </c>
      <c r="AH158" s="159">
        <v>8</v>
      </c>
      <c r="AI158" s="159">
        <v>9</v>
      </c>
      <c r="AJ158" s="159">
        <v>10</v>
      </c>
      <c r="AK158" s="159">
        <v>11</v>
      </c>
      <c r="AL158" s="159">
        <v>12</v>
      </c>
      <c r="AM158" s="159"/>
      <c r="AN158" s="159"/>
      <c r="AO158" s="159">
        <v>7</v>
      </c>
      <c r="AP158" s="159">
        <v>8</v>
      </c>
      <c r="AQ158" s="159">
        <v>9</v>
      </c>
      <c r="AR158" s="159">
        <v>10</v>
      </c>
      <c r="AS158" s="159">
        <v>11</v>
      </c>
      <c r="AT158" s="159">
        <v>12</v>
      </c>
      <c r="AU158" s="159"/>
      <c r="AV158" s="159"/>
      <c r="AW158" s="354">
        <f>E158</f>
        <v>28</v>
      </c>
      <c r="AY158" s="289">
        <f t="shared" si="17"/>
        <v>12</v>
      </c>
      <c r="AZ158" s="244">
        <f t="shared" si="18"/>
        <v>0</v>
      </c>
      <c r="BA158" s="331">
        <f t="shared" si="15"/>
        <v>0</v>
      </c>
      <c r="BB158" s="330">
        <f>Table68[[#This Row],[Occupé]]/Table68[[#This Row],[Total port]]</f>
        <v>0</v>
      </c>
      <c r="BC158" s="250"/>
      <c r="BD158" s="250"/>
      <c r="BE158" s="215"/>
      <c r="BF158" s="215"/>
      <c r="BG158" s="215"/>
    </row>
    <row r="159" spans="1:59" ht="12" customHeight="1">
      <c r="A159" s="298" t="str">
        <f t="shared" si="16"/>
        <v>INTRA</v>
      </c>
      <c r="B159" s="180" t="s">
        <v>119</v>
      </c>
      <c r="C159" s="209" t="s">
        <v>123</v>
      </c>
      <c r="D159" s="179" t="s">
        <v>280</v>
      </c>
      <c r="E159" s="352"/>
      <c r="F159" s="209">
        <v>12</v>
      </c>
      <c r="G159" s="209">
        <v>12</v>
      </c>
      <c r="H159" s="209" t="s">
        <v>289</v>
      </c>
      <c r="I159" s="178" t="s">
        <v>119</v>
      </c>
      <c r="J159" s="209" t="s">
        <v>178</v>
      </c>
      <c r="K159" s="209" t="s">
        <v>300</v>
      </c>
      <c r="L159" s="209">
        <f>COUNTIF(Y159:AD160,"x")</f>
        <v>8</v>
      </c>
      <c r="M159" s="209">
        <f t="shared" si="14"/>
        <v>4</v>
      </c>
      <c r="N159" s="171"/>
      <c r="O159" s="171"/>
      <c r="P159" s="107" t="str">
        <f>J158</f>
        <v>BN23</v>
      </c>
      <c r="Q159" s="90" t="s">
        <v>277</v>
      </c>
      <c r="R159" s="90" t="s">
        <v>277</v>
      </c>
      <c r="S159" s="90" t="s">
        <v>277</v>
      </c>
      <c r="T159" s="90" t="s">
        <v>277</v>
      </c>
      <c r="U159" s="90" t="s">
        <v>277</v>
      </c>
      <c r="V159" s="108" t="s">
        <v>277</v>
      </c>
      <c r="W159" s="171"/>
      <c r="X159" s="107" t="str">
        <f>J159</f>
        <v>BN23</v>
      </c>
      <c r="Y159" s="255" t="s">
        <v>277</v>
      </c>
      <c r="Z159" s="255" t="s">
        <v>277</v>
      </c>
      <c r="AA159" s="255" t="s">
        <v>277</v>
      </c>
      <c r="AB159" s="255" t="s">
        <v>277</v>
      </c>
      <c r="AC159" s="255"/>
      <c r="AD159" s="263"/>
      <c r="AE159" s="171"/>
      <c r="AF159" s="107" t="str">
        <f>J160</f>
        <v>BN23</v>
      </c>
      <c r="AG159" s="255"/>
      <c r="AH159" s="255"/>
      <c r="AI159" s="255"/>
      <c r="AJ159" s="255"/>
      <c r="AK159" s="255" t="s">
        <v>277</v>
      </c>
      <c r="AL159" s="263"/>
      <c r="AM159" s="171"/>
      <c r="AN159" s="113" t="str">
        <f>J161</f>
        <v>BS34</v>
      </c>
      <c r="AO159" s="90" t="s">
        <v>277</v>
      </c>
      <c r="AP159" s="90" t="s">
        <v>277</v>
      </c>
      <c r="AQ159" s="90" t="s">
        <v>277</v>
      </c>
      <c r="AR159" s="90" t="s">
        <v>277</v>
      </c>
      <c r="AS159" s="90" t="s">
        <v>277</v>
      </c>
      <c r="AT159" s="108" t="s">
        <v>277</v>
      </c>
      <c r="AU159" s="171"/>
      <c r="AV159" s="171"/>
      <c r="AW159" s="355"/>
      <c r="AY159" s="289">
        <f t="shared" si="17"/>
        <v>12</v>
      </c>
      <c r="AZ159" s="244">
        <f t="shared" si="18"/>
        <v>4</v>
      </c>
      <c r="BA159" s="331">
        <f t="shared" si="15"/>
        <v>4</v>
      </c>
      <c r="BB159" s="330">
        <f>Table68[[#This Row],[Occupé]]/Table68[[#This Row],[Total port]]</f>
        <v>0.33333333333333331</v>
      </c>
      <c r="BC159" s="250"/>
      <c r="BD159" s="250"/>
      <c r="BE159" s="215"/>
      <c r="BF159" s="215"/>
      <c r="BG159" s="215"/>
    </row>
    <row r="160" spans="1:59" ht="12" customHeight="1" thickBot="1">
      <c r="A160" s="298" t="str">
        <f t="shared" si="16"/>
        <v>INTRA</v>
      </c>
      <c r="B160" s="180" t="s">
        <v>119</v>
      </c>
      <c r="C160" s="209" t="s">
        <v>123</v>
      </c>
      <c r="D160" s="179" t="s">
        <v>280</v>
      </c>
      <c r="E160" s="352"/>
      <c r="F160" s="209">
        <v>12</v>
      </c>
      <c r="G160" s="209">
        <v>12</v>
      </c>
      <c r="H160" s="209" t="s">
        <v>289</v>
      </c>
      <c r="I160" s="178" t="s">
        <v>119</v>
      </c>
      <c r="J160" s="209" t="s">
        <v>178</v>
      </c>
      <c r="K160" s="209" t="s">
        <v>301</v>
      </c>
      <c r="L160" s="209">
        <f>COUNTIF(AG159:AL160,"x")</f>
        <v>3</v>
      </c>
      <c r="M160" s="209">
        <f t="shared" si="14"/>
        <v>9</v>
      </c>
      <c r="N160" s="171"/>
      <c r="O160" s="171"/>
      <c r="P160" s="109" t="str">
        <f>K158</f>
        <v>C1</v>
      </c>
      <c r="Q160" s="162" t="s">
        <v>277</v>
      </c>
      <c r="R160" s="162" t="s">
        <v>277</v>
      </c>
      <c r="S160" s="162" t="s">
        <v>277</v>
      </c>
      <c r="T160" s="162" t="s">
        <v>277</v>
      </c>
      <c r="U160" s="162" t="s">
        <v>277</v>
      </c>
      <c r="V160" s="110" t="s">
        <v>277</v>
      </c>
      <c r="W160" s="171"/>
      <c r="X160" s="109" t="str">
        <f>K159</f>
        <v>C2</v>
      </c>
      <c r="Y160" s="231" t="s">
        <v>277</v>
      </c>
      <c r="Z160" s="231" t="s">
        <v>277</v>
      </c>
      <c r="AA160" s="231" t="s">
        <v>277</v>
      </c>
      <c r="AB160" s="231" t="s">
        <v>277</v>
      </c>
      <c r="AC160" s="231"/>
      <c r="AD160" s="265"/>
      <c r="AE160" s="171"/>
      <c r="AF160" s="109" t="str">
        <f>K160</f>
        <v>C3</v>
      </c>
      <c r="AG160" s="231"/>
      <c r="AH160" s="231"/>
      <c r="AI160" s="231"/>
      <c r="AJ160" s="231"/>
      <c r="AK160" s="231" t="s">
        <v>277</v>
      </c>
      <c r="AL160" s="265" t="s">
        <v>277</v>
      </c>
      <c r="AM160" s="171"/>
      <c r="AN160" s="117" t="str">
        <f>K161</f>
        <v>C4</v>
      </c>
      <c r="AO160" s="162" t="s">
        <v>277</v>
      </c>
      <c r="AP160" s="162" t="s">
        <v>277</v>
      </c>
      <c r="AQ160" s="162" t="s">
        <v>277</v>
      </c>
      <c r="AR160" s="162" t="s">
        <v>277</v>
      </c>
      <c r="AS160" s="162" t="s">
        <v>277</v>
      </c>
      <c r="AT160" s="110" t="s">
        <v>277</v>
      </c>
      <c r="AU160" s="171"/>
      <c r="AV160" s="171"/>
      <c r="AW160" s="355"/>
      <c r="AY160" s="289">
        <f t="shared" si="17"/>
        <v>12</v>
      </c>
      <c r="AZ160" s="244">
        <f t="shared" si="18"/>
        <v>9</v>
      </c>
      <c r="BA160" s="331">
        <f t="shared" si="15"/>
        <v>9</v>
      </c>
      <c r="BB160" s="330">
        <f>Table68[[#This Row],[Occupé]]/Table68[[#This Row],[Total port]]</f>
        <v>0.75</v>
      </c>
      <c r="BC160" s="250"/>
      <c r="BD160" s="250"/>
      <c r="BE160" s="215"/>
      <c r="BF160" s="215"/>
      <c r="BG160" s="215"/>
    </row>
    <row r="161" spans="1:59" ht="12" customHeight="1" thickBot="1">
      <c r="A161" s="299" t="str">
        <f t="shared" si="16"/>
        <v>INTRA</v>
      </c>
      <c r="B161" s="161" t="s">
        <v>119</v>
      </c>
      <c r="C161" s="98" t="s">
        <v>123</v>
      </c>
      <c r="D161" s="163" t="s">
        <v>280</v>
      </c>
      <c r="E161" s="353"/>
      <c r="F161" s="210">
        <v>12</v>
      </c>
      <c r="G161" s="210">
        <v>12</v>
      </c>
      <c r="H161" s="210" t="s">
        <v>289</v>
      </c>
      <c r="I161" s="162" t="s">
        <v>119</v>
      </c>
      <c r="J161" s="210" t="s">
        <v>129</v>
      </c>
      <c r="K161" s="210" t="s">
        <v>302</v>
      </c>
      <c r="L161" s="210">
        <f>COUNTIF(AO159:AT160,"x")</f>
        <v>12</v>
      </c>
      <c r="M161" s="210">
        <f t="shared" si="14"/>
        <v>0</v>
      </c>
      <c r="N161" s="164"/>
      <c r="O161" s="164"/>
      <c r="P161" s="164"/>
      <c r="Q161" s="164">
        <v>1</v>
      </c>
      <c r="R161" s="164">
        <v>2</v>
      </c>
      <c r="S161" s="164">
        <v>3</v>
      </c>
      <c r="T161" s="164">
        <v>4</v>
      </c>
      <c r="U161" s="164">
        <v>5</v>
      </c>
      <c r="V161" s="164">
        <v>6</v>
      </c>
      <c r="W161" s="164"/>
      <c r="X161" s="164"/>
      <c r="Y161" s="164">
        <v>1</v>
      </c>
      <c r="Z161" s="164">
        <v>2</v>
      </c>
      <c r="AA161" s="164">
        <v>3</v>
      </c>
      <c r="AB161" s="164">
        <v>4</v>
      </c>
      <c r="AC161" s="164">
        <v>5</v>
      </c>
      <c r="AD161" s="164">
        <v>6</v>
      </c>
      <c r="AE161" s="164"/>
      <c r="AF161" s="164"/>
      <c r="AG161" s="164">
        <v>1</v>
      </c>
      <c r="AH161" s="164">
        <v>2</v>
      </c>
      <c r="AI161" s="164">
        <v>3</v>
      </c>
      <c r="AJ161" s="164">
        <v>4</v>
      </c>
      <c r="AK161" s="164">
        <v>5</v>
      </c>
      <c r="AL161" s="164">
        <v>6</v>
      </c>
      <c r="AM161" s="164"/>
      <c r="AN161" s="164"/>
      <c r="AO161" s="164">
        <v>1</v>
      </c>
      <c r="AP161" s="164">
        <v>2</v>
      </c>
      <c r="AQ161" s="164">
        <v>3</v>
      </c>
      <c r="AR161" s="164">
        <v>4</v>
      </c>
      <c r="AS161" s="164">
        <v>5</v>
      </c>
      <c r="AT161" s="164">
        <v>6</v>
      </c>
      <c r="AU161" s="164"/>
      <c r="AV161" s="164"/>
      <c r="AW161" s="356"/>
      <c r="AY161" s="289">
        <f t="shared" si="17"/>
        <v>12</v>
      </c>
      <c r="AZ161" s="244">
        <f t="shared" si="18"/>
        <v>0</v>
      </c>
      <c r="BA161" s="331">
        <f t="shared" si="15"/>
        <v>0</v>
      </c>
      <c r="BB161" s="330">
        <f>Table68[[#This Row],[Occupé]]/Table68[[#This Row],[Total port]]</f>
        <v>0</v>
      </c>
      <c r="BC161" s="250"/>
      <c r="BD161" s="250"/>
      <c r="BE161" s="215"/>
      <c r="BF161" s="215"/>
      <c r="BG161" s="215"/>
    </row>
    <row r="162" spans="1:59" ht="12" customHeight="1" thickBot="1">
      <c r="A162" s="302" t="str">
        <f t="shared" si="16"/>
        <v>INTRA</v>
      </c>
      <c r="B162" s="101" t="s">
        <v>119</v>
      </c>
      <c r="C162" s="125" t="s">
        <v>123</v>
      </c>
      <c r="D162" s="103" t="s">
        <v>280</v>
      </c>
      <c r="E162" s="351">
        <v>27</v>
      </c>
      <c r="F162" s="304">
        <v>0</v>
      </c>
      <c r="G162" s="304">
        <v>0</v>
      </c>
      <c r="H162" s="208" t="s">
        <v>289</v>
      </c>
      <c r="I162" s="90" t="s">
        <v>119</v>
      </c>
      <c r="J162" s="208"/>
      <c r="K162" s="208" t="s">
        <v>298</v>
      </c>
      <c r="L162" s="208">
        <f>COUNTIF(Q163:V164,"x")</f>
        <v>0</v>
      </c>
      <c r="M162" s="208">
        <f t="shared" si="14"/>
        <v>0</v>
      </c>
      <c r="N162" s="159"/>
      <c r="O162" s="159"/>
      <c r="P162" s="159"/>
      <c r="Q162" s="159">
        <v>7</v>
      </c>
      <c r="R162" s="159">
        <v>8</v>
      </c>
      <c r="S162" s="159">
        <v>9</v>
      </c>
      <c r="T162" s="159">
        <v>10</v>
      </c>
      <c r="U162" s="159">
        <v>11</v>
      </c>
      <c r="V162" s="159">
        <v>12</v>
      </c>
      <c r="W162" s="159"/>
      <c r="X162" s="159"/>
      <c r="Y162" s="159">
        <v>7</v>
      </c>
      <c r="Z162" s="159">
        <v>8</v>
      </c>
      <c r="AA162" s="159">
        <v>9</v>
      </c>
      <c r="AB162" s="159">
        <v>10</v>
      </c>
      <c r="AC162" s="159">
        <v>11</v>
      </c>
      <c r="AD162" s="159">
        <v>12</v>
      </c>
      <c r="AE162" s="159"/>
      <c r="AF162" s="159"/>
      <c r="AG162" s="159">
        <v>7</v>
      </c>
      <c r="AH162" s="159">
        <v>8</v>
      </c>
      <c r="AI162" s="159">
        <v>9</v>
      </c>
      <c r="AJ162" s="159">
        <v>10</v>
      </c>
      <c r="AK162" s="159">
        <v>11</v>
      </c>
      <c r="AL162" s="159">
        <v>12</v>
      </c>
      <c r="AM162" s="159"/>
      <c r="AN162" s="159"/>
      <c r="AO162" s="159">
        <v>7</v>
      </c>
      <c r="AP162" s="159">
        <v>8</v>
      </c>
      <c r="AQ162" s="159">
        <v>9</v>
      </c>
      <c r="AR162" s="159">
        <v>10</v>
      </c>
      <c r="AS162" s="159">
        <v>11</v>
      </c>
      <c r="AT162" s="159">
        <v>12</v>
      </c>
      <c r="AU162" s="159"/>
      <c r="AV162" s="159"/>
      <c r="AW162" s="354">
        <f>E162</f>
        <v>27</v>
      </c>
      <c r="AY162" s="289">
        <f t="shared" si="17"/>
        <v>0</v>
      </c>
      <c r="AZ162" s="244">
        <f t="shared" si="18"/>
        <v>0</v>
      </c>
      <c r="BA162" s="331">
        <f t="shared" si="15"/>
        <v>0</v>
      </c>
      <c r="BB162" s="330" t="e">
        <f>Table68[[#This Row],[Occupé]]/Table68[[#This Row],[Total port]]</f>
        <v>#DIV/0!</v>
      </c>
      <c r="BC162" s="250"/>
      <c r="BD162" s="250"/>
      <c r="BE162" s="215"/>
      <c r="BF162" s="215"/>
      <c r="BG162" s="215"/>
    </row>
    <row r="163" spans="1:59" ht="12" customHeight="1">
      <c r="A163" s="298" t="str">
        <f t="shared" si="16"/>
        <v>INTRA</v>
      </c>
      <c r="B163" s="180" t="s">
        <v>119</v>
      </c>
      <c r="C163" s="209" t="s">
        <v>123</v>
      </c>
      <c r="D163" s="179" t="s">
        <v>280</v>
      </c>
      <c r="E163" s="352"/>
      <c r="F163" s="305">
        <v>0</v>
      </c>
      <c r="G163" s="305">
        <v>0</v>
      </c>
      <c r="H163" s="209" t="s">
        <v>289</v>
      </c>
      <c r="I163" s="178" t="s">
        <v>119</v>
      </c>
      <c r="J163" s="209"/>
      <c r="K163" s="209" t="s">
        <v>300</v>
      </c>
      <c r="L163" s="209">
        <f>COUNTIF(Y163:AD164,"x")</f>
        <v>0</v>
      </c>
      <c r="M163" s="209">
        <f t="shared" si="14"/>
        <v>0</v>
      </c>
      <c r="N163" s="171"/>
      <c r="O163" s="171"/>
      <c r="P163" s="107">
        <f>J162</f>
        <v>0</v>
      </c>
      <c r="Q163" s="114"/>
      <c r="R163" s="115"/>
      <c r="S163" s="115"/>
      <c r="T163" s="115"/>
      <c r="U163" s="115"/>
      <c r="V163" s="116"/>
      <c r="W163" s="171"/>
      <c r="X163" s="107">
        <f>J163</f>
        <v>0</v>
      </c>
      <c r="Y163" s="114"/>
      <c r="Z163" s="115"/>
      <c r="AA163" s="115"/>
      <c r="AB163" s="115"/>
      <c r="AC163" s="115"/>
      <c r="AD163" s="116"/>
      <c r="AE163" s="171"/>
      <c r="AF163" s="107">
        <f>J164</f>
        <v>0</v>
      </c>
      <c r="AG163" s="114"/>
      <c r="AH163" s="115"/>
      <c r="AI163" s="115"/>
      <c r="AJ163" s="115"/>
      <c r="AK163" s="115"/>
      <c r="AL163" s="116"/>
      <c r="AM163" s="171"/>
      <c r="AN163" s="113">
        <f>J165</f>
        <v>0</v>
      </c>
      <c r="AO163" s="114"/>
      <c r="AP163" s="115"/>
      <c r="AQ163" s="115"/>
      <c r="AR163" s="115"/>
      <c r="AS163" s="115"/>
      <c r="AT163" s="116"/>
      <c r="AU163" s="171"/>
      <c r="AV163" s="171"/>
      <c r="AW163" s="355"/>
      <c r="AY163" s="289">
        <f t="shared" si="17"/>
        <v>0</v>
      </c>
      <c r="AZ163" s="244">
        <f t="shared" si="18"/>
        <v>0</v>
      </c>
      <c r="BA163" s="331">
        <f t="shared" si="15"/>
        <v>0</v>
      </c>
      <c r="BB163" s="330" t="e">
        <f>Table68[[#This Row],[Occupé]]/Table68[[#This Row],[Total port]]</f>
        <v>#DIV/0!</v>
      </c>
      <c r="BC163" s="250"/>
      <c r="BD163" s="250"/>
      <c r="BE163" s="215"/>
      <c r="BF163" s="215"/>
      <c r="BG163" s="215"/>
    </row>
    <row r="164" spans="1:59" ht="12" customHeight="1" thickBot="1">
      <c r="A164" s="298" t="str">
        <f t="shared" si="16"/>
        <v>INTRA</v>
      </c>
      <c r="B164" s="180" t="s">
        <v>119</v>
      </c>
      <c r="C164" s="209" t="s">
        <v>123</v>
      </c>
      <c r="D164" s="179" t="s">
        <v>280</v>
      </c>
      <c r="E164" s="352"/>
      <c r="F164" s="305">
        <v>0</v>
      </c>
      <c r="G164" s="305">
        <v>0</v>
      </c>
      <c r="H164" s="209" t="s">
        <v>289</v>
      </c>
      <c r="I164" s="178" t="s">
        <v>119</v>
      </c>
      <c r="J164" s="209"/>
      <c r="K164" s="209" t="s">
        <v>301</v>
      </c>
      <c r="L164" s="209">
        <f>COUNTIF(AG163:AL164,"x")</f>
        <v>0</v>
      </c>
      <c r="M164" s="209">
        <f t="shared" si="14"/>
        <v>0</v>
      </c>
      <c r="N164" s="171"/>
      <c r="O164" s="171"/>
      <c r="P164" s="109" t="str">
        <f>K162</f>
        <v>C1</v>
      </c>
      <c r="Q164" s="118"/>
      <c r="R164" s="119"/>
      <c r="S164" s="119"/>
      <c r="T164" s="119"/>
      <c r="U164" s="119"/>
      <c r="V164" s="120"/>
      <c r="W164" s="171"/>
      <c r="X164" s="109" t="str">
        <f>K163</f>
        <v>C2</v>
      </c>
      <c r="Y164" s="118"/>
      <c r="Z164" s="119"/>
      <c r="AA164" s="119"/>
      <c r="AB164" s="119"/>
      <c r="AC164" s="119"/>
      <c r="AD164" s="120"/>
      <c r="AE164" s="171"/>
      <c r="AF164" s="109" t="str">
        <f>K164</f>
        <v>C3</v>
      </c>
      <c r="AG164" s="118"/>
      <c r="AH164" s="119"/>
      <c r="AI164" s="119"/>
      <c r="AJ164" s="119"/>
      <c r="AK164" s="119"/>
      <c r="AL164" s="120"/>
      <c r="AM164" s="171"/>
      <c r="AN164" s="117" t="str">
        <f>K165</f>
        <v>C4</v>
      </c>
      <c r="AO164" s="118"/>
      <c r="AP164" s="119"/>
      <c r="AQ164" s="119"/>
      <c r="AR164" s="119"/>
      <c r="AS164" s="119"/>
      <c r="AT164" s="120"/>
      <c r="AU164" s="171"/>
      <c r="AV164" s="171"/>
      <c r="AW164" s="355"/>
      <c r="AY164" s="289">
        <f t="shared" si="17"/>
        <v>0</v>
      </c>
      <c r="AZ164" s="244">
        <f t="shared" si="18"/>
        <v>0</v>
      </c>
      <c r="BA164" s="331">
        <f t="shared" si="15"/>
        <v>0</v>
      </c>
      <c r="BB164" s="330" t="e">
        <f>Table68[[#This Row],[Occupé]]/Table68[[#This Row],[Total port]]</f>
        <v>#DIV/0!</v>
      </c>
      <c r="BC164" s="250"/>
      <c r="BD164" s="250"/>
      <c r="BE164" s="215"/>
      <c r="BF164" s="215"/>
      <c r="BG164" s="215"/>
    </row>
    <row r="165" spans="1:59" ht="12" customHeight="1" thickBot="1">
      <c r="A165" s="299" t="str">
        <f t="shared" si="16"/>
        <v>INTRA</v>
      </c>
      <c r="B165" s="161" t="s">
        <v>119</v>
      </c>
      <c r="C165" s="98" t="s">
        <v>123</v>
      </c>
      <c r="D165" s="163" t="s">
        <v>280</v>
      </c>
      <c r="E165" s="353"/>
      <c r="F165" s="306">
        <v>0</v>
      </c>
      <c r="G165" s="306">
        <v>0</v>
      </c>
      <c r="H165" s="210" t="s">
        <v>289</v>
      </c>
      <c r="I165" s="162" t="s">
        <v>119</v>
      </c>
      <c r="J165" s="210"/>
      <c r="K165" s="210" t="s">
        <v>302</v>
      </c>
      <c r="L165" s="210">
        <f>COUNTIF(AO163:AT164,"x")</f>
        <v>0</v>
      </c>
      <c r="M165" s="210">
        <f t="shared" si="14"/>
        <v>0</v>
      </c>
      <c r="N165" s="164"/>
      <c r="O165" s="164"/>
      <c r="P165" s="164"/>
      <c r="Q165" s="164">
        <v>1</v>
      </c>
      <c r="R165" s="164">
        <v>2</v>
      </c>
      <c r="S165" s="164">
        <v>3</v>
      </c>
      <c r="T165" s="164">
        <v>4</v>
      </c>
      <c r="U165" s="164">
        <v>5</v>
      </c>
      <c r="V165" s="164">
        <v>6</v>
      </c>
      <c r="W165" s="164"/>
      <c r="X165" s="164"/>
      <c r="Y165" s="164">
        <v>1</v>
      </c>
      <c r="Z165" s="164">
        <v>2</v>
      </c>
      <c r="AA165" s="164">
        <v>3</v>
      </c>
      <c r="AB165" s="164">
        <v>4</v>
      </c>
      <c r="AC165" s="164">
        <v>5</v>
      </c>
      <c r="AD165" s="164">
        <v>6</v>
      </c>
      <c r="AE165" s="164"/>
      <c r="AF165" s="164"/>
      <c r="AG165" s="164">
        <v>1</v>
      </c>
      <c r="AH165" s="164">
        <v>2</v>
      </c>
      <c r="AI165" s="164">
        <v>3</v>
      </c>
      <c r="AJ165" s="164">
        <v>4</v>
      </c>
      <c r="AK165" s="164">
        <v>5</v>
      </c>
      <c r="AL165" s="164">
        <v>6</v>
      </c>
      <c r="AM165" s="164"/>
      <c r="AN165" s="164"/>
      <c r="AO165" s="164">
        <v>1</v>
      </c>
      <c r="AP165" s="164">
        <v>2</v>
      </c>
      <c r="AQ165" s="164">
        <v>3</v>
      </c>
      <c r="AR165" s="164">
        <v>4</v>
      </c>
      <c r="AS165" s="164">
        <v>5</v>
      </c>
      <c r="AT165" s="164">
        <v>6</v>
      </c>
      <c r="AU165" s="164"/>
      <c r="AV165" s="164"/>
      <c r="AW165" s="356"/>
      <c r="AY165" s="289">
        <f t="shared" si="17"/>
        <v>0</v>
      </c>
      <c r="AZ165" s="244">
        <f t="shared" si="18"/>
        <v>0</v>
      </c>
      <c r="BA165" s="331">
        <f t="shared" si="15"/>
        <v>0</v>
      </c>
      <c r="BB165" s="330" t="e">
        <f>Table68[[#This Row],[Occupé]]/Table68[[#This Row],[Total port]]</f>
        <v>#DIV/0!</v>
      </c>
      <c r="BC165" s="250"/>
      <c r="BD165" s="250"/>
      <c r="BE165" s="215"/>
      <c r="BF165" s="215"/>
      <c r="BG165" s="215"/>
    </row>
    <row r="166" spans="1:59" ht="12" customHeight="1" thickBot="1">
      <c r="A166" s="302" t="str">
        <f t="shared" si="16"/>
        <v>INTRA</v>
      </c>
      <c r="B166" s="101" t="s">
        <v>119</v>
      </c>
      <c r="C166" s="125" t="s">
        <v>123</v>
      </c>
      <c r="D166" s="103" t="s">
        <v>280</v>
      </c>
      <c r="E166" s="351">
        <v>26</v>
      </c>
      <c r="F166" s="208">
        <v>12</v>
      </c>
      <c r="G166" s="208">
        <v>12</v>
      </c>
      <c r="H166" s="208" t="s">
        <v>289</v>
      </c>
      <c r="I166" s="90" t="s">
        <v>119</v>
      </c>
      <c r="J166" s="208" t="s">
        <v>173</v>
      </c>
      <c r="K166" s="208" t="s">
        <v>298</v>
      </c>
      <c r="L166" s="208">
        <f>COUNTIF(Q167:V168,"x")</f>
        <v>11</v>
      </c>
      <c r="M166" s="208">
        <f t="shared" ref="M166:M185" si="19">F166-L166</f>
        <v>1</v>
      </c>
      <c r="N166" s="159"/>
      <c r="O166" s="159"/>
      <c r="P166" s="159"/>
      <c r="Q166" s="159">
        <v>7</v>
      </c>
      <c r="R166" s="159">
        <v>8</v>
      </c>
      <c r="S166" s="159">
        <v>9</v>
      </c>
      <c r="T166" s="159">
        <v>10</v>
      </c>
      <c r="U166" s="159">
        <v>11</v>
      </c>
      <c r="V166" s="159">
        <v>12</v>
      </c>
      <c r="W166" s="159"/>
      <c r="X166" s="159"/>
      <c r="Y166" s="159">
        <v>7</v>
      </c>
      <c r="Z166" s="159">
        <v>8</v>
      </c>
      <c r="AA166" s="159">
        <v>9</v>
      </c>
      <c r="AB166" s="159">
        <v>10</v>
      </c>
      <c r="AC166" s="159">
        <v>11</v>
      </c>
      <c r="AD166" s="159">
        <v>12</v>
      </c>
      <c r="AE166" s="159"/>
      <c r="AF166" s="159"/>
      <c r="AG166" s="159">
        <v>7</v>
      </c>
      <c r="AH166" s="159">
        <v>8</v>
      </c>
      <c r="AI166" s="159">
        <v>9</v>
      </c>
      <c r="AJ166" s="159">
        <v>10</v>
      </c>
      <c r="AK166" s="159">
        <v>11</v>
      </c>
      <c r="AL166" s="159">
        <v>12</v>
      </c>
      <c r="AM166" s="159"/>
      <c r="AN166" s="159"/>
      <c r="AO166" s="159">
        <v>7</v>
      </c>
      <c r="AP166" s="159">
        <v>8</v>
      </c>
      <c r="AQ166" s="159">
        <v>9</v>
      </c>
      <c r="AR166" s="159">
        <v>10</v>
      </c>
      <c r="AS166" s="159">
        <v>11</v>
      </c>
      <c r="AT166" s="159">
        <v>12</v>
      </c>
      <c r="AU166" s="159"/>
      <c r="AV166" s="159"/>
      <c r="AW166" s="354">
        <f>E166</f>
        <v>26</v>
      </c>
      <c r="AY166" s="289">
        <f t="shared" si="17"/>
        <v>12</v>
      </c>
      <c r="AZ166" s="244">
        <f t="shared" si="18"/>
        <v>1</v>
      </c>
      <c r="BA166" s="331">
        <f t="shared" ref="BA166:BA185" si="20">M166</f>
        <v>1</v>
      </c>
      <c r="BB166" s="330">
        <f>Table68[[#This Row],[Occupé]]/Table68[[#This Row],[Total port]]</f>
        <v>8.3333333333333329E-2</v>
      </c>
      <c r="BC166" s="250"/>
      <c r="BD166" s="250"/>
      <c r="BE166" s="215"/>
      <c r="BF166" s="215"/>
      <c r="BG166" s="215"/>
    </row>
    <row r="167" spans="1:59" ht="12" customHeight="1">
      <c r="A167" s="298" t="str">
        <f t="shared" si="16"/>
        <v>INTRA</v>
      </c>
      <c r="B167" s="180" t="s">
        <v>119</v>
      </c>
      <c r="C167" s="209" t="s">
        <v>123</v>
      </c>
      <c r="D167" s="179" t="s">
        <v>280</v>
      </c>
      <c r="E167" s="352"/>
      <c r="F167" s="209">
        <v>12</v>
      </c>
      <c r="G167" s="209">
        <v>12</v>
      </c>
      <c r="H167" s="209" t="s">
        <v>289</v>
      </c>
      <c r="I167" s="178" t="s">
        <v>119</v>
      </c>
      <c r="J167" s="209" t="s">
        <v>123</v>
      </c>
      <c r="K167" s="209" t="s">
        <v>300</v>
      </c>
      <c r="L167" s="209">
        <f>COUNTIF(Y167:AD168,"x")</f>
        <v>11</v>
      </c>
      <c r="M167" s="209">
        <f t="shared" si="19"/>
        <v>1</v>
      </c>
      <c r="N167" s="171"/>
      <c r="O167" s="171"/>
      <c r="P167" s="107" t="str">
        <f>J166</f>
        <v>CB16</v>
      </c>
      <c r="Q167" s="90" t="s">
        <v>277</v>
      </c>
      <c r="R167" s="90" t="s">
        <v>277</v>
      </c>
      <c r="S167" s="90" t="s">
        <v>277</v>
      </c>
      <c r="T167" s="90" t="s">
        <v>277</v>
      </c>
      <c r="U167" s="90" t="s">
        <v>277</v>
      </c>
      <c r="V167" s="108" t="s">
        <v>277</v>
      </c>
      <c r="W167" s="171"/>
      <c r="X167" s="107" t="str">
        <f>J167</f>
        <v>CB34</v>
      </c>
      <c r="Y167" s="90" t="s">
        <v>277</v>
      </c>
      <c r="Z167" s="90" t="s">
        <v>277</v>
      </c>
      <c r="AA167" s="90" t="s">
        <v>277</v>
      </c>
      <c r="AB167" s="90" t="s">
        <v>277</v>
      </c>
      <c r="AC167" s="90" t="s">
        <v>277</v>
      </c>
      <c r="AD167" s="108" t="s">
        <v>277</v>
      </c>
      <c r="AE167" s="171"/>
      <c r="AF167" s="107" t="str">
        <f>J168</f>
        <v>BV17</v>
      </c>
      <c r="AG167" s="255"/>
      <c r="AH167" s="269"/>
      <c r="AI167" s="255" t="s">
        <v>277</v>
      </c>
      <c r="AJ167" s="269"/>
      <c r="AK167" s="255" t="s">
        <v>277</v>
      </c>
      <c r="AL167" s="270"/>
      <c r="AM167" s="171"/>
      <c r="AN167" s="113">
        <f>J169</f>
        <v>0</v>
      </c>
      <c r="AO167" s="114"/>
      <c r="AP167" s="115"/>
      <c r="AQ167" s="115"/>
      <c r="AR167" s="115"/>
      <c r="AS167" s="115"/>
      <c r="AT167" s="116"/>
      <c r="AU167" s="171"/>
      <c r="AV167" s="171"/>
      <c r="AW167" s="355"/>
      <c r="AY167" s="289">
        <f t="shared" si="17"/>
        <v>12</v>
      </c>
      <c r="AZ167" s="244">
        <f t="shared" si="18"/>
        <v>1</v>
      </c>
      <c r="BA167" s="331">
        <f t="shared" si="20"/>
        <v>1</v>
      </c>
      <c r="BB167" s="330">
        <f>Table68[[#This Row],[Occupé]]/Table68[[#This Row],[Total port]]</f>
        <v>8.3333333333333329E-2</v>
      </c>
      <c r="BC167" s="250"/>
      <c r="BD167" s="250"/>
      <c r="BE167" s="215"/>
      <c r="BF167" s="215"/>
      <c r="BG167" s="215"/>
    </row>
    <row r="168" spans="1:59" ht="12" customHeight="1" thickBot="1">
      <c r="A168" s="298" t="str">
        <f t="shared" si="16"/>
        <v>INTRA</v>
      </c>
      <c r="B168" s="180" t="s">
        <v>119</v>
      </c>
      <c r="C168" s="209" t="s">
        <v>123</v>
      </c>
      <c r="D168" s="179" t="s">
        <v>280</v>
      </c>
      <c r="E168" s="352"/>
      <c r="F168" s="209">
        <v>12</v>
      </c>
      <c r="G168" s="209">
        <v>12</v>
      </c>
      <c r="H168" s="209" t="s">
        <v>289</v>
      </c>
      <c r="I168" s="178" t="s">
        <v>119</v>
      </c>
      <c r="J168" s="209" t="s">
        <v>165</v>
      </c>
      <c r="K168" s="209" t="s">
        <v>301</v>
      </c>
      <c r="L168" s="209">
        <f>COUNTIF(AG167:AL168,"x")</f>
        <v>3</v>
      </c>
      <c r="M168" s="209">
        <f t="shared" si="19"/>
        <v>9</v>
      </c>
      <c r="N168" s="171"/>
      <c r="O168" s="171"/>
      <c r="P168" s="109" t="str">
        <f>K166</f>
        <v>C1</v>
      </c>
      <c r="Q168" s="162" t="s">
        <v>277</v>
      </c>
      <c r="R168" s="162" t="s">
        <v>277</v>
      </c>
      <c r="S168" s="162" t="s">
        <v>277</v>
      </c>
      <c r="T168" s="162" t="s">
        <v>277</v>
      </c>
      <c r="U168" s="162" t="s">
        <v>277</v>
      </c>
      <c r="V168" s="110"/>
      <c r="W168" s="171"/>
      <c r="X168" s="109" t="str">
        <f>K167</f>
        <v>C2</v>
      </c>
      <c r="Y168" s="162" t="s">
        <v>277</v>
      </c>
      <c r="Z168" s="162" t="s">
        <v>277</v>
      </c>
      <c r="AA168" s="162" t="s">
        <v>277</v>
      </c>
      <c r="AB168" s="162" t="s">
        <v>277</v>
      </c>
      <c r="AC168" s="162" t="s">
        <v>277</v>
      </c>
      <c r="AD168" s="110"/>
      <c r="AE168" s="171"/>
      <c r="AF168" s="109" t="str">
        <f>K168</f>
        <v>C3</v>
      </c>
      <c r="AG168" s="273"/>
      <c r="AH168" s="231"/>
      <c r="AI168" s="273"/>
      <c r="AJ168" s="231"/>
      <c r="AK168" s="273"/>
      <c r="AL168" s="265" t="s">
        <v>277</v>
      </c>
      <c r="AM168" s="171"/>
      <c r="AN168" s="117" t="str">
        <f>K169</f>
        <v>C4</v>
      </c>
      <c r="AO168" s="118"/>
      <c r="AP168" s="119"/>
      <c r="AQ168" s="119"/>
      <c r="AR168" s="119"/>
      <c r="AS168" s="119"/>
      <c r="AT168" s="120"/>
      <c r="AU168" s="171"/>
      <c r="AV168" s="171"/>
      <c r="AW168" s="355"/>
      <c r="AY168" s="289">
        <f t="shared" si="17"/>
        <v>12</v>
      </c>
      <c r="AZ168" s="244">
        <f t="shared" si="18"/>
        <v>9</v>
      </c>
      <c r="BA168" s="331">
        <f t="shared" si="20"/>
        <v>9</v>
      </c>
      <c r="BB168" s="330">
        <f>Table68[[#This Row],[Occupé]]/Table68[[#This Row],[Total port]]</f>
        <v>0.75</v>
      </c>
      <c r="BC168" s="250"/>
      <c r="BD168" s="250"/>
      <c r="BE168" s="215"/>
      <c r="BF168" s="215"/>
      <c r="BG168" s="215"/>
    </row>
    <row r="169" spans="1:59" ht="12" customHeight="1" thickBot="1">
      <c r="A169" s="299" t="str">
        <f t="shared" si="16"/>
        <v>INTRA</v>
      </c>
      <c r="B169" s="161" t="s">
        <v>119</v>
      </c>
      <c r="C169" s="98" t="s">
        <v>123</v>
      </c>
      <c r="D169" s="163" t="s">
        <v>280</v>
      </c>
      <c r="E169" s="353"/>
      <c r="F169" s="210">
        <v>0</v>
      </c>
      <c r="G169" s="210">
        <v>0</v>
      </c>
      <c r="H169" s="210" t="s">
        <v>289</v>
      </c>
      <c r="I169" s="162" t="s">
        <v>119</v>
      </c>
      <c r="J169" s="210"/>
      <c r="K169" s="210" t="s">
        <v>302</v>
      </c>
      <c r="L169" s="210">
        <f>COUNTIF(AO167:AT168,"x")</f>
        <v>0</v>
      </c>
      <c r="M169" s="210">
        <f t="shared" si="19"/>
        <v>0</v>
      </c>
      <c r="N169" s="164"/>
      <c r="O169" s="164"/>
      <c r="P169" s="164"/>
      <c r="Q169" s="164">
        <v>1</v>
      </c>
      <c r="R169" s="164">
        <v>2</v>
      </c>
      <c r="S169" s="164">
        <v>3</v>
      </c>
      <c r="T169" s="164">
        <v>4</v>
      </c>
      <c r="U169" s="164">
        <v>5</v>
      </c>
      <c r="V169" s="164">
        <v>6</v>
      </c>
      <c r="W169" s="164"/>
      <c r="X169" s="164"/>
      <c r="Y169" s="164">
        <v>1</v>
      </c>
      <c r="Z169" s="164">
        <v>2</v>
      </c>
      <c r="AA169" s="164">
        <v>3</v>
      </c>
      <c r="AB169" s="164">
        <v>4</v>
      </c>
      <c r="AC169" s="164">
        <v>5</v>
      </c>
      <c r="AD169" s="164">
        <v>6</v>
      </c>
      <c r="AE169" s="164"/>
      <c r="AF169" s="164"/>
      <c r="AG169" s="164">
        <v>1</v>
      </c>
      <c r="AH169" s="164">
        <v>2</v>
      </c>
      <c r="AI169" s="164">
        <v>3</v>
      </c>
      <c r="AJ169" s="164">
        <v>4</v>
      </c>
      <c r="AK169" s="164">
        <v>5</v>
      </c>
      <c r="AL169" s="164">
        <v>6</v>
      </c>
      <c r="AM169" s="164"/>
      <c r="AN169" s="164"/>
      <c r="AO169" s="164">
        <v>1</v>
      </c>
      <c r="AP169" s="164">
        <v>2</v>
      </c>
      <c r="AQ169" s="164">
        <v>3</v>
      </c>
      <c r="AR169" s="164">
        <v>4</v>
      </c>
      <c r="AS169" s="164">
        <v>5</v>
      </c>
      <c r="AT169" s="164">
        <v>6</v>
      </c>
      <c r="AU169" s="164"/>
      <c r="AV169" s="164"/>
      <c r="AW169" s="356"/>
      <c r="AY169" s="289">
        <f t="shared" si="17"/>
        <v>0</v>
      </c>
      <c r="AZ169" s="244">
        <f t="shared" si="18"/>
        <v>0</v>
      </c>
      <c r="BA169" s="331">
        <f t="shared" si="20"/>
        <v>0</v>
      </c>
      <c r="BB169" s="330" t="e">
        <f>Table68[[#This Row],[Occupé]]/Table68[[#This Row],[Total port]]</f>
        <v>#DIV/0!</v>
      </c>
      <c r="BC169" s="250"/>
      <c r="BD169" s="250"/>
      <c r="BE169" s="215"/>
      <c r="BF169" s="215"/>
      <c r="BG169" s="215"/>
    </row>
    <row r="170" spans="1:59" ht="12" customHeight="1" thickBot="1">
      <c r="A170" s="302" t="str">
        <f t="shared" si="16"/>
        <v>INTRA</v>
      </c>
      <c r="B170" s="101" t="s">
        <v>119</v>
      </c>
      <c r="C170" s="125" t="s">
        <v>123</v>
      </c>
      <c r="D170" s="103" t="s">
        <v>280</v>
      </c>
      <c r="E170" s="351">
        <v>25</v>
      </c>
      <c r="F170" s="304">
        <v>0</v>
      </c>
      <c r="G170" s="304">
        <v>0</v>
      </c>
      <c r="H170" s="208" t="s">
        <v>289</v>
      </c>
      <c r="I170" s="90" t="s">
        <v>119</v>
      </c>
      <c r="J170" s="208"/>
      <c r="K170" s="208" t="s">
        <v>298</v>
      </c>
      <c r="L170" s="208">
        <f>COUNTIF(Q171:V172,"x")</f>
        <v>0</v>
      </c>
      <c r="M170" s="208">
        <f t="shared" si="19"/>
        <v>0</v>
      </c>
      <c r="N170" s="159"/>
      <c r="O170" s="159"/>
      <c r="P170" s="159"/>
      <c r="Q170" s="159">
        <v>7</v>
      </c>
      <c r="R170" s="159">
        <v>8</v>
      </c>
      <c r="S170" s="159">
        <v>9</v>
      </c>
      <c r="T170" s="159">
        <v>10</v>
      </c>
      <c r="U170" s="159">
        <v>11</v>
      </c>
      <c r="V170" s="159">
        <v>12</v>
      </c>
      <c r="W170" s="159"/>
      <c r="X170" s="159"/>
      <c r="Y170" s="159">
        <v>7</v>
      </c>
      <c r="Z170" s="159">
        <v>8</v>
      </c>
      <c r="AA170" s="159">
        <v>9</v>
      </c>
      <c r="AB170" s="159">
        <v>10</v>
      </c>
      <c r="AC170" s="159">
        <v>11</v>
      </c>
      <c r="AD170" s="159">
        <v>12</v>
      </c>
      <c r="AE170" s="159"/>
      <c r="AF170" s="159"/>
      <c r="AG170" s="159">
        <v>7</v>
      </c>
      <c r="AH170" s="159">
        <v>8</v>
      </c>
      <c r="AI170" s="159">
        <v>9</v>
      </c>
      <c r="AJ170" s="159">
        <v>10</v>
      </c>
      <c r="AK170" s="159">
        <v>11</v>
      </c>
      <c r="AL170" s="159">
        <v>12</v>
      </c>
      <c r="AM170" s="159"/>
      <c r="AN170" s="159"/>
      <c r="AO170" s="159">
        <v>7</v>
      </c>
      <c r="AP170" s="159">
        <v>8</v>
      </c>
      <c r="AQ170" s="159">
        <v>9</v>
      </c>
      <c r="AR170" s="159">
        <v>10</v>
      </c>
      <c r="AS170" s="159">
        <v>11</v>
      </c>
      <c r="AT170" s="159">
        <v>12</v>
      </c>
      <c r="AU170" s="159"/>
      <c r="AV170" s="159"/>
      <c r="AW170" s="354">
        <f>E170</f>
        <v>25</v>
      </c>
      <c r="AY170" s="289">
        <f t="shared" si="17"/>
        <v>0</v>
      </c>
      <c r="AZ170" s="244">
        <f t="shared" si="18"/>
        <v>0</v>
      </c>
      <c r="BA170" s="331">
        <f t="shared" si="20"/>
        <v>0</v>
      </c>
      <c r="BB170" s="330" t="e">
        <f>Table68[[#This Row],[Occupé]]/Table68[[#This Row],[Total port]]</f>
        <v>#DIV/0!</v>
      </c>
      <c r="BC170" s="250"/>
      <c r="BD170" s="250"/>
      <c r="BE170" s="215"/>
      <c r="BF170" s="215"/>
      <c r="BG170" s="215"/>
    </row>
    <row r="171" spans="1:59" ht="12" customHeight="1">
      <c r="A171" s="298" t="str">
        <f t="shared" si="16"/>
        <v>INTRA</v>
      </c>
      <c r="B171" s="180" t="s">
        <v>119</v>
      </c>
      <c r="C171" s="209" t="s">
        <v>123</v>
      </c>
      <c r="D171" s="179" t="s">
        <v>280</v>
      </c>
      <c r="E171" s="352"/>
      <c r="F171" s="305">
        <v>0</v>
      </c>
      <c r="G171" s="305">
        <v>0</v>
      </c>
      <c r="H171" s="209" t="s">
        <v>289</v>
      </c>
      <c r="I171" s="178" t="s">
        <v>119</v>
      </c>
      <c r="J171" s="209"/>
      <c r="K171" s="209" t="s">
        <v>300</v>
      </c>
      <c r="L171" s="209">
        <f>COUNTIF(Y171:AD172,"x")</f>
        <v>0</v>
      </c>
      <c r="M171" s="209">
        <f t="shared" si="19"/>
        <v>0</v>
      </c>
      <c r="N171" s="171"/>
      <c r="O171" s="171"/>
      <c r="P171" s="107">
        <f>J170</f>
        <v>0</v>
      </c>
      <c r="Q171" s="114"/>
      <c r="R171" s="115"/>
      <c r="S171" s="115"/>
      <c r="T171" s="115"/>
      <c r="U171" s="115"/>
      <c r="V171" s="116"/>
      <c r="W171" s="171"/>
      <c r="X171" s="107">
        <f>J171</f>
        <v>0</v>
      </c>
      <c r="Y171" s="114"/>
      <c r="Z171" s="115"/>
      <c r="AA171" s="115"/>
      <c r="AB171" s="115"/>
      <c r="AC171" s="115"/>
      <c r="AD171" s="116"/>
      <c r="AE171" s="171"/>
      <c r="AF171" s="107">
        <f>J172</f>
        <v>0</v>
      </c>
      <c r="AG171" s="114"/>
      <c r="AH171" s="115"/>
      <c r="AI171" s="115"/>
      <c r="AJ171" s="115"/>
      <c r="AK171" s="115"/>
      <c r="AL171" s="116"/>
      <c r="AM171" s="171"/>
      <c r="AN171" s="113">
        <f>J173</f>
        <v>0</v>
      </c>
      <c r="AO171" s="114"/>
      <c r="AP171" s="115"/>
      <c r="AQ171" s="115"/>
      <c r="AR171" s="115"/>
      <c r="AS171" s="115"/>
      <c r="AT171" s="116"/>
      <c r="AU171" s="171"/>
      <c r="AV171" s="171"/>
      <c r="AW171" s="355"/>
      <c r="AY171" s="289">
        <f t="shared" si="17"/>
        <v>0</v>
      </c>
      <c r="AZ171" s="244">
        <f t="shared" si="18"/>
        <v>0</v>
      </c>
      <c r="BA171" s="331">
        <f t="shared" si="20"/>
        <v>0</v>
      </c>
      <c r="BB171" s="330" t="e">
        <f>Table68[[#This Row],[Occupé]]/Table68[[#This Row],[Total port]]</f>
        <v>#DIV/0!</v>
      </c>
      <c r="BC171" s="250"/>
      <c r="BD171" s="250"/>
      <c r="BE171" s="215"/>
      <c r="BF171" s="215"/>
      <c r="BG171" s="215"/>
    </row>
    <row r="172" spans="1:59" ht="12" customHeight="1" thickBot="1">
      <c r="A172" s="298" t="str">
        <f t="shared" si="16"/>
        <v>INTRA</v>
      </c>
      <c r="B172" s="180" t="s">
        <v>119</v>
      </c>
      <c r="C172" s="209" t="s">
        <v>123</v>
      </c>
      <c r="D172" s="179" t="s">
        <v>280</v>
      </c>
      <c r="E172" s="352"/>
      <c r="F172" s="305">
        <v>0</v>
      </c>
      <c r="G172" s="305">
        <v>0</v>
      </c>
      <c r="H172" s="209" t="s">
        <v>289</v>
      </c>
      <c r="I172" s="178" t="s">
        <v>119</v>
      </c>
      <c r="J172" s="209"/>
      <c r="K172" s="209" t="s">
        <v>301</v>
      </c>
      <c r="L172" s="209">
        <f>COUNTIF(AG171:AL172,"x")</f>
        <v>0</v>
      </c>
      <c r="M172" s="209">
        <f t="shared" si="19"/>
        <v>0</v>
      </c>
      <c r="N172" s="171"/>
      <c r="O172" s="171"/>
      <c r="P172" s="109" t="str">
        <f>K170</f>
        <v>C1</v>
      </c>
      <c r="Q172" s="118"/>
      <c r="R172" s="119"/>
      <c r="S172" s="119"/>
      <c r="T172" s="119"/>
      <c r="U172" s="119"/>
      <c r="V172" s="120"/>
      <c r="W172" s="171"/>
      <c r="X172" s="109" t="str">
        <f>K171</f>
        <v>C2</v>
      </c>
      <c r="Y172" s="118"/>
      <c r="Z172" s="119"/>
      <c r="AA172" s="119"/>
      <c r="AB172" s="119"/>
      <c r="AC172" s="119"/>
      <c r="AD172" s="120"/>
      <c r="AE172" s="171"/>
      <c r="AF172" s="109" t="str">
        <f>K172</f>
        <v>C3</v>
      </c>
      <c r="AG172" s="118"/>
      <c r="AH172" s="119"/>
      <c r="AI172" s="119"/>
      <c r="AJ172" s="119"/>
      <c r="AK172" s="119"/>
      <c r="AL172" s="120"/>
      <c r="AM172" s="171"/>
      <c r="AN172" s="117" t="str">
        <f>K173</f>
        <v>C4</v>
      </c>
      <c r="AO172" s="118"/>
      <c r="AP172" s="119"/>
      <c r="AQ172" s="119"/>
      <c r="AR172" s="119"/>
      <c r="AS172" s="119"/>
      <c r="AT172" s="120"/>
      <c r="AU172" s="171"/>
      <c r="AV172" s="171"/>
      <c r="AW172" s="355"/>
      <c r="AY172" s="289">
        <f t="shared" si="17"/>
        <v>0</v>
      </c>
      <c r="AZ172" s="244">
        <f t="shared" si="18"/>
        <v>0</v>
      </c>
      <c r="BA172" s="331">
        <f t="shared" si="20"/>
        <v>0</v>
      </c>
      <c r="BB172" s="330" t="e">
        <f>Table68[[#This Row],[Occupé]]/Table68[[#This Row],[Total port]]</f>
        <v>#DIV/0!</v>
      </c>
      <c r="BC172" s="250"/>
      <c r="BD172" s="250"/>
      <c r="BE172" s="215"/>
      <c r="BF172" s="215"/>
      <c r="BG172" s="215"/>
    </row>
    <row r="173" spans="1:59" ht="12" customHeight="1" thickBot="1">
      <c r="A173" s="299" t="str">
        <f t="shared" si="16"/>
        <v>INTRA</v>
      </c>
      <c r="B173" s="161" t="s">
        <v>119</v>
      </c>
      <c r="C173" s="98" t="s">
        <v>123</v>
      </c>
      <c r="D173" s="163" t="s">
        <v>280</v>
      </c>
      <c r="E173" s="353"/>
      <c r="F173" s="306">
        <v>0</v>
      </c>
      <c r="G173" s="306">
        <v>0</v>
      </c>
      <c r="H173" s="210" t="s">
        <v>289</v>
      </c>
      <c r="I173" s="162" t="s">
        <v>119</v>
      </c>
      <c r="J173" s="210"/>
      <c r="K173" s="210" t="s">
        <v>302</v>
      </c>
      <c r="L173" s="210">
        <f>COUNTIF(AO171:AT172,"x")</f>
        <v>0</v>
      </c>
      <c r="M173" s="210">
        <f t="shared" si="19"/>
        <v>0</v>
      </c>
      <c r="N173" s="164"/>
      <c r="O173" s="164"/>
      <c r="P173" s="164"/>
      <c r="Q173" s="164">
        <v>1</v>
      </c>
      <c r="R173" s="164">
        <v>2</v>
      </c>
      <c r="S173" s="164">
        <v>3</v>
      </c>
      <c r="T173" s="164">
        <v>4</v>
      </c>
      <c r="U173" s="164">
        <v>5</v>
      </c>
      <c r="V173" s="164">
        <v>6</v>
      </c>
      <c r="W173" s="164"/>
      <c r="X173" s="164"/>
      <c r="Y173" s="164">
        <v>1</v>
      </c>
      <c r="Z173" s="164">
        <v>2</v>
      </c>
      <c r="AA173" s="164">
        <v>3</v>
      </c>
      <c r="AB173" s="164">
        <v>4</v>
      </c>
      <c r="AC173" s="164">
        <v>5</v>
      </c>
      <c r="AD173" s="164">
        <v>6</v>
      </c>
      <c r="AE173" s="164"/>
      <c r="AF173" s="164"/>
      <c r="AG173" s="164">
        <v>1</v>
      </c>
      <c r="AH173" s="164">
        <v>2</v>
      </c>
      <c r="AI173" s="164">
        <v>3</v>
      </c>
      <c r="AJ173" s="164">
        <v>4</v>
      </c>
      <c r="AK173" s="164">
        <v>5</v>
      </c>
      <c r="AL173" s="164">
        <v>6</v>
      </c>
      <c r="AM173" s="164"/>
      <c r="AN173" s="164"/>
      <c r="AO173" s="164">
        <v>1</v>
      </c>
      <c r="AP173" s="164">
        <v>2</v>
      </c>
      <c r="AQ173" s="164">
        <v>3</v>
      </c>
      <c r="AR173" s="164">
        <v>4</v>
      </c>
      <c r="AS173" s="164">
        <v>5</v>
      </c>
      <c r="AT173" s="164">
        <v>6</v>
      </c>
      <c r="AU173" s="164"/>
      <c r="AV173" s="164"/>
      <c r="AW173" s="356"/>
      <c r="AY173" s="289">
        <f t="shared" si="17"/>
        <v>0</v>
      </c>
      <c r="AZ173" s="244">
        <f t="shared" si="18"/>
        <v>0</v>
      </c>
      <c r="BA173" s="331">
        <f t="shared" si="20"/>
        <v>0</v>
      </c>
      <c r="BB173" s="330" t="e">
        <f>Table68[[#This Row],[Occupé]]/Table68[[#This Row],[Total port]]</f>
        <v>#DIV/0!</v>
      </c>
      <c r="BC173" s="250"/>
      <c r="BD173" s="250"/>
      <c r="BE173" s="215"/>
      <c r="BF173" s="215"/>
      <c r="BG173" s="215"/>
    </row>
    <row r="174" spans="1:59" ht="12" customHeight="1" thickBot="1">
      <c r="A174" s="302" t="str">
        <f t="shared" si="16"/>
        <v>INTRA</v>
      </c>
      <c r="B174" s="101" t="s">
        <v>119</v>
      </c>
      <c r="C174" s="125" t="s">
        <v>123</v>
      </c>
      <c r="D174" s="103" t="s">
        <v>280</v>
      </c>
      <c r="E174" s="351">
        <v>24</v>
      </c>
      <c r="F174" s="208">
        <v>12</v>
      </c>
      <c r="G174" s="208">
        <v>12</v>
      </c>
      <c r="H174" s="208" t="s">
        <v>289</v>
      </c>
      <c r="I174" s="90" t="s">
        <v>119</v>
      </c>
      <c r="J174" s="208" t="s">
        <v>377</v>
      </c>
      <c r="K174" s="208" t="s">
        <v>298</v>
      </c>
      <c r="L174" s="208">
        <f>COUNTIF(Q175:V176,"x")</f>
        <v>0</v>
      </c>
      <c r="M174" s="208">
        <f t="shared" si="19"/>
        <v>12</v>
      </c>
      <c r="N174" s="159"/>
      <c r="O174" s="159"/>
      <c r="P174" s="159"/>
      <c r="Q174" s="159">
        <v>7</v>
      </c>
      <c r="R174" s="159">
        <v>8</v>
      </c>
      <c r="S174" s="159">
        <v>9</v>
      </c>
      <c r="T174" s="159">
        <v>10</v>
      </c>
      <c r="U174" s="159">
        <v>11</v>
      </c>
      <c r="V174" s="159">
        <v>12</v>
      </c>
      <c r="W174" s="159"/>
      <c r="X174" s="159"/>
      <c r="Y174" s="159">
        <v>7</v>
      </c>
      <c r="Z174" s="159">
        <v>8</v>
      </c>
      <c r="AA174" s="159">
        <v>9</v>
      </c>
      <c r="AB174" s="159">
        <v>10</v>
      </c>
      <c r="AC174" s="159">
        <v>11</v>
      </c>
      <c r="AD174" s="159">
        <v>12</v>
      </c>
      <c r="AE174" s="159"/>
      <c r="AF174" s="159"/>
      <c r="AG174" s="159">
        <v>7</v>
      </c>
      <c r="AH174" s="159">
        <v>8</v>
      </c>
      <c r="AI174" s="159">
        <v>9</v>
      </c>
      <c r="AJ174" s="159">
        <v>10</v>
      </c>
      <c r="AK174" s="159">
        <v>11</v>
      </c>
      <c r="AL174" s="159">
        <v>12</v>
      </c>
      <c r="AM174" s="159"/>
      <c r="AN174" s="159"/>
      <c r="AO174" s="159">
        <v>7</v>
      </c>
      <c r="AP174" s="159">
        <v>8</v>
      </c>
      <c r="AQ174" s="159">
        <v>9</v>
      </c>
      <c r="AR174" s="159">
        <v>10</v>
      </c>
      <c r="AS174" s="159">
        <v>11</v>
      </c>
      <c r="AT174" s="159">
        <v>12</v>
      </c>
      <c r="AU174" s="159"/>
      <c r="AV174" s="159"/>
      <c r="AW174" s="354">
        <f>E174</f>
        <v>24</v>
      </c>
      <c r="AY174" s="289">
        <f t="shared" si="17"/>
        <v>12</v>
      </c>
      <c r="AZ174" s="244">
        <f t="shared" si="18"/>
        <v>12</v>
      </c>
      <c r="BA174" s="331">
        <f t="shared" si="20"/>
        <v>12</v>
      </c>
      <c r="BB174" s="330">
        <f>Table68[[#This Row],[Occupé]]/Table68[[#This Row],[Total port]]</f>
        <v>1</v>
      </c>
      <c r="BC174" s="250"/>
      <c r="BD174" s="250"/>
      <c r="BE174" s="215"/>
      <c r="BF174" s="215"/>
      <c r="BG174" s="215"/>
    </row>
    <row r="175" spans="1:59" ht="12" customHeight="1">
      <c r="A175" s="298" t="str">
        <f t="shared" si="16"/>
        <v>INTRA</v>
      </c>
      <c r="B175" s="180" t="s">
        <v>119</v>
      </c>
      <c r="C175" s="209" t="s">
        <v>123</v>
      </c>
      <c r="D175" s="179" t="s">
        <v>280</v>
      </c>
      <c r="E175" s="352"/>
      <c r="F175" s="209">
        <v>12</v>
      </c>
      <c r="G175" s="209">
        <v>12</v>
      </c>
      <c r="H175" s="209" t="s">
        <v>289</v>
      </c>
      <c r="I175" s="178" t="s">
        <v>119</v>
      </c>
      <c r="J175" s="209" t="s">
        <v>378</v>
      </c>
      <c r="K175" s="209" t="s">
        <v>300</v>
      </c>
      <c r="L175" s="209">
        <f>COUNTIF(Y175:AD176,"x")</f>
        <v>0</v>
      </c>
      <c r="M175" s="209">
        <f t="shared" si="19"/>
        <v>12</v>
      </c>
      <c r="N175" s="171"/>
      <c r="O175" s="171"/>
      <c r="P175" s="107" t="str">
        <f>J174</f>
        <v>BN27</v>
      </c>
      <c r="Q175" s="90"/>
      <c r="R175" s="90"/>
      <c r="S175" s="90"/>
      <c r="T175" s="90"/>
      <c r="U175" s="90"/>
      <c r="V175" s="108"/>
      <c r="W175" s="171"/>
      <c r="X175" s="107" t="str">
        <f>J175</f>
        <v>BS27</v>
      </c>
      <c r="Y175" s="90"/>
      <c r="Z175" s="90"/>
      <c r="AA175" s="90"/>
      <c r="AB175" s="90"/>
      <c r="AC175" s="90"/>
      <c r="AD175" s="108"/>
      <c r="AE175" s="171"/>
      <c r="AF175" s="107" t="str">
        <f>J176</f>
        <v>BV27</v>
      </c>
      <c r="AG175" s="90"/>
      <c r="AH175" s="90"/>
      <c r="AI175" s="90"/>
      <c r="AJ175" s="90"/>
      <c r="AK175" s="90"/>
      <c r="AL175" s="108"/>
      <c r="AM175" s="171"/>
      <c r="AN175" s="113" t="str">
        <f>J177</f>
        <v>BV40</v>
      </c>
      <c r="AO175" s="90"/>
      <c r="AP175" s="90"/>
      <c r="AQ175" s="90"/>
      <c r="AR175" s="90"/>
      <c r="AS175" s="90"/>
      <c r="AT175" s="108"/>
      <c r="AU175" s="171"/>
      <c r="AV175" s="171"/>
      <c r="AW175" s="355"/>
      <c r="AY175" s="289">
        <f t="shared" si="17"/>
        <v>12</v>
      </c>
      <c r="AZ175" s="244">
        <f t="shared" si="18"/>
        <v>12</v>
      </c>
      <c r="BA175" s="331">
        <f t="shared" si="20"/>
        <v>12</v>
      </c>
      <c r="BB175" s="330">
        <f>Table68[[#This Row],[Occupé]]/Table68[[#This Row],[Total port]]</f>
        <v>1</v>
      </c>
      <c r="BC175" s="250"/>
      <c r="BD175" s="250"/>
      <c r="BE175" s="215"/>
      <c r="BF175" s="215"/>
      <c r="BG175" s="215"/>
    </row>
    <row r="176" spans="1:59" ht="12" customHeight="1" thickBot="1">
      <c r="A176" s="298" t="str">
        <f t="shared" si="16"/>
        <v>INTRA</v>
      </c>
      <c r="B176" s="180" t="s">
        <v>119</v>
      </c>
      <c r="C176" s="209" t="s">
        <v>123</v>
      </c>
      <c r="D176" s="179" t="s">
        <v>280</v>
      </c>
      <c r="E176" s="352"/>
      <c r="F176" s="209">
        <v>12</v>
      </c>
      <c r="G176" s="209">
        <v>12</v>
      </c>
      <c r="H176" s="209" t="s">
        <v>289</v>
      </c>
      <c r="I176" s="178" t="s">
        <v>119</v>
      </c>
      <c r="J176" s="209" t="s">
        <v>379</v>
      </c>
      <c r="K176" s="209" t="s">
        <v>301</v>
      </c>
      <c r="L176" s="209">
        <f>COUNTIF(AG175:AL176,"x")</f>
        <v>0</v>
      </c>
      <c r="M176" s="209">
        <f t="shared" si="19"/>
        <v>12</v>
      </c>
      <c r="N176" s="171"/>
      <c r="O176" s="171"/>
      <c r="P176" s="109" t="str">
        <f>K174</f>
        <v>C1</v>
      </c>
      <c r="Q176" s="162"/>
      <c r="R176" s="162"/>
      <c r="S176" s="162"/>
      <c r="T176" s="162"/>
      <c r="U176" s="162"/>
      <c r="V176" s="110"/>
      <c r="W176" s="171"/>
      <c r="X176" s="109" t="str">
        <f>K175</f>
        <v>C2</v>
      </c>
      <c r="Y176" s="162"/>
      <c r="Z176" s="162"/>
      <c r="AA176" s="162"/>
      <c r="AB176" s="162"/>
      <c r="AC176" s="162"/>
      <c r="AD176" s="110"/>
      <c r="AE176" s="171"/>
      <c r="AF176" s="109" t="str">
        <f>K176</f>
        <v>C3</v>
      </c>
      <c r="AG176" s="162"/>
      <c r="AH176" s="162"/>
      <c r="AI176" s="162"/>
      <c r="AJ176" s="162"/>
      <c r="AK176" s="162"/>
      <c r="AL176" s="110"/>
      <c r="AM176" s="171"/>
      <c r="AN176" s="117" t="str">
        <f>K177</f>
        <v>C4</v>
      </c>
      <c r="AO176" s="162"/>
      <c r="AP176" s="162"/>
      <c r="AQ176" s="162"/>
      <c r="AR176" s="162"/>
      <c r="AS176" s="162"/>
      <c r="AT176" s="110"/>
      <c r="AU176" s="171"/>
      <c r="AV176" s="171"/>
      <c r="AW176" s="355"/>
      <c r="AY176" s="289">
        <f t="shared" si="17"/>
        <v>12</v>
      </c>
      <c r="AZ176" s="244">
        <f t="shared" si="18"/>
        <v>12</v>
      </c>
      <c r="BA176" s="331">
        <f t="shared" si="20"/>
        <v>12</v>
      </c>
      <c r="BB176" s="330">
        <f>Table68[[#This Row],[Occupé]]/Table68[[#This Row],[Total port]]</f>
        <v>1</v>
      </c>
      <c r="BC176" s="250"/>
      <c r="BD176" s="250"/>
      <c r="BE176" s="215"/>
      <c r="BF176" s="215"/>
      <c r="BG176" s="215"/>
    </row>
    <row r="177" spans="1:59" ht="12" customHeight="1" thickBot="1">
      <c r="A177" s="299" t="str">
        <f t="shared" si="16"/>
        <v>INTRA</v>
      </c>
      <c r="B177" s="161" t="s">
        <v>119</v>
      </c>
      <c r="C177" s="98" t="s">
        <v>123</v>
      </c>
      <c r="D177" s="163" t="s">
        <v>280</v>
      </c>
      <c r="E177" s="353"/>
      <c r="F177" s="210">
        <v>12</v>
      </c>
      <c r="G177" s="210">
        <v>12</v>
      </c>
      <c r="H177" s="210" t="s">
        <v>289</v>
      </c>
      <c r="I177" s="162" t="s">
        <v>119</v>
      </c>
      <c r="J177" s="318" t="s">
        <v>144</v>
      </c>
      <c r="K177" s="210" t="s">
        <v>302</v>
      </c>
      <c r="L177" s="210">
        <f>COUNTIF(AO175:AT176,"x")</f>
        <v>0</v>
      </c>
      <c r="M177" s="210">
        <f t="shared" si="19"/>
        <v>12</v>
      </c>
      <c r="N177" s="164"/>
      <c r="O177" s="164"/>
      <c r="P177" s="164"/>
      <c r="Q177" s="164">
        <v>1</v>
      </c>
      <c r="R177" s="164">
        <v>2</v>
      </c>
      <c r="S177" s="164">
        <v>3</v>
      </c>
      <c r="T177" s="164">
        <v>4</v>
      </c>
      <c r="U177" s="164">
        <v>5</v>
      </c>
      <c r="V177" s="164">
        <v>6</v>
      </c>
      <c r="W177" s="164"/>
      <c r="X177" s="164"/>
      <c r="Y177" s="164">
        <v>1</v>
      </c>
      <c r="Z177" s="164">
        <v>2</v>
      </c>
      <c r="AA177" s="164">
        <v>3</v>
      </c>
      <c r="AB177" s="164">
        <v>4</v>
      </c>
      <c r="AC177" s="164">
        <v>5</v>
      </c>
      <c r="AD177" s="164">
        <v>6</v>
      </c>
      <c r="AE177" s="164"/>
      <c r="AF177" s="164"/>
      <c r="AG177" s="164">
        <v>1</v>
      </c>
      <c r="AH177" s="164">
        <v>2</v>
      </c>
      <c r="AI177" s="164">
        <v>3</v>
      </c>
      <c r="AJ177" s="164">
        <v>4</v>
      </c>
      <c r="AK177" s="164">
        <v>5</v>
      </c>
      <c r="AL177" s="164">
        <v>6</v>
      </c>
      <c r="AM177" s="164"/>
      <c r="AN177" s="164"/>
      <c r="AO177" s="164">
        <v>1</v>
      </c>
      <c r="AP177" s="164">
        <v>2</v>
      </c>
      <c r="AQ177" s="164">
        <v>3</v>
      </c>
      <c r="AR177" s="164">
        <v>4</v>
      </c>
      <c r="AS177" s="164">
        <v>5</v>
      </c>
      <c r="AT177" s="164">
        <v>6</v>
      </c>
      <c r="AU177" s="164"/>
      <c r="AV177" s="164"/>
      <c r="AW177" s="356"/>
      <c r="AY177" s="289">
        <f t="shared" si="17"/>
        <v>12</v>
      </c>
      <c r="AZ177" s="244">
        <f t="shared" si="18"/>
        <v>12</v>
      </c>
      <c r="BA177" s="331">
        <f t="shared" si="20"/>
        <v>12</v>
      </c>
      <c r="BB177" s="330">
        <f>Table68[[#This Row],[Occupé]]/Table68[[#This Row],[Total port]]</f>
        <v>1</v>
      </c>
      <c r="BC177" s="250"/>
      <c r="BD177" s="250"/>
      <c r="BE177" s="215"/>
      <c r="BF177" s="215"/>
      <c r="BG177" s="215"/>
    </row>
    <row r="178" spans="1:59" ht="12" customHeight="1" thickBot="1">
      <c r="A178" s="302" t="str">
        <f t="shared" si="16"/>
        <v>INTRA</v>
      </c>
      <c r="B178" s="101" t="s">
        <v>119</v>
      </c>
      <c r="C178" s="125" t="s">
        <v>123</v>
      </c>
      <c r="D178" s="103" t="s">
        <v>280</v>
      </c>
      <c r="E178" s="351">
        <v>23</v>
      </c>
      <c r="F178" s="304">
        <v>0</v>
      </c>
      <c r="G178" s="304">
        <v>0</v>
      </c>
      <c r="H178" s="208" t="s">
        <v>289</v>
      </c>
      <c r="I178" s="90" t="s">
        <v>119</v>
      </c>
      <c r="J178" s="208"/>
      <c r="K178" s="208" t="s">
        <v>298</v>
      </c>
      <c r="L178" s="208">
        <f>COUNTIF(Q179:V180,"x")</f>
        <v>0</v>
      </c>
      <c r="M178" s="208">
        <f t="shared" si="19"/>
        <v>0</v>
      </c>
      <c r="N178" s="159"/>
      <c r="O178" s="159"/>
      <c r="P178" s="159"/>
      <c r="Q178" s="159">
        <v>7</v>
      </c>
      <c r="R178" s="159">
        <v>8</v>
      </c>
      <c r="S178" s="159">
        <v>9</v>
      </c>
      <c r="T178" s="159">
        <v>10</v>
      </c>
      <c r="U178" s="159">
        <v>11</v>
      </c>
      <c r="V178" s="159">
        <v>12</v>
      </c>
      <c r="W178" s="159"/>
      <c r="X178" s="159"/>
      <c r="Y178" s="159">
        <v>7</v>
      </c>
      <c r="Z178" s="159">
        <v>8</v>
      </c>
      <c r="AA178" s="159">
        <v>9</v>
      </c>
      <c r="AB178" s="159">
        <v>10</v>
      </c>
      <c r="AC178" s="159">
        <v>11</v>
      </c>
      <c r="AD178" s="159">
        <v>12</v>
      </c>
      <c r="AE178" s="159"/>
      <c r="AF178" s="159"/>
      <c r="AG178" s="159">
        <v>7</v>
      </c>
      <c r="AH178" s="159">
        <v>8</v>
      </c>
      <c r="AI178" s="159">
        <v>9</v>
      </c>
      <c r="AJ178" s="159">
        <v>10</v>
      </c>
      <c r="AK178" s="159">
        <v>11</v>
      </c>
      <c r="AL178" s="159">
        <v>12</v>
      </c>
      <c r="AM178" s="159"/>
      <c r="AN178" s="159"/>
      <c r="AO178" s="159">
        <v>7</v>
      </c>
      <c r="AP178" s="159">
        <v>8</v>
      </c>
      <c r="AQ178" s="159">
        <v>9</v>
      </c>
      <c r="AR178" s="159">
        <v>10</v>
      </c>
      <c r="AS178" s="159">
        <v>11</v>
      </c>
      <c r="AT178" s="159">
        <v>12</v>
      </c>
      <c r="AU178" s="159"/>
      <c r="AV178" s="159"/>
      <c r="AW178" s="354">
        <f>E178</f>
        <v>23</v>
      </c>
      <c r="AY178" s="289">
        <f t="shared" si="17"/>
        <v>0</v>
      </c>
      <c r="AZ178" s="244">
        <f t="shared" si="18"/>
        <v>0</v>
      </c>
      <c r="BA178" s="331">
        <f t="shared" si="20"/>
        <v>0</v>
      </c>
      <c r="BB178" s="330" t="e">
        <f>Table68[[#This Row],[Occupé]]/Table68[[#This Row],[Total port]]</f>
        <v>#DIV/0!</v>
      </c>
      <c r="BC178" s="250"/>
      <c r="BD178" s="250"/>
      <c r="BE178" s="215"/>
      <c r="BF178" s="215"/>
      <c r="BG178" s="215"/>
    </row>
    <row r="179" spans="1:59" ht="12" customHeight="1">
      <c r="A179" s="298" t="str">
        <f t="shared" si="16"/>
        <v>INTRA</v>
      </c>
      <c r="B179" s="180" t="s">
        <v>119</v>
      </c>
      <c r="C179" s="209" t="s">
        <v>123</v>
      </c>
      <c r="D179" s="179" t="s">
        <v>280</v>
      </c>
      <c r="E179" s="352"/>
      <c r="F179" s="305">
        <v>0</v>
      </c>
      <c r="G179" s="305">
        <v>0</v>
      </c>
      <c r="H179" s="209" t="s">
        <v>289</v>
      </c>
      <c r="I179" s="178" t="s">
        <v>119</v>
      </c>
      <c r="J179" s="209"/>
      <c r="K179" s="209" t="s">
        <v>300</v>
      </c>
      <c r="L179" s="209">
        <f>COUNTIF(Y179:AD180,"x")</f>
        <v>0</v>
      </c>
      <c r="M179" s="209">
        <f t="shared" si="19"/>
        <v>0</v>
      </c>
      <c r="N179" s="171"/>
      <c r="O179" s="171"/>
      <c r="P179" s="107">
        <f>J178</f>
        <v>0</v>
      </c>
      <c r="Q179" s="114"/>
      <c r="R179" s="115"/>
      <c r="S179" s="115"/>
      <c r="T179" s="115"/>
      <c r="U179" s="115"/>
      <c r="V179" s="116"/>
      <c r="W179" s="171"/>
      <c r="X179" s="107">
        <f>J179</f>
        <v>0</v>
      </c>
      <c r="Y179" s="114"/>
      <c r="Z179" s="115"/>
      <c r="AA179" s="115"/>
      <c r="AB179" s="115"/>
      <c r="AC179" s="115"/>
      <c r="AD179" s="116"/>
      <c r="AE179" s="171"/>
      <c r="AF179" s="107">
        <f>J180</f>
        <v>0</v>
      </c>
      <c r="AG179" s="114"/>
      <c r="AH179" s="115"/>
      <c r="AI179" s="115"/>
      <c r="AJ179" s="115"/>
      <c r="AK179" s="115"/>
      <c r="AL179" s="116"/>
      <c r="AM179" s="171"/>
      <c r="AN179" s="113">
        <f>J181</f>
        <v>0</v>
      </c>
      <c r="AO179" s="114"/>
      <c r="AP179" s="115"/>
      <c r="AQ179" s="115"/>
      <c r="AR179" s="115"/>
      <c r="AS179" s="115"/>
      <c r="AT179" s="116"/>
      <c r="AU179" s="171"/>
      <c r="AV179" s="171"/>
      <c r="AW179" s="355"/>
      <c r="AY179" s="289">
        <f t="shared" si="17"/>
        <v>0</v>
      </c>
      <c r="AZ179" s="244">
        <f t="shared" si="18"/>
        <v>0</v>
      </c>
      <c r="BA179" s="331">
        <f t="shared" si="20"/>
        <v>0</v>
      </c>
      <c r="BB179" s="330" t="e">
        <f>Table68[[#This Row],[Occupé]]/Table68[[#This Row],[Total port]]</f>
        <v>#DIV/0!</v>
      </c>
      <c r="BC179" s="250"/>
      <c r="BD179" s="250"/>
      <c r="BE179" s="215"/>
      <c r="BF179" s="215"/>
      <c r="BG179" s="215"/>
    </row>
    <row r="180" spans="1:59" ht="12" customHeight="1" thickBot="1">
      <c r="A180" s="298" t="str">
        <f t="shared" si="16"/>
        <v>INTRA</v>
      </c>
      <c r="B180" s="180" t="s">
        <v>119</v>
      </c>
      <c r="C180" s="209" t="s">
        <v>123</v>
      </c>
      <c r="D180" s="179" t="s">
        <v>280</v>
      </c>
      <c r="E180" s="352"/>
      <c r="F180" s="305">
        <v>0</v>
      </c>
      <c r="G180" s="305">
        <v>0</v>
      </c>
      <c r="H180" s="209" t="s">
        <v>289</v>
      </c>
      <c r="I180" s="178" t="s">
        <v>119</v>
      </c>
      <c r="J180" s="209"/>
      <c r="K180" s="209" t="s">
        <v>301</v>
      </c>
      <c r="L180" s="209">
        <f>COUNTIF(AG179:AL180,"x")</f>
        <v>0</v>
      </c>
      <c r="M180" s="209">
        <f t="shared" si="19"/>
        <v>0</v>
      </c>
      <c r="N180" s="171"/>
      <c r="O180" s="171"/>
      <c r="P180" s="109" t="str">
        <f>K178</f>
        <v>C1</v>
      </c>
      <c r="Q180" s="118"/>
      <c r="R180" s="119"/>
      <c r="S180" s="119"/>
      <c r="T180" s="119"/>
      <c r="U180" s="119"/>
      <c r="V180" s="120"/>
      <c r="W180" s="171"/>
      <c r="X180" s="109" t="str">
        <f>K179</f>
        <v>C2</v>
      </c>
      <c r="Y180" s="118"/>
      <c r="Z180" s="119"/>
      <c r="AA180" s="119"/>
      <c r="AB180" s="119"/>
      <c r="AC180" s="119"/>
      <c r="AD180" s="120"/>
      <c r="AE180" s="171"/>
      <c r="AF180" s="109" t="str">
        <f>K180</f>
        <v>C3</v>
      </c>
      <c r="AG180" s="118"/>
      <c r="AH180" s="119"/>
      <c r="AI180" s="119"/>
      <c r="AJ180" s="119"/>
      <c r="AK180" s="119"/>
      <c r="AL180" s="120"/>
      <c r="AM180" s="171"/>
      <c r="AN180" s="117" t="str">
        <f>K181</f>
        <v>C4</v>
      </c>
      <c r="AO180" s="118"/>
      <c r="AP180" s="119"/>
      <c r="AQ180" s="119"/>
      <c r="AR180" s="119"/>
      <c r="AS180" s="119"/>
      <c r="AT180" s="120"/>
      <c r="AU180" s="171"/>
      <c r="AV180" s="171"/>
      <c r="AW180" s="355"/>
      <c r="AY180" s="289">
        <f t="shared" si="17"/>
        <v>0</v>
      </c>
      <c r="AZ180" s="244">
        <f t="shared" si="18"/>
        <v>0</v>
      </c>
      <c r="BA180" s="331">
        <f t="shared" si="20"/>
        <v>0</v>
      </c>
      <c r="BB180" s="330" t="e">
        <f>Table68[[#This Row],[Occupé]]/Table68[[#This Row],[Total port]]</f>
        <v>#DIV/0!</v>
      </c>
      <c r="BC180" s="250"/>
      <c r="BD180" s="250"/>
      <c r="BE180" s="215"/>
      <c r="BF180" s="215"/>
      <c r="BG180" s="215"/>
    </row>
    <row r="181" spans="1:59" ht="12" customHeight="1" thickBot="1">
      <c r="A181" s="299" t="str">
        <f t="shared" si="16"/>
        <v>INTRA</v>
      </c>
      <c r="B181" s="161" t="s">
        <v>119</v>
      </c>
      <c r="C181" s="98" t="s">
        <v>123</v>
      </c>
      <c r="D181" s="163" t="s">
        <v>280</v>
      </c>
      <c r="E181" s="353"/>
      <c r="F181" s="306">
        <v>0</v>
      </c>
      <c r="G181" s="306">
        <v>0</v>
      </c>
      <c r="H181" s="210" t="s">
        <v>289</v>
      </c>
      <c r="I181" s="162" t="s">
        <v>119</v>
      </c>
      <c r="J181" s="210"/>
      <c r="K181" s="210" t="s">
        <v>302</v>
      </c>
      <c r="L181" s="210">
        <f>COUNTIF(AO179:AT180,"x")</f>
        <v>0</v>
      </c>
      <c r="M181" s="210">
        <f t="shared" si="19"/>
        <v>0</v>
      </c>
      <c r="N181" s="164"/>
      <c r="O181" s="164"/>
      <c r="P181" s="164"/>
      <c r="Q181" s="164">
        <v>1</v>
      </c>
      <c r="R181" s="164">
        <v>2</v>
      </c>
      <c r="S181" s="164">
        <v>3</v>
      </c>
      <c r="T181" s="164">
        <v>4</v>
      </c>
      <c r="U181" s="164">
        <v>5</v>
      </c>
      <c r="V181" s="164">
        <v>6</v>
      </c>
      <c r="W181" s="164"/>
      <c r="X181" s="164"/>
      <c r="Y181" s="164">
        <v>1</v>
      </c>
      <c r="Z181" s="164">
        <v>2</v>
      </c>
      <c r="AA181" s="164">
        <v>3</v>
      </c>
      <c r="AB181" s="164">
        <v>4</v>
      </c>
      <c r="AC181" s="164">
        <v>5</v>
      </c>
      <c r="AD181" s="164">
        <v>6</v>
      </c>
      <c r="AE181" s="164"/>
      <c r="AF181" s="164"/>
      <c r="AG181" s="164">
        <v>1</v>
      </c>
      <c r="AH181" s="164">
        <v>2</v>
      </c>
      <c r="AI181" s="164">
        <v>3</v>
      </c>
      <c r="AJ181" s="164">
        <v>4</v>
      </c>
      <c r="AK181" s="164">
        <v>5</v>
      </c>
      <c r="AL181" s="164">
        <v>6</v>
      </c>
      <c r="AM181" s="164"/>
      <c r="AN181" s="164"/>
      <c r="AO181" s="164">
        <v>1</v>
      </c>
      <c r="AP181" s="164">
        <v>2</v>
      </c>
      <c r="AQ181" s="164">
        <v>3</v>
      </c>
      <c r="AR181" s="164">
        <v>4</v>
      </c>
      <c r="AS181" s="164">
        <v>5</v>
      </c>
      <c r="AT181" s="164">
        <v>6</v>
      </c>
      <c r="AU181" s="164"/>
      <c r="AV181" s="164"/>
      <c r="AW181" s="356"/>
      <c r="AY181" s="289">
        <f t="shared" si="17"/>
        <v>0</v>
      </c>
      <c r="AZ181" s="244">
        <f t="shared" si="18"/>
        <v>0</v>
      </c>
      <c r="BA181" s="331">
        <f t="shared" si="20"/>
        <v>0</v>
      </c>
      <c r="BB181" s="330" t="e">
        <f>Table68[[#This Row],[Occupé]]/Table68[[#This Row],[Total port]]</f>
        <v>#DIV/0!</v>
      </c>
      <c r="BC181" s="250"/>
      <c r="BD181" s="250"/>
      <c r="BE181" s="215"/>
      <c r="BF181" s="215"/>
      <c r="BG181" s="215"/>
    </row>
    <row r="182" spans="1:59" ht="12" customHeight="1" thickBot="1">
      <c r="A182" s="302" t="str">
        <f t="shared" si="16"/>
        <v>INTRA</v>
      </c>
      <c r="B182" s="101" t="s">
        <v>119</v>
      </c>
      <c r="C182" s="125" t="s">
        <v>123</v>
      </c>
      <c r="D182" s="103" t="s">
        <v>280</v>
      </c>
      <c r="E182" s="351">
        <v>22</v>
      </c>
      <c r="F182" s="208">
        <v>12</v>
      </c>
      <c r="G182" s="208">
        <v>12</v>
      </c>
      <c r="H182" s="208" t="s">
        <v>289</v>
      </c>
      <c r="I182" s="90" t="s">
        <v>119</v>
      </c>
      <c r="J182" s="208" t="s">
        <v>380</v>
      </c>
      <c r="K182" s="208" t="s">
        <v>298</v>
      </c>
      <c r="L182" s="208">
        <f>COUNTIF(Q183:V184,"x")</f>
        <v>0</v>
      </c>
      <c r="M182" s="208">
        <f t="shared" si="19"/>
        <v>12</v>
      </c>
      <c r="N182" s="159"/>
      <c r="O182" s="159"/>
      <c r="P182" s="159"/>
      <c r="Q182" s="159">
        <v>7</v>
      </c>
      <c r="R182" s="159">
        <v>8</v>
      </c>
      <c r="S182" s="159">
        <v>9</v>
      </c>
      <c r="T182" s="159">
        <v>10</v>
      </c>
      <c r="U182" s="159">
        <v>11</v>
      </c>
      <c r="V182" s="159">
        <v>12</v>
      </c>
      <c r="W182" s="159"/>
      <c r="X182" s="159"/>
      <c r="Y182" s="159">
        <v>7</v>
      </c>
      <c r="Z182" s="159">
        <v>8</v>
      </c>
      <c r="AA182" s="159">
        <v>9</v>
      </c>
      <c r="AB182" s="159">
        <v>10</v>
      </c>
      <c r="AC182" s="159">
        <v>11</v>
      </c>
      <c r="AD182" s="159">
        <v>12</v>
      </c>
      <c r="AE182" s="159"/>
      <c r="AF182" s="159"/>
      <c r="AG182" s="159">
        <v>7</v>
      </c>
      <c r="AH182" s="159">
        <v>8</v>
      </c>
      <c r="AI182" s="159">
        <v>9</v>
      </c>
      <c r="AJ182" s="159">
        <v>10</v>
      </c>
      <c r="AK182" s="159">
        <v>11</v>
      </c>
      <c r="AL182" s="159">
        <v>12</v>
      </c>
      <c r="AM182" s="159"/>
      <c r="AN182" s="159"/>
      <c r="AO182" s="159">
        <v>7</v>
      </c>
      <c r="AP182" s="159">
        <v>8</v>
      </c>
      <c r="AQ182" s="159">
        <v>9</v>
      </c>
      <c r="AR182" s="159">
        <v>10</v>
      </c>
      <c r="AS182" s="159">
        <v>11</v>
      </c>
      <c r="AT182" s="159">
        <v>12</v>
      </c>
      <c r="AU182" s="159"/>
      <c r="AV182" s="159"/>
      <c r="AW182" s="354">
        <f>E182</f>
        <v>22</v>
      </c>
      <c r="AY182" s="289">
        <f t="shared" si="17"/>
        <v>12</v>
      </c>
      <c r="AZ182" s="244">
        <f t="shared" si="18"/>
        <v>12</v>
      </c>
      <c r="BA182" s="331">
        <f t="shared" si="20"/>
        <v>12</v>
      </c>
      <c r="BB182" s="330">
        <f>Table68[[#This Row],[Occupé]]/Table68[[#This Row],[Total port]]</f>
        <v>1</v>
      </c>
      <c r="BC182" s="250"/>
      <c r="BD182" s="250"/>
      <c r="BE182" s="215"/>
      <c r="BF182" s="215"/>
      <c r="BG182" s="215"/>
    </row>
    <row r="183" spans="1:59" ht="12" customHeight="1">
      <c r="A183" s="298" t="str">
        <f t="shared" si="16"/>
        <v>INTRA</v>
      </c>
      <c r="B183" s="180" t="s">
        <v>119</v>
      </c>
      <c r="C183" s="209" t="s">
        <v>123</v>
      </c>
      <c r="D183" s="179" t="s">
        <v>280</v>
      </c>
      <c r="E183" s="352"/>
      <c r="F183" s="209">
        <v>12</v>
      </c>
      <c r="G183" s="209">
        <v>12</v>
      </c>
      <c r="H183" s="209" t="s">
        <v>289</v>
      </c>
      <c r="I183" s="178" t="s">
        <v>119</v>
      </c>
      <c r="J183" s="209" t="s">
        <v>381</v>
      </c>
      <c r="K183" s="209" t="s">
        <v>300</v>
      </c>
      <c r="L183" s="209">
        <f>COUNTIF(Y183:AD184,"x")</f>
        <v>0</v>
      </c>
      <c r="M183" s="209">
        <f t="shared" si="19"/>
        <v>12</v>
      </c>
      <c r="N183" s="171"/>
      <c r="O183" s="171"/>
      <c r="P183" s="107" t="str">
        <f>J182</f>
        <v>CB27</v>
      </c>
      <c r="Q183" s="90" t="s">
        <v>343</v>
      </c>
      <c r="R183" s="90"/>
      <c r="S183" s="90"/>
      <c r="T183" s="90"/>
      <c r="U183" s="90"/>
      <c r="V183" s="108"/>
      <c r="W183" s="171"/>
      <c r="X183" s="107" t="str">
        <f>J183</f>
        <v>CE27</v>
      </c>
      <c r="Y183" s="90" t="s">
        <v>343</v>
      </c>
      <c r="Z183" s="90"/>
      <c r="AA183" s="90"/>
      <c r="AB183" s="90"/>
      <c r="AC183" s="90"/>
      <c r="AD183" s="108"/>
      <c r="AE183" s="171"/>
      <c r="AF183" s="107" t="str">
        <f>J184</f>
        <v>CE05</v>
      </c>
      <c r="AG183" s="90" t="s">
        <v>343</v>
      </c>
      <c r="AH183" s="90"/>
      <c r="AI183" s="90"/>
      <c r="AJ183" s="90"/>
      <c r="AK183" s="90"/>
      <c r="AL183" s="108"/>
      <c r="AM183" s="171"/>
      <c r="AN183" s="113" t="str">
        <f>J185</f>
        <v>CE06</v>
      </c>
      <c r="AO183" s="90" t="s">
        <v>343</v>
      </c>
      <c r="AP183" s="90"/>
      <c r="AQ183" s="90"/>
      <c r="AR183" s="90"/>
      <c r="AS183" s="90"/>
      <c r="AT183" s="108"/>
      <c r="AU183" s="171"/>
      <c r="AV183" s="171"/>
      <c r="AW183" s="355"/>
      <c r="AY183" s="289">
        <f t="shared" si="17"/>
        <v>12</v>
      </c>
      <c r="AZ183" s="244">
        <f t="shared" si="18"/>
        <v>12</v>
      </c>
      <c r="BA183" s="331">
        <f t="shared" si="20"/>
        <v>12</v>
      </c>
      <c r="BB183" s="330">
        <f>Table68[[#This Row],[Occupé]]/Table68[[#This Row],[Total port]]</f>
        <v>1</v>
      </c>
      <c r="BC183" s="250"/>
      <c r="BD183" s="250"/>
      <c r="BE183" s="215"/>
      <c r="BF183" s="215"/>
      <c r="BG183" s="215"/>
    </row>
    <row r="184" spans="1:59" ht="12" customHeight="1" thickBot="1">
      <c r="A184" s="298" t="str">
        <f t="shared" si="16"/>
        <v>INTRA</v>
      </c>
      <c r="B184" s="180" t="s">
        <v>119</v>
      </c>
      <c r="C184" s="209" t="s">
        <v>123</v>
      </c>
      <c r="D184" s="179" t="s">
        <v>280</v>
      </c>
      <c r="E184" s="352"/>
      <c r="F184" s="209">
        <v>12</v>
      </c>
      <c r="G184" s="209">
        <v>12</v>
      </c>
      <c r="H184" s="209" t="s">
        <v>289</v>
      </c>
      <c r="I184" s="178" t="s">
        <v>119</v>
      </c>
      <c r="J184" s="209" t="s">
        <v>382</v>
      </c>
      <c r="K184" s="209" t="s">
        <v>301</v>
      </c>
      <c r="L184" s="209">
        <f>COUNTIF(AG183:AL184,"x")</f>
        <v>0</v>
      </c>
      <c r="M184" s="209">
        <f t="shared" si="19"/>
        <v>12</v>
      </c>
      <c r="N184" s="171"/>
      <c r="O184" s="171"/>
      <c r="P184" s="109" t="str">
        <f>K182</f>
        <v>C1</v>
      </c>
      <c r="Q184" s="162"/>
      <c r="R184" s="162"/>
      <c r="S184" s="162"/>
      <c r="T184" s="162"/>
      <c r="U184" s="162"/>
      <c r="V184" s="110"/>
      <c r="W184" s="171"/>
      <c r="X184" s="109" t="str">
        <f>K183</f>
        <v>C2</v>
      </c>
      <c r="Y184" s="162"/>
      <c r="Z184" s="162"/>
      <c r="AA184" s="162"/>
      <c r="AB184" s="162"/>
      <c r="AC184" s="162"/>
      <c r="AD184" s="110"/>
      <c r="AE184" s="171"/>
      <c r="AF184" s="109" t="str">
        <f>K184</f>
        <v>C3</v>
      </c>
      <c r="AG184" s="162"/>
      <c r="AH184" s="162"/>
      <c r="AI184" s="162"/>
      <c r="AJ184" s="162"/>
      <c r="AK184" s="162"/>
      <c r="AL184" s="110"/>
      <c r="AM184" s="171"/>
      <c r="AN184" s="117" t="str">
        <f>K185</f>
        <v>C4</v>
      </c>
      <c r="AO184" s="162"/>
      <c r="AP184" s="162"/>
      <c r="AQ184" s="162"/>
      <c r="AR184" s="162"/>
      <c r="AS184" s="162"/>
      <c r="AT184" s="110"/>
      <c r="AU184" s="171"/>
      <c r="AV184" s="171"/>
      <c r="AW184" s="355"/>
      <c r="AY184" s="289">
        <f t="shared" si="17"/>
        <v>12</v>
      </c>
      <c r="AZ184" s="244">
        <f t="shared" si="18"/>
        <v>12</v>
      </c>
      <c r="BA184" s="331">
        <f t="shared" si="20"/>
        <v>12</v>
      </c>
      <c r="BB184" s="330">
        <f>Table68[[#This Row],[Occupé]]/Table68[[#This Row],[Total port]]</f>
        <v>1</v>
      </c>
      <c r="BC184" s="250"/>
      <c r="BD184" s="250"/>
      <c r="BE184" s="215"/>
      <c r="BF184" s="215"/>
      <c r="BG184" s="215"/>
    </row>
    <row r="185" spans="1:59" ht="12" customHeight="1" thickBot="1">
      <c r="A185" s="299" t="str">
        <f t="shared" si="16"/>
        <v>INTRA</v>
      </c>
      <c r="B185" s="161" t="s">
        <v>119</v>
      </c>
      <c r="C185" s="98" t="s">
        <v>123</v>
      </c>
      <c r="D185" s="163" t="s">
        <v>280</v>
      </c>
      <c r="E185" s="353"/>
      <c r="F185" s="210">
        <v>12</v>
      </c>
      <c r="G185" s="210">
        <v>12</v>
      </c>
      <c r="H185" s="210" t="s">
        <v>289</v>
      </c>
      <c r="I185" s="162" t="s">
        <v>119</v>
      </c>
      <c r="J185" s="210" t="s">
        <v>383</v>
      </c>
      <c r="K185" s="210" t="s">
        <v>302</v>
      </c>
      <c r="L185" s="210">
        <f>COUNTIF(AO183:AT184,"x")</f>
        <v>0</v>
      </c>
      <c r="M185" s="210">
        <f t="shared" si="19"/>
        <v>12</v>
      </c>
      <c r="N185" s="164"/>
      <c r="O185" s="164"/>
      <c r="P185" s="164"/>
      <c r="Q185" s="164">
        <v>1</v>
      </c>
      <c r="R185" s="164">
        <v>2</v>
      </c>
      <c r="S185" s="164">
        <v>3</v>
      </c>
      <c r="T185" s="164">
        <v>4</v>
      </c>
      <c r="U185" s="164">
        <v>5</v>
      </c>
      <c r="V185" s="164">
        <v>6</v>
      </c>
      <c r="W185" s="164"/>
      <c r="X185" s="164"/>
      <c r="Y185" s="164">
        <v>1</v>
      </c>
      <c r="Z185" s="164">
        <v>2</v>
      </c>
      <c r="AA185" s="164">
        <v>3</v>
      </c>
      <c r="AB185" s="164">
        <v>4</v>
      </c>
      <c r="AC185" s="164">
        <v>5</v>
      </c>
      <c r="AD185" s="164">
        <v>6</v>
      </c>
      <c r="AE185" s="164"/>
      <c r="AF185" s="164"/>
      <c r="AG185" s="164">
        <v>1</v>
      </c>
      <c r="AH185" s="164">
        <v>2</v>
      </c>
      <c r="AI185" s="164">
        <v>3</v>
      </c>
      <c r="AJ185" s="164">
        <v>4</v>
      </c>
      <c r="AK185" s="164">
        <v>5</v>
      </c>
      <c r="AL185" s="164">
        <v>6</v>
      </c>
      <c r="AM185" s="164"/>
      <c r="AN185" s="164"/>
      <c r="AO185" s="164">
        <v>1</v>
      </c>
      <c r="AP185" s="164">
        <v>2</v>
      </c>
      <c r="AQ185" s="164">
        <v>3</v>
      </c>
      <c r="AR185" s="164">
        <v>4</v>
      </c>
      <c r="AS185" s="164">
        <v>5</v>
      </c>
      <c r="AT185" s="164">
        <v>6</v>
      </c>
      <c r="AU185" s="164"/>
      <c r="AV185" s="164"/>
      <c r="AW185" s="356"/>
      <c r="AY185" s="289">
        <f t="shared" si="17"/>
        <v>12</v>
      </c>
      <c r="AZ185" s="244">
        <f t="shared" si="18"/>
        <v>12</v>
      </c>
      <c r="BA185" s="331">
        <f t="shared" si="20"/>
        <v>12</v>
      </c>
      <c r="BB185" s="330">
        <f>Table68[[#This Row],[Occupé]]/Table68[[#This Row],[Total port]]</f>
        <v>1</v>
      </c>
      <c r="BC185" s="250"/>
      <c r="BD185" s="250"/>
      <c r="BE185" s="215"/>
      <c r="BF185" s="215"/>
      <c r="BG185" s="215"/>
    </row>
  </sheetData>
  <autoFilter ref="A1:AP185" xr:uid="{00000000-0009-0000-0000-000007000000}"/>
  <mergeCells count="90">
    <mergeCell ref="E6:E9"/>
    <mergeCell ref="AP6:AP9"/>
    <mergeCell ref="E10:E13"/>
    <mergeCell ref="AP10:AP13"/>
    <mergeCell ref="E14:E17"/>
    <mergeCell ref="AP14:AP17"/>
    <mergeCell ref="E18:E21"/>
    <mergeCell ref="AP18:AP21"/>
    <mergeCell ref="E22:E25"/>
    <mergeCell ref="AP22:AP25"/>
    <mergeCell ref="E26:E29"/>
    <mergeCell ref="AP26:AP29"/>
    <mergeCell ref="E30:E33"/>
    <mergeCell ref="AP30:AP33"/>
    <mergeCell ref="E34:E37"/>
    <mergeCell ref="AP34:AP37"/>
    <mergeCell ref="E38:E41"/>
    <mergeCell ref="AP38:AP41"/>
    <mergeCell ref="E42:E45"/>
    <mergeCell ref="AP42:AP45"/>
    <mergeCell ref="E46:E49"/>
    <mergeCell ref="AP46:AP49"/>
    <mergeCell ref="E50:E53"/>
    <mergeCell ref="AP50:AP53"/>
    <mergeCell ref="E54:E57"/>
    <mergeCell ref="AP54:AP57"/>
    <mergeCell ref="E58:E61"/>
    <mergeCell ref="AP58:AP61"/>
    <mergeCell ref="E62:E65"/>
    <mergeCell ref="AP62:AP65"/>
    <mergeCell ref="E66:E69"/>
    <mergeCell ref="AP66:AP69"/>
    <mergeCell ref="E70:E73"/>
    <mergeCell ref="AP70:AP73"/>
    <mergeCell ref="E74:E77"/>
    <mergeCell ref="AP74:AP77"/>
    <mergeCell ref="E78:E81"/>
    <mergeCell ref="AP78:AP81"/>
    <mergeCell ref="E82:E85"/>
    <mergeCell ref="AP82:AP85"/>
    <mergeCell ref="E86:E89"/>
    <mergeCell ref="AP86:AP89"/>
    <mergeCell ref="E90:E93"/>
    <mergeCell ref="AP90:AP93"/>
    <mergeCell ref="E94:E97"/>
    <mergeCell ref="AP94:AP97"/>
    <mergeCell ref="E98:E101"/>
    <mergeCell ref="AP98:AP101"/>
    <mergeCell ref="E114:E117"/>
    <mergeCell ref="AP114:AP117"/>
    <mergeCell ref="E102:E105"/>
    <mergeCell ref="AP102:AP105"/>
    <mergeCell ref="E106:E109"/>
    <mergeCell ref="AP106:AP109"/>
    <mergeCell ref="E110:E113"/>
    <mergeCell ref="AP110:AP113"/>
    <mergeCell ref="E118:E121"/>
    <mergeCell ref="AW118:AW121"/>
    <mergeCell ref="E122:E125"/>
    <mergeCell ref="AW122:AW125"/>
    <mergeCell ref="E126:E129"/>
    <mergeCell ref="AW126:AW129"/>
    <mergeCell ref="E130:E133"/>
    <mergeCell ref="AW130:AW133"/>
    <mergeCell ref="E134:E137"/>
    <mergeCell ref="AW134:AW137"/>
    <mergeCell ref="E138:E141"/>
    <mergeCell ref="AW138:AW141"/>
    <mergeCell ref="E142:E145"/>
    <mergeCell ref="AW142:AW145"/>
    <mergeCell ref="E146:E149"/>
    <mergeCell ref="AW146:AW149"/>
    <mergeCell ref="E150:E153"/>
    <mergeCell ref="AW150:AW153"/>
    <mergeCell ref="E154:E157"/>
    <mergeCell ref="AW154:AW157"/>
    <mergeCell ref="E158:E161"/>
    <mergeCell ref="AW158:AW161"/>
    <mergeCell ref="E162:E165"/>
    <mergeCell ref="AW162:AW165"/>
    <mergeCell ref="E178:E181"/>
    <mergeCell ref="AW178:AW181"/>
    <mergeCell ref="E182:E185"/>
    <mergeCell ref="AW182:AW185"/>
    <mergeCell ref="E166:E169"/>
    <mergeCell ref="AW166:AW169"/>
    <mergeCell ref="E170:E173"/>
    <mergeCell ref="AW170:AW173"/>
    <mergeCell ref="E174:E177"/>
    <mergeCell ref="AW174:AW177"/>
  </mergeCells>
  <conditionalFormatting sqref="I6:I185 B6:B185">
    <cfRule type="cellIs" dxfId="123" priority="471" operator="equal">
      <formula>"MMRB"</formula>
    </cfRule>
    <cfRule type="cellIs" dxfId="122" priority="472" operator="equal">
      <formula>"MMRA"</formula>
    </cfRule>
    <cfRule type="cellIs" dxfId="121" priority="473" operator="equal">
      <formula>"2B1"</formula>
    </cfRule>
    <cfRule type="cellIs" dxfId="120" priority="474" operator="equal">
      <formula>"a4d"</formula>
    </cfRule>
    <cfRule type="cellIs" dxfId="119" priority="475" operator="equal">
      <formula>"2a4"</formula>
    </cfRule>
    <cfRule type="cellIs" dxfId="118" priority="476" operator="equal">
      <formula>"2a3"</formula>
    </cfRule>
    <cfRule type="cellIs" dxfId="117" priority="477" operator="equal">
      <formula>"2a2"</formula>
    </cfRule>
    <cfRule type="cellIs" dxfId="116" priority="478" operator="equal">
      <formula>"2A1"</formula>
    </cfRule>
  </conditionalFormatting>
  <conditionalFormatting sqref="I6:I185 B6:B185">
    <cfRule type="cellIs" dxfId="115" priority="467" operator="equal">
      <formula>"OM4"</formula>
    </cfRule>
    <cfRule type="cellIs" dxfId="114" priority="468" operator="equal">
      <formula>"OS2"</formula>
    </cfRule>
    <cfRule type="cellIs" dxfId="113" priority="469" operator="equal">
      <formula>"FO"</formula>
    </cfRule>
    <cfRule type="cellIs" dxfId="112" priority="470" operator="equal">
      <formula>"RJ"</formula>
    </cfRule>
  </conditionalFormatting>
  <conditionalFormatting sqref="Q119:V120 Y119:AD120 AG119:AL120 AG127:AL128 Q175:V176 Y175:AD176 AG175:AL176 AO175:AT176 Q183:V184 Y183:AD184 AG183:AL184 AO183:AT184 AO119:AT120 Q127:V128 AO127:AT128 Q135:V136 Y135:AD136 AG135:AL136 AO135:AT136 Q143:V144 Y143:AD144 AG143:AL144 AO143:AT144 Q151:V152 Q159:V160 AO159:AT160 Q167:V168 Y167:AD168 Q11:V12 Q7:V8 Y7:AD8 Y87:AD88 Q91:V92 Y15:AD16 Y23:AD24 AG15:AL16 AG23:AL24 Q15:V16 Q19:V20 Q23:V24 Q27:V28 Q87:V88 Q43:V44 Q31:V32 Y31:AD32 AG31:AL32 Q35:V36 Q39:V40 Y39:AD40 AG39:AL40 Q47:V48 Y47:AD48 AG47:AL48 Q51:V52 Q55:V56 Y55:AD56 AG55:AL56 Q59:V60 Q63:V64 Q67:V68 Q71:V72 Q75:V76 Q83:V84 Y11:AD12 AG51:AL52 Y51:AD52 Y71:AD72 AG71:AL72 Q79:V80 Y79:AD80 AG79:AL80 Q95:V96 Q99:V100 Q103:V104 Q107:V108 Q111:V112 Y111:AD112 AG111:AL112 Y63:AD64 AG63:AL64 Y75:AD76 AG87:AL88 Y95:AD96 AG95:AL96 Y103:AD104 AG103:AL104 Q115:V116 Y127:AD128 Y159:AD160 AG159:AL160 AG167:AL168">
    <cfRule type="cellIs" dxfId="111" priority="465" operator="equal">
      <formula>"x"</formula>
    </cfRule>
    <cfRule type="containsBlanks" dxfId="110" priority="466" stopIfTrue="1">
      <formula>LEN(TRIM(Q7))=0</formula>
    </cfRule>
  </conditionalFormatting>
  <conditionalFormatting sqref="BB6:BB185">
    <cfRule type="colorScale" priority="1">
      <colorScale>
        <cfvo type="min"/>
        <cfvo type="percentile" val="50"/>
        <cfvo type="max"/>
        <color rgb="FF00B050"/>
        <color theme="7" tint="0.39997558519241921"/>
        <color rgb="FFFF0000"/>
      </colorScale>
    </cfRule>
    <cfRule type="colorScale" priority="697">
      <colorScale>
        <cfvo type="percent" val="0"/>
        <cfvo type="percentile" val="50"/>
        <cfvo type="percent" val="100"/>
        <color theme="9" tint="-0.249977111117893"/>
        <color rgb="FFFFEB84"/>
        <color rgb="FFFF0000"/>
      </colorScale>
    </cfRule>
  </conditionalFormatting>
  <pageMargins left="0" right="0" top="0" bottom="0" header="0" footer="0"/>
  <pageSetup paperSize="9" scale="50" fitToHeight="0" orientation="portrait" r:id="rId1"/>
  <colBreaks count="1" manualBreakCount="1">
    <brk id="1" max="1048575" man="1"/>
  </colBreak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Excel document" ma:contentTypeID="0x010100CD5B03D1A7208E4FA9062134E23DBF4D00D1223EDFDE5BC34381C56FCC76D5A021" ma:contentTypeVersion="" ma:contentTypeDescription="" ma:contentTypeScope="" ma:versionID="d8951d862d8a081713e77e07d719e56f">
  <xsd:schema xmlns:xsd="http://www.w3.org/2001/XMLSchema" xmlns:xs="http://www.w3.org/2001/XMLSchema" xmlns:p="http://schemas.microsoft.com/office/2006/metadata/properties" targetNamespace="http://schemas.microsoft.com/office/2006/metadata/properties" ma:root="true" ma:fieldsID="7e09f535c922f0e231fdf2ac8ab324c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939192-E680-4C9F-B411-B425AAE28B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EC407237-2AF8-41A3-8C00-CB7754E09F4E}">
  <ds:schemaRefs>
    <ds:schemaRef ds:uri="http://schemas.microsoft.com/sharepoint/v3/contenttype/forms"/>
  </ds:schemaRefs>
</ds:datastoreItem>
</file>

<file path=customXml/itemProps3.xml><?xml version="1.0" encoding="utf-8"?>
<ds:datastoreItem xmlns:ds="http://schemas.openxmlformats.org/officeDocument/2006/customXml" ds:itemID="{40AEC387-BDDB-4B55-AB05-81093BBCBCA8}">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vt:i4>
      </vt:variant>
    </vt:vector>
  </HeadingPairs>
  <TitlesOfParts>
    <vt:vector size="11" baseType="lpstr">
      <vt:lpstr>INDEX</vt:lpstr>
      <vt:lpstr>SPARTA</vt:lpstr>
      <vt:lpstr>Frankfort</vt:lpstr>
      <vt:lpstr>Sheet3</vt:lpstr>
      <vt:lpstr>List</vt:lpstr>
      <vt:lpstr>CASTOR-CU</vt:lpstr>
      <vt:lpstr>SPARTA CU</vt:lpstr>
      <vt:lpstr>SPARTA fibre</vt:lpstr>
      <vt:lpstr>CASTOR fibre</vt:lpstr>
      <vt:lpstr>template Polux CU </vt:lpstr>
      <vt:lpstr>template 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Jonathan</dc:creator>
  <cp:lastModifiedBy>Microsoft Office User</cp:lastModifiedBy>
  <cp:lastPrinted>2017-09-12T10:02:01Z</cp:lastPrinted>
  <dcterms:created xsi:type="dcterms:W3CDTF">2015-02-04T18:33:59Z</dcterms:created>
  <dcterms:modified xsi:type="dcterms:W3CDTF">2021-06-02T07:48:31Z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0x010100CD5B03D1A7208E4FA9062134E23DBF4D00D1223EDFDE5BC34381C56FCC76D5A021</vt:lpwstr>
  </property>
  <property fmtid="{D5CDD505-2E9C-101B-9397-08002B2CF9AE}" pid="3" name="MSIP_Label_1aaa69c8-0478-4e13-9e4c-38511e3b6774_Enabled">
    <vt:lpwstr>True</vt:lpwstr>
  </property>
  <property fmtid="{D5CDD505-2E9C-101B-9397-08002B2CF9AE}" pid="4" name="MSIP_Label_1aaa69c8-0478-4e13-9e4c-38511e3b6774_SiteId">
    <vt:lpwstr>c9a7d621-4bc4-4407-b730-f428e656aa9e</vt:lpwstr>
  </property>
  <property fmtid="{D5CDD505-2E9C-101B-9397-08002B2CF9AE}" pid="5" name="MSIP_Label_1aaa69c8-0478-4e13-9e4c-38511e3b6774_Owner">
    <vt:lpwstr>daniel.luckx-ext@socgen.com</vt:lpwstr>
  </property>
  <property fmtid="{D5CDD505-2E9C-101B-9397-08002B2CF9AE}" pid="6" name="MSIP_Label_1aaa69c8-0478-4e13-9e4c-38511e3b6774_SetDate">
    <vt:lpwstr>2019-12-24T15:37:46.5750762Z</vt:lpwstr>
  </property>
  <property fmtid="{D5CDD505-2E9C-101B-9397-08002B2CF9AE}" pid="7" name="MSIP_Label_1aaa69c8-0478-4e13-9e4c-38511e3b6774_Name">
    <vt:lpwstr>C0 - Public</vt:lpwstr>
  </property>
  <property fmtid="{D5CDD505-2E9C-101B-9397-08002B2CF9AE}" pid="8" name="MSIP_Label_1aaa69c8-0478-4e13-9e4c-38511e3b6774_Application">
    <vt:lpwstr>Microsoft Azure Information Protection</vt:lpwstr>
  </property>
  <property fmtid="{D5CDD505-2E9C-101B-9397-08002B2CF9AE}" pid="9" name="MSIP_Label_1aaa69c8-0478-4e13-9e4c-38511e3b6774_ActionId">
    <vt:lpwstr>3502e823-7e20-4432-a9d5-c36d6c7bad30</vt:lpwstr>
  </property>
  <property fmtid="{D5CDD505-2E9C-101B-9397-08002B2CF9AE}" pid="10" name="MSIP_Label_1aaa69c8-0478-4e13-9e4c-38511e3b6774_Extended_MSFT_Method">
    <vt:lpwstr>Manual</vt:lpwstr>
  </property>
  <property fmtid="{D5CDD505-2E9C-101B-9397-08002B2CF9AE}" pid="11" name="Sensitivity">
    <vt:lpwstr>C0 - Public</vt:lpwstr>
  </property>
</Properties>
</file>