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IITB\Big Data Analysis LS\"/>
    </mc:Choice>
  </mc:AlternateContent>
  <xr:revisionPtr revIDLastSave="0" documentId="13_ncr:1_{B4412F10-05E4-49C5-8881-3BB3DB7BBD22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6" i="2"/>
  <c r="B7" i="2"/>
  <c r="F10" i="1"/>
  <c r="G19" i="1"/>
  <c r="H19" i="1"/>
  <c r="I19" i="1"/>
  <c r="F19" i="1"/>
  <c r="G18" i="1"/>
  <c r="H18" i="1"/>
  <c r="I18" i="1"/>
  <c r="G17" i="1"/>
  <c r="H17" i="1"/>
  <c r="I17" i="1"/>
  <c r="G16" i="1"/>
  <c r="H16" i="1"/>
  <c r="I16" i="1"/>
  <c r="F18" i="1"/>
  <c r="F17" i="1"/>
  <c r="F16" i="1"/>
  <c r="G14" i="1"/>
  <c r="H14" i="1"/>
  <c r="I14" i="1"/>
  <c r="F14" i="1"/>
  <c r="J7" i="1"/>
  <c r="J8" i="1"/>
  <c r="J9" i="1"/>
  <c r="J10" i="1"/>
  <c r="J11" i="1"/>
  <c r="J12" i="1"/>
  <c r="I8" i="1"/>
  <c r="I9" i="1"/>
  <c r="I10" i="1"/>
  <c r="I11" i="1"/>
  <c r="I12" i="1"/>
  <c r="I7" i="1"/>
  <c r="G7" i="1"/>
  <c r="H8" i="1"/>
  <c r="H9" i="1"/>
  <c r="H10" i="1"/>
  <c r="H11" i="1"/>
  <c r="H12" i="1"/>
  <c r="H7" i="1"/>
  <c r="G8" i="1"/>
  <c r="G9" i="1"/>
  <c r="G10" i="1"/>
  <c r="G11" i="1"/>
  <c r="G12" i="1"/>
  <c r="F8" i="1"/>
  <c r="F9" i="1"/>
  <c r="F11" i="1"/>
  <c r="F12" i="1"/>
  <c r="F7" i="1"/>
</calcChain>
</file>

<file path=xl/sharedStrings.xml><?xml version="1.0" encoding="utf-8"?>
<sst xmlns="http://schemas.openxmlformats.org/spreadsheetml/2006/main" count="50" uniqueCount="40">
  <si>
    <t>Honest Jim's Car Sales</t>
  </si>
  <si>
    <t>Weekly Payroll</t>
  </si>
  <si>
    <t>Department:</t>
  </si>
  <si>
    <t>Vehicle Sales</t>
  </si>
  <si>
    <t>Commission Rate:</t>
  </si>
  <si>
    <t>Approved:</t>
  </si>
  <si>
    <t>Angelina Stokes</t>
  </si>
  <si>
    <t>Tax Rate:</t>
  </si>
  <si>
    <t>First Name</t>
  </si>
  <si>
    <t>Last Name</t>
  </si>
  <si>
    <t>Branch</t>
  </si>
  <si>
    <t>Hours</t>
  </si>
  <si>
    <t>Rate</t>
  </si>
  <si>
    <t>Base Pay</t>
  </si>
  <si>
    <t>Commission</t>
  </si>
  <si>
    <t>Gross Pay</t>
  </si>
  <si>
    <t>Tax</t>
  </si>
  <si>
    <t>Net Pay</t>
  </si>
  <si>
    <t>Connor</t>
  </si>
  <si>
    <t>O'Shea</t>
  </si>
  <si>
    <t>Edenvale</t>
  </si>
  <si>
    <t>Steve</t>
  </si>
  <si>
    <t>Welgemoed</t>
  </si>
  <si>
    <t>Sophie</t>
  </si>
  <si>
    <t>Yang</t>
  </si>
  <si>
    <t>John</t>
  </si>
  <si>
    <t>McGregor</t>
  </si>
  <si>
    <t>Sandown</t>
  </si>
  <si>
    <t>Sandy</t>
  </si>
  <si>
    <t>Smith</t>
  </si>
  <si>
    <t>Diepak</t>
  </si>
  <si>
    <t>Kumar</t>
  </si>
  <si>
    <t>Totals</t>
  </si>
  <si>
    <t>Average</t>
  </si>
  <si>
    <t>Maximum</t>
  </si>
  <si>
    <t>Minimum</t>
  </si>
  <si>
    <t>Weekly Payroll - Branch Summary</t>
  </si>
  <si>
    <t>Total Commission</t>
  </si>
  <si>
    <t>Total Gross Pay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</si>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</sst>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10">
    <font>
      <sz val="11"/>
      <color theme="1"/>
      <name val="Gill Sans"/>
      <scheme val="minor"/>
    </font>
    <font>
      <sz val="28"/>
      <color rgb="FFFFFFFF"/>
      <name val="Gill Sans"/>
    </font>
    <font>
      <sz val="11"/>
      <name val="Gill Sans"/>
    </font>
    <font>
      <b/>
      <sz val="14"/>
      <color theme="1"/>
      <name val="Gill Sans"/>
    </font>
    <font>
      <sz val="11"/>
      <color theme="1"/>
      <name val="Gill Sans"/>
      <scheme val="minor"/>
    </font>
    <font>
      <sz val="11"/>
      <color theme="1"/>
      <name val="Gill Sans"/>
    </font>
    <font>
      <b/>
      <sz val="11"/>
      <color rgb="FF454545"/>
      <name val="Gill Sans"/>
    </font>
    <font>
      <b/>
      <sz val="11"/>
      <color theme="1"/>
      <name val="Gill Sans"/>
    </font>
    <font>
      <sz val="28"/>
      <color theme="0"/>
      <name val="Gill Sans"/>
    </font>
    <font>
      <b/>
      <sz val="11"/>
      <color theme="1"/>
      <name val="Gill Sans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E5658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2" fontId="5" fillId="0" borderId="0" xfId="0" applyNumberFormat="1" applyFont="1"/>
    <xf numFmtId="0" fontId="7" fillId="0" borderId="5" xfId="0" applyFont="1" applyBorder="1"/>
    <xf numFmtId="2" fontId="7" fillId="0" borderId="5" xfId="0" applyNumberFormat="1" applyFont="1" applyBorder="1"/>
    <xf numFmtId="164" fontId="5" fillId="0" borderId="0" xfId="0" applyNumberFormat="1" applyFont="1"/>
    <xf numFmtId="0" fontId="7" fillId="0" borderId="0" xfId="0" applyFont="1"/>
    <xf numFmtId="0" fontId="9" fillId="0" borderId="0" xfId="0" applyFon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/>
    </xf>
    <xf numFmtId="2" fontId="5" fillId="3" borderId="0" xfId="0" applyNumberFormat="1" applyFont="1" applyFill="1"/>
    <xf numFmtId="2" fontId="7" fillId="3" borderId="5" xfId="0" applyNumberFormat="1" applyFont="1" applyFill="1" applyBorder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FA2B5C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D2" zoomScale="93" workbookViewId="0">
      <selection activeCell="G16" sqref="G16"/>
    </sheetView>
  </sheetViews>
  <sheetFormatPr defaultColWidth="12.59765625" defaultRowHeight="15" customHeight="1"/>
  <cols>
    <col min="1" max="1" width="15.19921875" customWidth="1"/>
    <col min="2" max="2" width="14.09765625" customWidth="1"/>
    <col min="3" max="3" width="11.69921875" customWidth="1"/>
    <col min="4" max="4" width="8.59765625" customWidth="1"/>
    <col min="5" max="5" width="10.5" customWidth="1"/>
    <col min="6" max="10" width="17" customWidth="1"/>
    <col min="11" max="26" width="8.59765625" customWidth="1"/>
  </cols>
  <sheetData>
    <row r="1" spans="1:10" ht="18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8" customHeight="1">
      <c r="A2" s="1" t="s">
        <v>1</v>
      </c>
    </row>
    <row r="3" spans="1:10" ht="18" customHeight="1">
      <c r="A3" s="2" t="s">
        <v>2</v>
      </c>
      <c r="B3" s="2" t="s">
        <v>3</v>
      </c>
      <c r="I3" s="2" t="s">
        <v>4</v>
      </c>
      <c r="J3" s="3">
        <v>0.04</v>
      </c>
    </row>
    <row r="4" spans="1:10" ht="18" customHeight="1">
      <c r="A4" s="2" t="s">
        <v>5</v>
      </c>
      <c r="B4" s="2" t="s">
        <v>6</v>
      </c>
      <c r="I4" s="2" t="s">
        <v>7</v>
      </c>
      <c r="J4" s="3">
        <v>0.28000000000000003</v>
      </c>
    </row>
    <row r="5" spans="1:10" ht="18" customHeight="1"/>
    <row r="6" spans="1:10" ht="18" customHeight="1">
      <c r="A6" s="4" t="s">
        <v>8</v>
      </c>
      <c r="B6" s="4" t="s">
        <v>9</v>
      </c>
      <c r="C6" s="4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</row>
    <row r="7" spans="1:10" ht="18" customHeight="1">
      <c r="A7" s="2" t="s">
        <v>18</v>
      </c>
      <c r="B7" s="2" t="s">
        <v>19</v>
      </c>
      <c r="C7" s="2" t="s">
        <v>20</v>
      </c>
      <c r="D7" s="2">
        <v>18</v>
      </c>
      <c r="E7" s="6">
        <v>25.9</v>
      </c>
      <c r="F7" s="6">
        <f>D7*E7</f>
        <v>466.2</v>
      </c>
      <c r="G7" s="6">
        <f>F7*($J$3)</f>
        <v>18.648</v>
      </c>
      <c r="H7" s="6">
        <f>F7+G7</f>
        <v>484.84800000000001</v>
      </c>
      <c r="I7" s="6">
        <f>H7*($J$4)</f>
        <v>135.75744</v>
      </c>
      <c r="J7" s="6">
        <f>H7-I7</f>
        <v>349.09055999999998</v>
      </c>
    </row>
    <row r="8" spans="1:10" ht="18" customHeight="1">
      <c r="A8" s="2" t="s">
        <v>21</v>
      </c>
      <c r="B8" s="2" t="s">
        <v>22</v>
      </c>
      <c r="C8" s="2" t="s">
        <v>20</v>
      </c>
      <c r="D8" s="2">
        <v>24</v>
      </c>
      <c r="E8" s="6">
        <v>16.399999999999999</v>
      </c>
      <c r="F8" s="6">
        <f t="shared" ref="F8:F12" si="0">D8*E8</f>
        <v>393.59999999999997</v>
      </c>
      <c r="G8" s="6">
        <f t="shared" ref="G8:G12" si="1">F8*($J$3)</f>
        <v>15.744</v>
      </c>
      <c r="H8" s="6">
        <f t="shared" ref="H8:H12" si="2">F8+G8</f>
        <v>409.34399999999994</v>
      </c>
      <c r="I8" s="6">
        <f t="shared" ref="I8:I12" si="3">H8*($J$4)</f>
        <v>114.61631999999999</v>
      </c>
      <c r="J8" s="17">
        <f t="shared" ref="J8:J12" si="4">H8-I8</f>
        <v>294.72767999999996</v>
      </c>
    </row>
    <row r="9" spans="1:10" ht="18" customHeight="1">
      <c r="A9" s="2" t="s">
        <v>23</v>
      </c>
      <c r="B9" s="2" t="s">
        <v>24</v>
      </c>
      <c r="C9" s="2" t="s">
        <v>20</v>
      </c>
      <c r="D9" s="2">
        <v>38</v>
      </c>
      <c r="E9" s="6">
        <v>28.5</v>
      </c>
      <c r="F9" s="17">
        <f t="shared" si="0"/>
        <v>1083</v>
      </c>
      <c r="G9" s="6">
        <f t="shared" si="1"/>
        <v>43.32</v>
      </c>
      <c r="H9" s="6">
        <f t="shared" si="2"/>
        <v>1126.32</v>
      </c>
      <c r="I9" s="6">
        <f t="shared" si="3"/>
        <v>315.36959999999999</v>
      </c>
      <c r="J9" s="6">
        <f t="shared" si="4"/>
        <v>810.95039999999995</v>
      </c>
    </row>
    <row r="10" spans="1:10" ht="18" customHeight="1">
      <c r="A10" s="2" t="s">
        <v>25</v>
      </c>
      <c r="B10" s="2" t="s">
        <v>26</v>
      </c>
      <c r="C10" s="2" t="s">
        <v>27</v>
      </c>
      <c r="D10" s="2">
        <v>40</v>
      </c>
      <c r="E10" s="6">
        <v>25.7</v>
      </c>
      <c r="F10" s="6">
        <f>D10*E10</f>
        <v>1028</v>
      </c>
      <c r="G10" s="6">
        <f t="shared" si="1"/>
        <v>41.12</v>
      </c>
      <c r="H10" s="6">
        <f t="shared" si="2"/>
        <v>1069.1199999999999</v>
      </c>
      <c r="I10" s="6">
        <f t="shared" si="3"/>
        <v>299.35359999999997</v>
      </c>
      <c r="J10" s="6">
        <f t="shared" si="4"/>
        <v>769.76639999999998</v>
      </c>
    </row>
    <row r="11" spans="1:10" ht="18" customHeight="1">
      <c r="A11" s="2" t="s">
        <v>28</v>
      </c>
      <c r="B11" s="2" t="s">
        <v>29</v>
      </c>
      <c r="C11" s="2" t="s">
        <v>27</v>
      </c>
      <c r="D11" s="2">
        <v>40</v>
      </c>
      <c r="E11" s="6">
        <v>29.6</v>
      </c>
      <c r="F11" s="6">
        <f t="shared" si="0"/>
        <v>1184</v>
      </c>
      <c r="G11" s="6">
        <f t="shared" si="1"/>
        <v>47.36</v>
      </c>
      <c r="H11" s="6">
        <f t="shared" si="2"/>
        <v>1231.3599999999999</v>
      </c>
      <c r="I11" s="6">
        <f t="shared" si="3"/>
        <v>344.7808</v>
      </c>
      <c r="J11" s="6">
        <f t="shared" si="4"/>
        <v>886.5791999999999</v>
      </c>
    </row>
    <row r="12" spans="1:10" ht="18" customHeight="1">
      <c r="A12" s="2" t="s">
        <v>30</v>
      </c>
      <c r="B12" s="2" t="s">
        <v>31</v>
      </c>
      <c r="C12" s="2" t="s">
        <v>27</v>
      </c>
      <c r="D12" s="2">
        <v>35</v>
      </c>
      <c r="E12" s="6">
        <v>28.5</v>
      </c>
      <c r="F12" s="6">
        <f t="shared" si="0"/>
        <v>997.5</v>
      </c>
      <c r="G12" s="17">
        <f t="shared" si="1"/>
        <v>39.9</v>
      </c>
      <c r="H12" s="17">
        <f t="shared" si="2"/>
        <v>1037.4000000000001</v>
      </c>
      <c r="I12" s="17">
        <f t="shared" si="3"/>
        <v>290.47200000000004</v>
      </c>
      <c r="J12" s="6">
        <f t="shared" si="4"/>
        <v>746.92800000000011</v>
      </c>
    </row>
    <row r="13" spans="1:10" ht="18" customHeight="1"/>
    <row r="14" spans="1:10" ht="18" customHeight="1">
      <c r="E14" s="7" t="s">
        <v>32</v>
      </c>
      <c r="F14" s="8">
        <f>SUM(F7:F12)</f>
        <v>5152.3</v>
      </c>
      <c r="G14" s="8">
        <f t="shared" ref="G14:I14" si="5">SUM(G7:G12)</f>
        <v>206.09200000000001</v>
      </c>
      <c r="H14" s="18">
        <f t="shared" si="5"/>
        <v>5358.3919999999998</v>
      </c>
      <c r="I14" s="8">
        <f t="shared" si="5"/>
        <v>1500.3497599999998</v>
      </c>
      <c r="J14" s="8"/>
    </row>
    <row r="15" spans="1:10" ht="18" customHeight="1">
      <c r="F15" s="6"/>
      <c r="G15" s="9"/>
      <c r="H15" s="6"/>
      <c r="I15" s="9"/>
      <c r="J15" s="9"/>
    </row>
    <row r="16" spans="1:10" ht="18" customHeight="1">
      <c r="E16" s="10" t="s">
        <v>33</v>
      </c>
      <c r="F16" s="6">
        <f>AVERAGE(F7:F12)</f>
        <v>858.7166666666667</v>
      </c>
      <c r="G16" s="17">
        <f t="shared" ref="G16:I16" si="6">AVERAGE(G7:G12)</f>
        <v>34.348666666666666</v>
      </c>
      <c r="H16" s="6">
        <f t="shared" si="6"/>
        <v>893.06533333333334</v>
      </c>
      <c r="I16" s="6">
        <f t="shared" si="6"/>
        <v>250.0582933333333</v>
      </c>
      <c r="J16" s="6"/>
    </row>
    <row r="17" spans="5:10" ht="18" customHeight="1">
      <c r="E17" s="10" t="s">
        <v>34</v>
      </c>
      <c r="F17" s="6">
        <f>MAX(F7:F12)</f>
        <v>1184</v>
      </c>
      <c r="G17" s="6">
        <f t="shared" ref="G17:I17" si="7">MAX(G7:G12)</f>
        <v>47.36</v>
      </c>
      <c r="H17" s="6">
        <f t="shared" si="7"/>
        <v>1231.3599999999999</v>
      </c>
      <c r="I17" s="17">
        <f t="shared" si="7"/>
        <v>344.7808</v>
      </c>
      <c r="J17" s="6"/>
    </row>
    <row r="18" spans="5:10" ht="18" customHeight="1">
      <c r="E18" s="10" t="s">
        <v>35</v>
      </c>
      <c r="F18" s="6">
        <f>MIN(F7:F12)</f>
        <v>393.59999999999997</v>
      </c>
      <c r="G18" s="17">
        <f t="shared" ref="G18:I18" si="8">MIN(G7:G12)</f>
        <v>15.744</v>
      </c>
      <c r="H18" s="6">
        <f t="shared" si="8"/>
        <v>409.34399999999994</v>
      </c>
      <c r="I18" s="6">
        <f t="shared" si="8"/>
        <v>114.61631999999999</v>
      </c>
      <c r="J18" s="6"/>
    </row>
    <row r="19" spans="5:10" ht="18" customHeight="1">
      <c r="E19" s="11" t="s">
        <v>39</v>
      </c>
      <c r="F19" s="12">
        <f>MEDIAN(F7:F12)</f>
        <v>1012.75</v>
      </c>
      <c r="G19" s="19">
        <f t="shared" ref="G19:I19" si="9">MEDIAN(G7:G12)</f>
        <v>40.51</v>
      </c>
      <c r="H19" s="12">
        <f t="shared" si="9"/>
        <v>1053.26</v>
      </c>
      <c r="I19" s="12">
        <f t="shared" si="9"/>
        <v>294.9128</v>
      </c>
    </row>
    <row r="20" spans="5:10" ht="18" customHeight="1"/>
    <row r="21" spans="5:10" ht="18" customHeight="1"/>
    <row r="22" spans="5:10" ht="18" customHeight="1"/>
    <row r="23" spans="5:10" ht="18" customHeight="1"/>
    <row r="24" spans="5:10" ht="18" customHeight="1"/>
    <row r="25" spans="5:10" ht="18" customHeight="1"/>
    <row r="26" spans="5:10" ht="18" customHeight="1"/>
    <row r="27" spans="5:10" ht="18" customHeight="1"/>
    <row r="28" spans="5:10" ht="18" customHeight="1"/>
    <row r="29" spans="5:10" ht="18" customHeight="1"/>
    <row r="30" spans="5:10" ht="18" customHeight="1"/>
    <row r="31" spans="5:10" ht="18" customHeight="1"/>
    <row r="32" spans="5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A1:J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abSelected="1" topLeftCell="A3" workbookViewId="0">
      <selection activeCell="C7" sqref="C7"/>
    </sheetView>
  </sheetViews>
  <sheetFormatPr defaultColWidth="12.59765625" defaultRowHeight="15" customHeight="1"/>
  <cols>
    <col min="1" max="3" width="28.09765625" customWidth="1"/>
    <col min="4" max="26" width="8.59765625" customWidth="1"/>
  </cols>
  <sheetData>
    <row r="1" spans="1:3" ht="18" customHeight="1">
      <c r="A1" s="16" t="s">
        <v>0</v>
      </c>
      <c r="B1" s="14"/>
      <c r="C1" s="15"/>
    </row>
    <row r="2" spans="1:3" ht="18" customHeight="1">
      <c r="A2" s="1" t="s">
        <v>36</v>
      </c>
    </row>
    <row r="3" spans="1:3" ht="18" customHeight="1">
      <c r="A3" s="2" t="s">
        <v>2</v>
      </c>
      <c r="B3" s="2" t="s">
        <v>3</v>
      </c>
    </row>
    <row r="4" spans="1:3" ht="18" customHeight="1"/>
    <row r="5" spans="1:3" ht="18" customHeight="1">
      <c r="A5" s="4" t="s">
        <v>10</v>
      </c>
      <c r="B5" s="5" t="s">
        <v>37</v>
      </c>
      <c r="C5" s="5" t="s">
        <v>38</v>
      </c>
    </row>
    <row r="6" spans="1:3" ht="18" customHeight="1">
      <c r="A6" s="2" t="s">
        <v>20</v>
      </c>
      <c r="B6" s="6">
        <f>SUM('Pay Details'!G7:G9)</f>
        <v>77.711999999999989</v>
      </c>
      <c r="C6" s="6">
        <f>SUM('Pay Details'!H7:H9)</f>
        <v>2020.5119999999999</v>
      </c>
    </row>
    <row r="7" spans="1:3" ht="18" customHeight="1">
      <c r="A7" s="2" t="s">
        <v>27</v>
      </c>
      <c r="B7" s="17">
        <f>SUM('Pay Details'!G10:G12)</f>
        <v>128.38</v>
      </c>
      <c r="C7" s="17">
        <f>SUM('Pay Details'!H10:H12)</f>
        <v>3337.8799999999997</v>
      </c>
    </row>
    <row r="8" spans="1:3" ht="18" customHeight="1"/>
    <row r="9" spans="1:3" ht="18" customHeight="1"/>
    <row r="10" spans="1:3" ht="18" customHeight="1"/>
    <row r="11" spans="1:3" ht="18" customHeight="1"/>
    <row r="12" spans="1:3" ht="18" customHeight="1"/>
    <row r="13" spans="1:3" ht="18" customHeight="1"/>
    <row r="14" spans="1:3" ht="18" customHeight="1"/>
    <row r="15" spans="1:3" ht="18" customHeight="1"/>
    <row r="16" spans="1:3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A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Madhav R B</cp:lastModifiedBy>
  <dcterms:modified xsi:type="dcterms:W3CDTF">2024-07-05T13:48:55Z</dcterms:modified>
</cp:coreProperties>
</file>