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LENOVO\Documents\clase9\"/>
    </mc:Choice>
  </mc:AlternateContent>
  <xr:revisionPtr revIDLastSave="0" documentId="13_ncr:1_{4B29210A-1347-47B3-9A9F-5CDE72AE6FF3}" xr6:coauthVersionLast="36" xr6:coauthVersionMax="36" xr10:uidLastSave="{00000000-0000-0000-0000-000000000000}"/>
  <bookViews>
    <workbookView xWindow="0" yWindow="0" windowWidth="15345" windowHeight="4470" tabRatio="500" activeTab="3" xr2:uid="{00000000-000D-0000-FFFF-FFFF00000000}"/>
  </bookViews>
  <sheets>
    <sheet name="Top20CarsUSA" sheetId="2" r:id="rId1"/>
    <sheet name="Drinks" sheetId="3" r:id="rId2"/>
    <sheet name="Audit" sheetId="4" r:id="rId3"/>
    <sheet name="Scores" sheetId="6" r:id="rId4"/>
    <sheet name="Water" sheetId="8" r:id="rId5"/>
  </sheet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" i="4" l="1" a="1"/>
  <c r="C10" i="4" s="1"/>
  <c r="C12" i="4" l="1"/>
  <c r="C14" i="4"/>
  <c r="C11" i="4"/>
  <c r="C13" i="4"/>
  <c r="E11" i="6" l="1"/>
  <c r="E10" i="6"/>
  <c r="E9" i="6"/>
  <c r="E8" i="6"/>
  <c r="F5" i="4"/>
  <c r="F4" i="4"/>
  <c r="F3" i="4"/>
  <c r="F2" i="4"/>
  <c r="J3" i="6" l="1"/>
  <c r="D10" i="4" l="1"/>
  <c r="E10" i="4" s="1"/>
  <c r="G4" i="6"/>
  <c r="G3" i="6"/>
  <c r="G2" i="6"/>
  <c r="D11" i="4"/>
  <c r="E11" i="4" s="1"/>
  <c r="G3" i="3"/>
  <c r="G4" i="3"/>
  <c r="G5" i="3"/>
  <c r="G6" i="3"/>
  <c r="G2" i="3"/>
  <c r="F3" i="3"/>
  <c r="F4" i="3"/>
  <c r="F5" i="3"/>
  <c r="F6" i="3"/>
  <c r="F2" i="3"/>
  <c r="D3" i="3"/>
  <c r="D4" i="3"/>
  <c r="D5" i="3"/>
  <c r="D6" i="3"/>
  <c r="D2" i="3"/>
  <c r="E12" i="6" l="1"/>
  <c r="E13" i="6" s="1"/>
  <c r="E14" i="6" s="1"/>
  <c r="D14" i="4"/>
  <c r="E14" i="4" s="1"/>
  <c r="D13" i="4"/>
  <c r="E13" i="4" s="1"/>
  <c r="D12" i="4"/>
  <c r="E12" i="4" s="1"/>
  <c r="G7" i="6" l="1" a="1"/>
  <c r="G7" i="6" l="1"/>
  <c r="G13" i="6"/>
  <c r="G12" i="6"/>
  <c r="G9" i="6"/>
  <c r="G8" i="6"/>
  <c r="G14" i="6"/>
  <c r="G11" i="6"/>
  <c r="G10" i="6"/>
  <c r="I12" i="6" l="1"/>
  <c r="H12" i="6"/>
  <c r="I13" i="6"/>
  <c r="H13" i="6"/>
  <c r="I10" i="6"/>
  <c r="H10" i="6"/>
  <c r="H11" i="6"/>
  <c r="I11" i="6"/>
  <c r="I14" i="6"/>
  <c r="H14" i="6"/>
  <c r="I8" i="6"/>
  <c r="H8" i="6"/>
  <c r="I7" i="6"/>
  <c r="H7" i="6"/>
  <c r="I9" i="6"/>
  <c r="H9" i="6"/>
</calcChain>
</file>

<file path=xl/sharedStrings.xml><?xml version="1.0" encoding="utf-8"?>
<sst xmlns="http://schemas.openxmlformats.org/spreadsheetml/2006/main" count="153" uniqueCount="83">
  <si>
    <t>Honda</t>
  </si>
  <si>
    <t>Accord</t>
  </si>
  <si>
    <t>Nissan</t>
  </si>
  <si>
    <t>Altima</t>
  </si>
  <si>
    <t>Toyota</t>
  </si>
  <si>
    <t>Camry</t>
  </si>
  <si>
    <t>Civic</t>
  </si>
  <si>
    <t>Corolla/Matrix</t>
  </si>
  <si>
    <t>Ford</t>
  </si>
  <si>
    <t>Fusion</t>
  </si>
  <si>
    <t>Hyundai</t>
  </si>
  <si>
    <t>Sonata</t>
  </si>
  <si>
    <t>Elantra</t>
  </si>
  <si>
    <t>Prius</t>
  </si>
  <si>
    <t>Chevrolet</t>
  </si>
  <si>
    <t>Cruze/Cobalt</t>
  </si>
  <si>
    <t>Impala</t>
  </si>
  <si>
    <t>Sentra</t>
  </si>
  <si>
    <t>Focus</t>
  </si>
  <si>
    <t>Volkswagon</t>
  </si>
  <si>
    <t>Jetta</t>
  </si>
  <si>
    <t>Malibu</t>
  </si>
  <si>
    <t>Mazda</t>
  </si>
  <si>
    <t>Versa</t>
  </si>
  <si>
    <t>Subaru</t>
  </si>
  <si>
    <t>Outback</t>
  </si>
  <si>
    <t>Kia</t>
  </si>
  <si>
    <t>Soul</t>
  </si>
  <si>
    <t>Fiesta</t>
  </si>
  <si>
    <t>Rango Ventas</t>
  </si>
  <si>
    <t>Fabricante</t>
  </si>
  <si>
    <t>Modelo</t>
  </si>
  <si>
    <t>Ventas Marzo 2011</t>
  </si>
  <si>
    <t>Ventas Marzo 2010</t>
  </si>
  <si>
    <t>Coke</t>
  </si>
  <si>
    <t>Diet Coke</t>
  </si>
  <si>
    <t>Sprite</t>
  </si>
  <si>
    <t>Pepsi</t>
  </si>
  <si>
    <t>Dr. Pepper</t>
  </si>
  <si>
    <t>Tiempo de Auditoría en Días</t>
  </si>
  <si>
    <t>Scores</t>
  </si>
  <si>
    <t>Datos</t>
  </si>
  <si>
    <t>Tempetarura oC</t>
  </si>
  <si>
    <t>Ventas (cajas)</t>
  </si>
  <si>
    <t>Bebidas</t>
  </si>
  <si>
    <t>Frecuencia</t>
  </si>
  <si>
    <t>Frecuencia (%)</t>
  </si>
  <si>
    <t>Frecuencia rel</t>
  </si>
  <si>
    <t>Frecuencia(%)</t>
  </si>
  <si>
    <t>Count</t>
  </si>
  <si>
    <t>Min</t>
  </si>
  <si>
    <t>Max</t>
  </si>
  <si>
    <t>Bins</t>
  </si>
  <si>
    <t>Bin</t>
  </si>
  <si>
    <t>More</t>
  </si>
  <si>
    <t>Frequency</t>
  </si>
  <si>
    <t>Rango</t>
  </si>
  <si>
    <t>bins</t>
  </si>
  <si>
    <t>Total Obs</t>
  </si>
  <si>
    <t>MAX</t>
  </si>
  <si>
    <t>MIN</t>
  </si>
  <si>
    <t>Frecuencia Realativa</t>
  </si>
  <si>
    <t>10-14</t>
  </si>
  <si>
    <t>15-19</t>
  </si>
  <si>
    <t>20-24</t>
  </si>
  <si>
    <t>25-29</t>
  </si>
  <si>
    <t>30-34</t>
  </si>
  <si>
    <t>801-1000</t>
  </si>
  <si>
    <t>1001-1200</t>
  </si>
  <si>
    <t>1201-1400</t>
  </si>
  <si>
    <t>1401-1600</t>
  </si>
  <si>
    <t>1601-1800</t>
  </si>
  <si>
    <t>2001-2200</t>
  </si>
  <si>
    <t>1). Cosntruccion del Histograma</t>
  </si>
  <si>
    <t>1801-2000</t>
  </si>
  <si>
    <t>2) Comente a cerca del la forma de la distribucion:</t>
  </si>
  <si>
    <t>601-800</t>
  </si>
  <si>
    <r>
      <t>Los datos representados en el histograma tienen un comportamiento muy parecido  una distribucion normal , donde la media (</t>
    </r>
    <r>
      <rPr>
        <sz val="12"/>
        <color theme="1"/>
        <rFont val="Calibri"/>
        <family val="2"/>
      </rPr>
      <t>µ</t>
    </r>
    <r>
      <rPr>
        <sz val="11.9"/>
        <color theme="1"/>
        <rFont val="Calibri"/>
        <family val="2"/>
      </rPr>
      <t>) esta representada en el bin de 1600.</t>
    </r>
  </si>
  <si>
    <t>Las siguintes serian las recomendaciones:</t>
  </si>
  <si>
    <t>3) Que recomedaciones les haria a los disenadores de las pruebas:</t>
  </si>
  <si>
    <t xml:space="preserve">La posibilidad de asigar o ampliar las componente principales del examen acorde el tipo de carrera que aspiran ser admitidos los estudiantes. Posiblemte permita aumentar la media &gt;33.3% , la frecuencia de estudiantes admitidos y posible obtencion del resultado perfecto de 2400.
Aplicar test especificos para las carreras. Incluye las habilidades y competencia de cada estudiante.
</t>
  </si>
  <si>
    <t>4) Que recomedaciones les haria a las universidades:</t>
  </si>
  <si>
    <t xml:space="preserve">Las universidades deben optar por aplicar un test mas incluyente de acuerdo a los programas de carrera que ofrecen para aumentar el numero de estudiantes admitidos acorde a sus competencias y preferencias.
Establecer un rango minimo de puntaje de admison acorde a las tres componentes principales estabecidas en el test para aumentar el numero de estudiantes admitidos. Posterior a esto, las univeridades, deben de establecer programas o cursos de nivelacion de capacidaes de los estudiantes. 
Para una universidad publica el test actual puede ser adecuado para controlar el numero de estudiantes y cupos disponibles en las carreras. Sin embargo para una universidad privada puede ser contraproducente ya que su sostenibilidad depende de la mayor cantidad posible de estudiantes admitidos en cada semestre.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</si>
</sst>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72" formatCode="0.000"/>
    <numFmt numFmtId="173" formatCode="0.0%"/>
  </numFmts>
  <fonts count="16" x14ac:knownFonts="1">
    <font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4"/>
      <color theme="1"/>
      <name val="Times New Roman"/>
      <family val="1"/>
    </font>
    <font>
      <sz val="16"/>
      <color theme="1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FF0000"/>
      <name val="Calibri"/>
      <family val="2"/>
      <scheme val="minor"/>
    </font>
    <font>
      <sz val="11.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10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1" fontId="0" fillId="0" borderId="0" xfId="0" applyNumberFormat="1"/>
    <xf numFmtId="0" fontId="0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9" fontId="0" fillId="0" borderId="0" xfId="9" applyFont="1"/>
    <xf numFmtId="0" fontId="1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5" xfId="0" applyFill="1" applyBorder="1" applyAlignment="1"/>
    <xf numFmtId="0" fontId="12" fillId="0" borderId="6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0" fillId="2" borderId="0" xfId="0" applyFont="1" applyFill="1"/>
    <xf numFmtId="0" fontId="0" fillId="2" borderId="0" xfId="0" applyFill="1"/>
    <xf numFmtId="0" fontId="14" fillId="0" borderId="0" xfId="0" applyFont="1"/>
    <xf numFmtId="49" fontId="0" fillId="0" borderId="0" xfId="0" applyNumberFormat="1" applyFont="1" applyAlignment="1">
      <alignment horizontal="center"/>
    </xf>
    <xf numFmtId="172" fontId="0" fillId="0" borderId="0" xfId="0" applyNumberFormat="1" applyFont="1"/>
    <xf numFmtId="173" fontId="0" fillId="0" borderId="0" xfId="9" applyNumberFormat="1" applyFont="1"/>
    <xf numFmtId="0" fontId="0" fillId="0" borderId="0" xfId="0" applyFont="1" applyAlignment="1">
      <alignment horizontal="justify" vertical="top"/>
    </xf>
    <xf numFmtId="0" fontId="0" fillId="0" borderId="0" xfId="0" applyFont="1" applyAlignment="1">
      <alignment horizontal="justify" vertical="top" wrapText="1"/>
    </xf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Percent" xfId="9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CO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Audit!$J$7:$J$12</c:f>
              <c:strCache>
                <c:ptCount val="6"/>
                <c:pt idx="0">
                  <c:v>14</c:v>
                </c:pt>
                <c:pt idx="1">
                  <c:v>19</c:v>
                </c:pt>
                <c:pt idx="2">
                  <c:v>24</c:v>
                </c:pt>
                <c:pt idx="3">
                  <c:v>29</c:v>
                </c:pt>
                <c:pt idx="4">
                  <c:v>34</c:v>
                </c:pt>
                <c:pt idx="5">
                  <c:v>More</c:v>
                </c:pt>
              </c:strCache>
            </c:strRef>
          </c:cat>
          <c:val>
            <c:numRef>
              <c:f>Audit!$K$7:$K$12</c:f>
              <c:numCache>
                <c:formatCode>General</c:formatCode>
                <c:ptCount val="6"/>
                <c:pt idx="0">
                  <c:v>4</c:v>
                </c:pt>
                <c:pt idx="1">
                  <c:v>8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B2-421E-9484-2BE499AF4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6640"/>
        <c:axId val="163702832"/>
      </c:barChart>
      <c:catAx>
        <c:axId val="1766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702832"/>
        <c:crosses val="autoZero"/>
        <c:auto val="1"/>
        <c:lblAlgn val="ctr"/>
        <c:lblOffset val="100"/>
        <c:noMultiLvlLbl val="0"/>
      </c:catAx>
      <c:valAx>
        <c:axId val="1637028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s-CO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6664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Scores!$L$8:$L$16</c:f>
              <c:strCache>
                <c:ptCount val="9"/>
                <c:pt idx="0">
                  <c:v>800</c:v>
                </c:pt>
                <c:pt idx="1">
                  <c:v>1000</c:v>
                </c:pt>
                <c:pt idx="2">
                  <c:v>1200</c:v>
                </c:pt>
                <c:pt idx="3">
                  <c:v>1400</c:v>
                </c:pt>
                <c:pt idx="4">
                  <c:v>1600</c:v>
                </c:pt>
                <c:pt idx="5">
                  <c:v>1800</c:v>
                </c:pt>
                <c:pt idx="6">
                  <c:v>2000</c:v>
                </c:pt>
                <c:pt idx="7">
                  <c:v>2200</c:v>
                </c:pt>
                <c:pt idx="8">
                  <c:v>More</c:v>
                </c:pt>
              </c:strCache>
            </c:strRef>
          </c:cat>
          <c:val>
            <c:numRef>
              <c:f>Scores!$M$8:$M$16</c:f>
              <c:numCache>
                <c:formatCode>General</c:formatCode>
                <c:ptCount val="9"/>
                <c:pt idx="0">
                  <c:v>0</c:v>
                </c:pt>
                <c:pt idx="1">
                  <c:v>3</c:v>
                </c:pt>
                <c:pt idx="2">
                  <c:v>9</c:v>
                </c:pt>
                <c:pt idx="3">
                  <c:v>18</c:v>
                </c:pt>
                <c:pt idx="4">
                  <c:v>30</c:v>
                </c:pt>
                <c:pt idx="5">
                  <c:v>21</c:v>
                </c:pt>
                <c:pt idx="6">
                  <c:v>6</c:v>
                </c:pt>
                <c:pt idx="7">
                  <c:v>3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7B-450A-888A-17A7468FC8E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931907264"/>
        <c:axId val="2056344928"/>
      </c:barChart>
      <c:catAx>
        <c:axId val="1931907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Bin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056344928"/>
        <c:crosses val="autoZero"/>
        <c:auto val="1"/>
        <c:lblAlgn val="ctr"/>
        <c:lblOffset val="100"/>
        <c:noMultiLvlLbl val="0"/>
      </c:catAx>
      <c:valAx>
        <c:axId val="205634492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crossAx val="193190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2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266700</xdr:colOff>
      <xdr:row>5</xdr:row>
      <xdr:rowOff>190500</xdr:rowOff>
    </xdr:from>
    <xdr:to>
      <xdr:col>18</xdr:col>
      <xdr:colOff>266700</xdr:colOff>
      <xdr:row>15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853891-DB21-4045-83F7-08D9A8B84A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824730</xdr:colOff>
      <xdr:row>8</xdr:row>
      <xdr:rowOff>28864</xdr:rowOff>
    </xdr:from>
    <xdr:to>
      <xdr:col>19</xdr:col>
      <xdr:colOff>824730</xdr:colOff>
      <xdr:row>19</xdr:row>
      <xdr:rowOff>75527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418E51-8B2B-4D5D-AB87-F6CDA5CF7D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808181</xdr:colOff>
      <xdr:row>20</xdr:row>
      <xdr:rowOff>182802</xdr:rowOff>
    </xdr:from>
    <xdr:to>
      <xdr:col>11</xdr:col>
      <xdr:colOff>693138</xdr:colOff>
      <xdr:row>37</xdr:row>
      <xdr:rowOff>161017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1EAB92-5035-4426-B66C-441CDE881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90454" y="4291060"/>
          <a:ext cx="7485714" cy="4952381"/>
        </a:xfrm>
        <a:prstGeom prst="rect">
          <a:avLst/>
        </a:prstGeom>
      </xdr:spPr>
    </xdr:pic>
    <xdr:clientData/>
  </xdr:twoCellAnchor>
  <xdr:twoCellAnchor editAs="oneCell">
    <xdr:from>
      <xdr:col>14</xdr:col>
      <xdr:colOff>76970</xdr:colOff>
      <xdr:row>23</xdr:row>
      <xdr:rowOff>76969</xdr:rowOff>
    </xdr:from>
    <xdr:to>
      <xdr:col>18</xdr:col>
      <xdr:colOff>633940</xdr:colOff>
      <xdr:row>26</xdr:row>
      <xdr:rowOff>80357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0C29480-5910-4A18-9BCC-EE22D63AF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42273" y="4791363"/>
          <a:ext cx="3866667" cy="609524"/>
        </a:xfrm>
        <a:prstGeom prst="rect">
          <a:avLst/>
        </a:prstGeom>
      </xdr:spPr>
    </xdr:pic>
    <xdr:clientData/>
  </xdr:twoCellAnchor>
  <xdr:twoCellAnchor editAs="oneCell">
    <xdr:from>
      <xdr:col>20</xdr:col>
      <xdr:colOff>182803</xdr:colOff>
      <xdr:row>8</xdr:row>
      <xdr:rowOff>48105</xdr:rowOff>
    </xdr:from>
    <xdr:to>
      <xdr:col>25</xdr:col>
      <xdr:colOff>379014</xdr:colOff>
      <xdr:row>19</xdr:row>
      <xdr:rowOff>76969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CBAE295-45DD-4138-9293-8C716BF90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712651" y="1722196"/>
          <a:ext cx="4333333" cy="22609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opLeftCell="A7" workbookViewId="0">
      <selection activeCell="H15" sqref="H15"/>
    </sheetView>
  </sheetViews>
  <sheetFormatPr defaultColWidth="10.875" defaultRowHeight="20.25" x14ac:dyDescent="0.3"/>
  <cols>
    <col min="1" max="5" width="22.875" style="2" customWidth="1"/>
    <col min="6" max="6" width="21.5" style="2" customWidth="1"/>
    <col min="7" max="16384" width="10.875" style="2"/>
  </cols>
  <sheetData>
    <row r="1" spans="1:5" s="3" customFormat="1" ht="21" thickTop="1" x14ac:dyDescent="0.3">
      <c r="A1" s="4" t="s">
        <v>29</v>
      </c>
      <c r="B1" s="5" t="s">
        <v>30</v>
      </c>
      <c r="C1" s="5" t="s">
        <v>31</v>
      </c>
      <c r="D1" s="5" t="s">
        <v>32</v>
      </c>
      <c r="E1" s="6" t="s">
        <v>33</v>
      </c>
    </row>
    <row r="2" spans="1:5" x14ac:dyDescent="0.3">
      <c r="A2" s="1">
        <v>1</v>
      </c>
      <c r="B2" s="1" t="s">
        <v>0</v>
      </c>
      <c r="C2" s="1" t="s">
        <v>1</v>
      </c>
      <c r="D2" s="1">
        <v>33616</v>
      </c>
      <c r="E2" s="1">
        <v>29120</v>
      </c>
    </row>
    <row r="3" spans="1:5" x14ac:dyDescent="0.3">
      <c r="A3" s="1">
        <v>2</v>
      </c>
      <c r="B3" s="1" t="s">
        <v>2</v>
      </c>
      <c r="C3" s="1" t="s">
        <v>3</v>
      </c>
      <c r="D3" s="1">
        <v>32289</v>
      </c>
      <c r="E3" s="1">
        <v>24649</v>
      </c>
    </row>
    <row r="4" spans="1:5" x14ac:dyDescent="0.3">
      <c r="A4" s="1">
        <v>3</v>
      </c>
      <c r="B4" s="1" t="s">
        <v>4</v>
      </c>
      <c r="C4" s="1" t="s">
        <v>5</v>
      </c>
      <c r="D4" s="1">
        <v>31464</v>
      </c>
      <c r="E4" s="1">
        <v>36251</v>
      </c>
    </row>
    <row r="5" spans="1:5" x14ac:dyDescent="0.3">
      <c r="A5" s="1">
        <v>4</v>
      </c>
      <c r="B5" s="1" t="s">
        <v>0</v>
      </c>
      <c r="C5" s="1" t="s">
        <v>6</v>
      </c>
      <c r="D5" s="1">
        <v>31213</v>
      </c>
      <c r="E5" s="1">
        <v>22463</v>
      </c>
    </row>
    <row r="6" spans="1:5" x14ac:dyDescent="0.3">
      <c r="A6" s="1">
        <v>5</v>
      </c>
      <c r="B6" s="1" t="s">
        <v>4</v>
      </c>
      <c r="C6" s="1" t="s">
        <v>7</v>
      </c>
      <c r="D6" s="1">
        <v>30234</v>
      </c>
      <c r="E6" s="1">
        <v>29623</v>
      </c>
    </row>
    <row r="7" spans="1:5" x14ac:dyDescent="0.3">
      <c r="A7" s="1">
        <v>6</v>
      </c>
      <c r="B7" s="1" t="s">
        <v>8</v>
      </c>
      <c r="C7" s="1" t="s">
        <v>9</v>
      </c>
      <c r="D7" s="1">
        <v>27566</v>
      </c>
      <c r="E7" s="1">
        <v>22773</v>
      </c>
    </row>
    <row r="8" spans="1:5" x14ac:dyDescent="0.3">
      <c r="A8" s="1">
        <v>7</v>
      </c>
      <c r="B8" s="1" t="s">
        <v>10</v>
      </c>
      <c r="C8" s="1" t="s">
        <v>11</v>
      </c>
      <c r="D8" s="1">
        <v>22894</v>
      </c>
      <c r="E8" s="1">
        <v>18935</v>
      </c>
    </row>
    <row r="9" spans="1:5" x14ac:dyDescent="0.3">
      <c r="A9" s="1">
        <v>8</v>
      </c>
      <c r="B9" s="1" t="s">
        <v>10</v>
      </c>
      <c r="C9" s="1" t="s">
        <v>12</v>
      </c>
      <c r="D9" s="1">
        <v>19255</v>
      </c>
      <c r="E9" s="1">
        <v>8225</v>
      </c>
    </row>
    <row r="10" spans="1:5" x14ac:dyDescent="0.3">
      <c r="A10" s="1">
        <v>9</v>
      </c>
      <c r="B10" s="1" t="s">
        <v>4</v>
      </c>
      <c r="C10" s="1" t="s">
        <v>13</v>
      </c>
      <c r="D10" s="1">
        <v>18605</v>
      </c>
      <c r="E10" s="1">
        <v>11786</v>
      </c>
    </row>
    <row r="11" spans="1:5" x14ac:dyDescent="0.3">
      <c r="A11" s="1">
        <v>10</v>
      </c>
      <c r="B11" s="1" t="s">
        <v>14</v>
      </c>
      <c r="C11" s="1" t="s">
        <v>15</v>
      </c>
      <c r="D11" s="1">
        <v>18101</v>
      </c>
      <c r="E11" s="1">
        <v>10316</v>
      </c>
    </row>
    <row r="12" spans="1:5" x14ac:dyDescent="0.3">
      <c r="A12" s="1">
        <v>11</v>
      </c>
      <c r="B12" s="1" t="s">
        <v>14</v>
      </c>
      <c r="C12" s="1" t="s">
        <v>16</v>
      </c>
      <c r="D12" s="1">
        <v>18063</v>
      </c>
      <c r="E12" s="1">
        <v>15594</v>
      </c>
    </row>
    <row r="13" spans="1:5" x14ac:dyDescent="0.3">
      <c r="A13" s="1">
        <v>12</v>
      </c>
      <c r="B13" s="1" t="s">
        <v>2</v>
      </c>
      <c r="C13" s="1" t="s">
        <v>17</v>
      </c>
      <c r="D13" s="1">
        <v>17851</v>
      </c>
      <c r="E13" s="1">
        <v>8721</v>
      </c>
    </row>
    <row r="14" spans="1:5" x14ac:dyDescent="0.3">
      <c r="A14" s="1">
        <v>13</v>
      </c>
      <c r="B14" s="1" t="s">
        <v>8</v>
      </c>
      <c r="C14" s="1" t="s">
        <v>18</v>
      </c>
      <c r="D14" s="1">
        <v>17178</v>
      </c>
      <c r="E14" s="1">
        <v>19500</v>
      </c>
    </row>
    <row r="15" spans="1:5" x14ac:dyDescent="0.3">
      <c r="A15" s="1">
        <v>14</v>
      </c>
      <c r="B15" s="1" t="s">
        <v>19</v>
      </c>
      <c r="C15" s="1" t="s">
        <v>20</v>
      </c>
      <c r="D15" s="1">
        <v>16969</v>
      </c>
      <c r="E15" s="1">
        <v>9196</v>
      </c>
    </row>
    <row r="16" spans="1:5" x14ac:dyDescent="0.3">
      <c r="A16" s="1">
        <v>15</v>
      </c>
      <c r="B16" s="1" t="s">
        <v>14</v>
      </c>
      <c r="C16" s="1" t="s">
        <v>21</v>
      </c>
      <c r="D16" s="1">
        <v>15551</v>
      </c>
      <c r="E16" s="1">
        <v>17750</v>
      </c>
    </row>
    <row r="17" spans="1:5" x14ac:dyDescent="0.3">
      <c r="A17" s="1">
        <v>16</v>
      </c>
      <c r="B17" s="1" t="s">
        <v>22</v>
      </c>
      <c r="C17" s="1">
        <v>3</v>
      </c>
      <c r="D17" s="1">
        <v>12467</v>
      </c>
      <c r="E17" s="1">
        <v>11353</v>
      </c>
    </row>
    <row r="18" spans="1:5" x14ac:dyDescent="0.3">
      <c r="A18" s="1">
        <v>17</v>
      </c>
      <c r="B18" s="1" t="s">
        <v>2</v>
      </c>
      <c r="C18" s="1" t="s">
        <v>23</v>
      </c>
      <c r="D18" s="1">
        <v>11075</v>
      </c>
      <c r="E18" s="1">
        <v>13811</v>
      </c>
    </row>
    <row r="19" spans="1:5" x14ac:dyDescent="0.3">
      <c r="A19" s="1">
        <v>18</v>
      </c>
      <c r="B19" s="1" t="s">
        <v>24</v>
      </c>
      <c r="C19" s="1" t="s">
        <v>25</v>
      </c>
      <c r="D19" s="1">
        <v>10498</v>
      </c>
      <c r="E19" s="1">
        <v>7619</v>
      </c>
    </row>
    <row r="20" spans="1:5" x14ac:dyDescent="0.3">
      <c r="A20" s="1">
        <v>19</v>
      </c>
      <c r="B20" s="1" t="s">
        <v>26</v>
      </c>
      <c r="C20" s="1" t="s">
        <v>27</v>
      </c>
      <c r="D20" s="1">
        <v>10028</v>
      </c>
      <c r="E20" s="1">
        <v>5106</v>
      </c>
    </row>
    <row r="21" spans="1:5" x14ac:dyDescent="0.3">
      <c r="A21" s="1">
        <v>20</v>
      </c>
      <c r="B21" s="1" t="s">
        <v>8</v>
      </c>
      <c r="C21" s="1" t="s">
        <v>28</v>
      </c>
      <c r="D21" s="1">
        <v>9787</v>
      </c>
      <c r="E21" s="1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F4" sqref="F4"/>
    </sheetView>
  </sheetViews>
  <sheetFormatPr defaultColWidth="11" defaultRowHeight="15.75" x14ac:dyDescent="0.25"/>
  <cols>
    <col min="4" max="4" width="15.25" customWidth="1"/>
    <col min="5" max="5" width="12.5" customWidth="1"/>
    <col min="6" max="6" width="15.375" customWidth="1"/>
    <col min="7" max="7" width="17.25" customWidth="1"/>
  </cols>
  <sheetData>
    <row r="1" spans="1:7" x14ac:dyDescent="0.25">
      <c r="A1" s="22" t="s">
        <v>41</v>
      </c>
      <c r="B1" s="22"/>
      <c r="C1" s="13"/>
      <c r="E1" s="16" t="s">
        <v>44</v>
      </c>
      <c r="F1" s="16" t="s">
        <v>45</v>
      </c>
      <c r="G1" s="16" t="s">
        <v>46</v>
      </c>
    </row>
    <row r="2" spans="1:7" x14ac:dyDescent="0.25">
      <c r="A2" s="7" t="s">
        <v>34</v>
      </c>
      <c r="B2" s="7" t="s">
        <v>34</v>
      </c>
      <c r="C2" s="7"/>
      <c r="D2">
        <f>COUNTIF($A$2:$B$26,E2)</f>
        <v>19</v>
      </c>
      <c r="E2" s="7" t="s">
        <v>34</v>
      </c>
      <c r="F2">
        <f>D2/50</f>
        <v>0.38</v>
      </c>
      <c r="G2" s="15">
        <f>F2</f>
        <v>0.38</v>
      </c>
    </row>
    <row r="3" spans="1:7" x14ac:dyDescent="0.25">
      <c r="A3" s="7" t="s">
        <v>35</v>
      </c>
      <c r="B3" s="7" t="s">
        <v>36</v>
      </c>
      <c r="C3" s="7"/>
      <c r="D3">
        <f t="shared" ref="D3:D6" si="0">COUNTIF($A$2:$B$26,E3)</f>
        <v>8</v>
      </c>
      <c r="E3" s="7" t="s">
        <v>35</v>
      </c>
      <c r="F3">
        <f t="shared" ref="F3:F6" si="1">D3/50</f>
        <v>0.16</v>
      </c>
      <c r="G3" s="15">
        <f t="shared" ref="G3:G6" si="2">F3</f>
        <v>0.16</v>
      </c>
    </row>
    <row r="4" spans="1:7" x14ac:dyDescent="0.25">
      <c r="A4" s="7" t="s">
        <v>37</v>
      </c>
      <c r="B4" s="7" t="s">
        <v>37</v>
      </c>
      <c r="C4" s="7"/>
      <c r="D4">
        <f t="shared" si="0"/>
        <v>13</v>
      </c>
      <c r="E4" s="7" t="s">
        <v>37</v>
      </c>
      <c r="F4">
        <f t="shared" si="1"/>
        <v>0.26</v>
      </c>
      <c r="G4" s="15">
        <f t="shared" si="2"/>
        <v>0.26</v>
      </c>
    </row>
    <row r="5" spans="1:7" x14ac:dyDescent="0.25">
      <c r="A5" s="7" t="s">
        <v>35</v>
      </c>
      <c r="B5" s="7" t="s">
        <v>34</v>
      </c>
      <c r="C5" s="7"/>
      <c r="D5">
        <f t="shared" si="0"/>
        <v>5</v>
      </c>
      <c r="E5" s="7" t="s">
        <v>38</v>
      </c>
      <c r="F5">
        <f t="shared" si="1"/>
        <v>0.1</v>
      </c>
      <c r="G5" s="15">
        <f t="shared" si="2"/>
        <v>0.1</v>
      </c>
    </row>
    <row r="6" spans="1:7" x14ac:dyDescent="0.25">
      <c r="A6" s="7" t="s">
        <v>34</v>
      </c>
      <c r="B6" s="7" t="s">
        <v>37</v>
      </c>
      <c r="C6" s="7"/>
      <c r="D6">
        <f t="shared" si="0"/>
        <v>5</v>
      </c>
      <c r="E6" s="7" t="s">
        <v>36</v>
      </c>
      <c r="F6">
        <f t="shared" si="1"/>
        <v>0.1</v>
      </c>
      <c r="G6" s="15">
        <f t="shared" si="2"/>
        <v>0.1</v>
      </c>
    </row>
    <row r="7" spans="1:7" x14ac:dyDescent="0.25">
      <c r="A7" s="7" t="s">
        <v>34</v>
      </c>
      <c r="B7" s="7" t="s">
        <v>36</v>
      </c>
    </row>
    <row r="8" spans="1:7" x14ac:dyDescent="0.25">
      <c r="A8" s="7" t="s">
        <v>38</v>
      </c>
      <c r="B8" s="7" t="s">
        <v>38</v>
      </c>
    </row>
    <row r="9" spans="1:7" x14ac:dyDescent="0.25">
      <c r="A9" s="7" t="s">
        <v>35</v>
      </c>
      <c r="B9" s="7" t="s">
        <v>37</v>
      </c>
    </row>
    <row r="10" spans="1:7" x14ac:dyDescent="0.25">
      <c r="A10" s="7" t="s">
        <v>37</v>
      </c>
      <c r="B10" s="7" t="s">
        <v>35</v>
      </c>
    </row>
    <row r="11" spans="1:7" x14ac:dyDescent="0.25">
      <c r="A11" s="7" t="s">
        <v>37</v>
      </c>
      <c r="B11" s="7" t="s">
        <v>37</v>
      </c>
    </row>
    <row r="12" spans="1:7" x14ac:dyDescent="0.25">
      <c r="A12" s="7" t="s">
        <v>34</v>
      </c>
      <c r="B12" s="7" t="s">
        <v>34</v>
      </c>
    </row>
    <row r="13" spans="1:7" x14ac:dyDescent="0.25">
      <c r="A13" s="7" t="s">
        <v>38</v>
      </c>
      <c r="B13" s="7" t="s">
        <v>34</v>
      </c>
    </row>
    <row r="14" spans="1:7" x14ac:dyDescent="0.25">
      <c r="A14" s="7" t="s">
        <v>36</v>
      </c>
      <c r="B14" s="7" t="s">
        <v>35</v>
      </c>
    </row>
    <row r="15" spans="1:7" x14ac:dyDescent="0.25">
      <c r="A15" s="7" t="s">
        <v>34</v>
      </c>
      <c r="B15" s="7" t="s">
        <v>37</v>
      </c>
    </row>
    <row r="16" spans="1:7" x14ac:dyDescent="0.25">
      <c r="A16" s="7" t="s">
        <v>35</v>
      </c>
      <c r="B16" s="7" t="s">
        <v>37</v>
      </c>
    </row>
    <row r="17" spans="1:2" x14ac:dyDescent="0.25">
      <c r="A17" s="7" t="s">
        <v>34</v>
      </c>
      <c r="B17" s="7" t="s">
        <v>37</v>
      </c>
    </row>
    <row r="18" spans="1:2" x14ac:dyDescent="0.25">
      <c r="A18" s="7" t="s">
        <v>34</v>
      </c>
      <c r="B18" s="7" t="s">
        <v>34</v>
      </c>
    </row>
    <row r="19" spans="1:2" x14ac:dyDescent="0.25">
      <c r="A19" s="7" t="s">
        <v>35</v>
      </c>
      <c r="B19" s="7" t="s">
        <v>38</v>
      </c>
    </row>
    <row r="20" spans="1:2" x14ac:dyDescent="0.25">
      <c r="A20" s="7" t="s">
        <v>34</v>
      </c>
      <c r="B20" s="7" t="s">
        <v>36</v>
      </c>
    </row>
    <row r="21" spans="1:2" x14ac:dyDescent="0.25">
      <c r="A21" s="7" t="s">
        <v>34</v>
      </c>
      <c r="B21" s="7" t="s">
        <v>34</v>
      </c>
    </row>
    <row r="22" spans="1:2" x14ac:dyDescent="0.25">
      <c r="A22" s="7" t="s">
        <v>34</v>
      </c>
      <c r="B22" s="7" t="s">
        <v>34</v>
      </c>
    </row>
    <row r="23" spans="1:2" x14ac:dyDescent="0.25">
      <c r="A23" s="7" t="s">
        <v>36</v>
      </c>
      <c r="B23" s="7" t="s">
        <v>37</v>
      </c>
    </row>
    <row r="24" spans="1:2" x14ac:dyDescent="0.25">
      <c r="A24" s="7" t="s">
        <v>34</v>
      </c>
      <c r="B24" s="7" t="s">
        <v>38</v>
      </c>
    </row>
    <row r="25" spans="1:2" x14ac:dyDescent="0.25">
      <c r="A25" s="7" t="s">
        <v>34</v>
      </c>
      <c r="B25" s="7" t="s">
        <v>37</v>
      </c>
    </row>
    <row r="26" spans="1:2" x14ac:dyDescent="0.25">
      <c r="A26" s="7" t="s">
        <v>35</v>
      </c>
      <c r="B26" s="7" t="s">
        <v>37</v>
      </c>
    </row>
  </sheetData>
  <mergeCells count="1">
    <mergeCell ref="A1:B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"/>
  <sheetViews>
    <sheetView workbookViewId="0">
      <selection activeCell="C12" sqref="C12"/>
    </sheetView>
  </sheetViews>
  <sheetFormatPr defaultColWidth="11" defaultRowHeight="15.75" x14ac:dyDescent="0.25"/>
  <cols>
    <col min="4" max="4" width="17.25" customWidth="1"/>
    <col min="5" max="5" width="12.75" customWidth="1"/>
  </cols>
  <sheetData>
    <row r="1" spans="1:11" x14ac:dyDescent="0.25">
      <c r="A1" s="23" t="s">
        <v>39</v>
      </c>
      <c r="B1" s="23"/>
      <c r="C1" s="23"/>
      <c r="D1" s="23"/>
      <c r="H1" t="s">
        <v>57</v>
      </c>
    </row>
    <row r="2" spans="1:11" x14ac:dyDescent="0.25">
      <c r="A2" s="8">
        <v>12</v>
      </c>
      <c r="B2" s="8">
        <v>14</v>
      </c>
      <c r="C2" s="8">
        <v>19</v>
      </c>
      <c r="D2" s="8">
        <v>18</v>
      </c>
      <c r="E2" s="27" t="s">
        <v>58</v>
      </c>
      <c r="F2" s="26">
        <f>COUNT(A2:D6)</f>
        <v>20</v>
      </c>
      <c r="H2" s="28" t="s">
        <v>62</v>
      </c>
    </row>
    <row r="3" spans="1:11" x14ac:dyDescent="0.25">
      <c r="A3" s="8">
        <v>15</v>
      </c>
      <c r="B3" s="8">
        <v>15</v>
      </c>
      <c r="C3" s="8">
        <v>18</v>
      </c>
      <c r="D3" s="8">
        <v>17</v>
      </c>
      <c r="E3" s="27" t="s">
        <v>59</v>
      </c>
      <c r="F3" s="26">
        <f>MAX(A2:D6)</f>
        <v>33</v>
      </c>
      <c r="H3" s="28" t="s">
        <v>63</v>
      </c>
    </row>
    <row r="4" spans="1:11" x14ac:dyDescent="0.25">
      <c r="A4" s="8">
        <v>20</v>
      </c>
      <c r="B4" s="8">
        <v>27</v>
      </c>
      <c r="C4" s="8">
        <v>22</v>
      </c>
      <c r="D4" s="8">
        <v>23</v>
      </c>
      <c r="E4" s="27" t="s">
        <v>60</v>
      </c>
      <c r="F4" s="26">
        <f>MIN(A2:D6)</f>
        <v>12</v>
      </c>
      <c r="H4" s="28" t="s">
        <v>64</v>
      </c>
    </row>
    <row r="5" spans="1:11" ht="16.5" thickBot="1" x14ac:dyDescent="0.3">
      <c r="A5" s="8">
        <v>22</v>
      </c>
      <c r="B5" s="8">
        <v>21</v>
      </c>
      <c r="C5" s="8">
        <v>33</v>
      </c>
      <c r="D5" s="8">
        <v>28</v>
      </c>
      <c r="E5" s="27" t="s">
        <v>56</v>
      </c>
      <c r="F5" s="26">
        <f>F3-F4</f>
        <v>21</v>
      </c>
      <c r="H5" s="28" t="s">
        <v>65</v>
      </c>
    </row>
    <row r="6" spans="1:11" x14ac:dyDescent="0.25">
      <c r="A6" s="8">
        <v>14</v>
      </c>
      <c r="B6" s="8">
        <v>18</v>
      </c>
      <c r="C6" s="8">
        <v>16</v>
      </c>
      <c r="D6" s="8">
        <v>13</v>
      </c>
      <c r="H6" s="28" t="s">
        <v>66</v>
      </c>
      <c r="J6" s="21" t="s">
        <v>53</v>
      </c>
      <c r="K6" s="21" t="s">
        <v>55</v>
      </c>
    </row>
    <row r="7" spans="1:11" x14ac:dyDescent="0.25">
      <c r="J7" s="18">
        <v>14</v>
      </c>
      <c r="K7" s="19">
        <v>4</v>
      </c>
    </row>
    <row r="8" spans="1:11" x14ac:dyDescent="0.25">
      <c r="J8" s="18">
        <v>19</v>
      </c>
      <c r="K8" s="19">
        <v>8</v>
      </c>
    </row>
    <row r="9" spans="1:11" x14ac:dyDescent="0.25">
      <c r="A9" t="s">
        <v>57</v>
      </c>
      <c r="C9" t="s">
        <v>45</v>
      </c>
      <c r="D9" t="s">
        <v>61</v>
      </c>
      <c r="E9" t="s">
        <v>48</v>
      </c>
      <c r="J9" s="18">
        <v>24</v>
      </c>
      <c r="K9" s="19">
        <v>5</v>
      </c>
    </row>
    <row r="10" spans="1:11" x14ac:dyDescent="0.25">
      <c r="A10">
        <v>14</v>
      </c>
      <c r="C10">
        <f t="array" ref="C10:C14">FREQUENCY(A2:D6,A10:A14)</f>
        <v>4</v>
      </c>
      <c r="D10">
        <f>C10/20</f>
        <v>0.2</v>
      </c>
      <c r="E10" s="15">
        <f>D10</f>
        <v>0.2</v>
      </c>
      <c r="J10" s="18">
        <v>29</v>
      </c>
      <c r="K10" s="19">
        <v>2</v>
      </c>
    </row>
    <row r="11" spans="1:11" x14ac:dyDescent="0.25">
      <c r="A11">
        <v>19</v>
      </c>
      <c r="C11">
        <v>8</v>
      </c>
      <c r="D11">
        <f t="shared" ref="D11:D14" si="0">C11/20</f>
        <v>0.4</v>
      </c>
      <c r="E11" s="15">
        <f t="shared" ref="E11:E14" si="1">D11</f>
        <v>0.4</v>
      </c>
      <c r="J11" s="18">
        <v>34</v>
      </c>
      <c r="K11" s="19">
        <v>1</v>
      </c>
    </row>
    <row r="12" spans="1:11" ht="16.5" thickBot="1" x14ac:dyDescent="0.3">
      <c r="A12">
        <v>24</v>
      </c>
      <c r="C12">
        <v>5</v>
      </c>
      <c r="D12">
        <f t="shared" si="0"/>
        <v>0.25</v>
      </c>
      <c r="E12" s="15">
        <f t="shared" si="1"/>
        <v>0.25</v>
      </c>
      <c r="J12" s="20" t="s">
        <v>54</v>
      </c>
      <c r="K12" s="20">
        <v>0</v>
      </c>
    </row>
    <row r="13" spans="1:11" x14ac:dyDescent="0.25">
      <c r="A13">
        <v>29</v>
      </c>
      <c r="C13">
        <v>2</v>
      </c>
      <c r="D13">
        <f t="shared" si="0"/>
        <v>0.1</v>
      </c>
      <c r="E13" s="15">
        <f t="shared" si="1"/>
        <v>0.1</v>
      </c>
    </row>
    <row r="14" spans="1:11" x14ac:dyDescent="0.25">
      <c r="A14">
        <v>34</v>
      </c>
      <c r="C14">
        <v>1</v>
      </c>
      <c r="D14">
        <f t="shared" si="0"/>
        <v>0.05</v>
      </c>
      <c r="E14" s="15">
        <f t="shared" si="1"/>
        <v>0.05</v>
      </c>
    </row>
  </sheetData>
  <sortState ref="J7:J11">
    <sortCondition ref="J7"/>
  </sortState>
  <mergeCells count="1">
    <mergeCell ref="A1:D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8"/>
  <sheetViews>
    <sheetView tabSelected="1" topLeftCell="N19" zoomScale="99" workbookViewId="0">
      <selection activeCell="W32" sqref="W32"/>
    </sheetView>
  </sheetViews>
  <sheetFormatPr defaultColWidth="10.875" defaultRowHeight="15.75" x14ac:dyDescent="0.25"/>
  <cols>
    <col min="1" max="4" width="10.875" style="10"/>
    <col min="5" max="6" width="10.875" style="17"/>
    <col min="7" max="7" width="18.125" style="10" customWidth="1"/>
    <col min="8" max="8" width="16.375" style="10" customWidth="1"/>
    <col min="9" max="16384" width="10.875" style="10"/>
  </cols>
  <sheetData>
    <row r="1" spans="1:15" ht="20.100000000000001" customHeight="1" x14ac:dyDescent="0.25">
      <c r="A1" s="24" t="s">
        <v>40</v>
      </c>
      <c r="B1" s="24"/>
      <c r="C1" s="24"/>
    </row>
    <row r="2" spans="1:15" x14ac:dyDescent="0.25">
      <c r="A2" s="11">
        <v>1665</v>
      </c>
      <c r="B2" s="11">
        <v>1176</v>
      </c>
      <c r="C2" s="12">
        <v>1667</v>
      </c>
      <c r="F2" s="17" t="s">
        <v>49</v>
      </c>
      <c r="G2" s="25">
        <f>COUNT(A2:C31)</f>
        <v>90</v>
      </c>
    </row>
    <row r="3" spans="1:15" x14ac:dyDescent="0.25">
      <c r="A3" s="11">
        <v>1275</v>
      </c>
      <c r="B3" s="11">
        <v>1666</v>
      </c>
      <c r="C3" s="12">
        <v>1277</v>
      </c>
      <c r="F3" s="17" t="s">
        <v>50</v>
      </c>
      <c r="G3" s="10">
        <f>MIN(A2:C31)</f>
        <v>940</v>
      </c>
      <c r="I3" s="10" t="s">
        <v>56</v>
      </c>
      <c r="J3" s="10">
        <f>G4-G3</f>
        <v>1197</v>
      </c>
    </row>
    <row r="4" spans="1:15" x14ac:dyDescent="0.25">
      <c r="A4" s="11">
        <v>1650</v>
      </c>
      <c r="B4" s="11">
        <v>1276</v>
      </c>
      <c r="C4" s="12">
        <v>1652</v>
      </c>
      <c r="F4" s="17" t="s">
        <v>51</v>
      </c>
      <c r="G4" s="10">
        <f>MAX(A2:C31)</f>
        <v>2137</v>
      </c>
    </row>
    <row r="5" spans="1:15" x14ac:dyDescent="0.25">
      <c r="A5" s="11">
        <v>1590</v>
      </c>
      <c r="B5" s="11">
        <v>1651</v>
      </c>
      <c r="C5" s="12">
        <v>1592</v>
      </c>
    </row>
    <row r="6" spans="1:15" ht="16.5" thickBot="1" x14ac:dyDescent="0.3">
      <c r="A6" s="11">
        <v>1475</v>
      </c>
      <c r="B6" s="11">
        <v>1591</v>
      </c>
      <c r="C6" s="12">
        <v>1477</v>
      </c>
      <c r="E6" s="17" t="s">
        <v>52</v>
      </c>
      <c r="F6" s="17" t="s">
        <v>52</v>
      </c>
      <c r="G6" t="s">
        <v>45</v>
      </c>
      <c r="H6" t="s">
        <v>47</v>
      </c>
      <c r="I6" t="s">
        <v>48</v>
      </c>
    </row>
    <row r="7" spans="1:15" x14ac:dyDescent="0.25">
      <c r="A7" s="11">
        <v>1490</v>
      </c>
      <c r="B7" s="11">
        <v>1476</v>
      </c>
      <c r="C7" s="12">
        <v>1492</v>
      </c>
      <c r="E7" s="17">
        <v>800</v>
      </c>
      <c r="F7" s="17" t="s">
        <v>76</v>
      </c>
      <c r="G7" s="10">
        <f t="array" ref="G7:G14">FREQUENCY(A2:C31,E7:E14)</f>
        <v>0</v>
      </c>
      <c r="H7" s="29">
        <f>G7/$G$2</f>
        <v>0</v>
      </c>
      <c r="I7" s="30">
        <f>G7/$G$2</f>
        <v>0</v>
      </c>
      <c r="L7" s="21" t="s">
        <v>53</v>
      </c>
      <c r="M7" s="21" t="s">
        <v>55</v>
      </c>
    </row>
    <row r="8" spans="1:15" x14ac:dyDescent="0.25">
      <c r="A8" s="11">
        <v>1525</v>
      </c>
      <c r="B8" s="11">
        <v>1491</v>
      </c>
      <c r="C8" s="12">
        <v>1527</v>
      </c>
      <c r="E8" s="17">
        <f>E7+200</f>
        <v>1000</v>
      </c>
      <c r="F8" s="17" t="s">
        <v>67</v>
      </c>
      <c r="G8" s="10">
        <v>3</v>
      </c>
      <c r="H8" s="29">
        <f t="shared" ref="H8:H14" si="0">G8/$G$2</f>
        <v>3.3333333333333333E-2</v>
      </c>
      <c r="I8" s="30">
        <f t="shared" ref="I8:I14" si="1">G8/$G$2</f>
        <v>3.3333333333333333E-2</v>
      </c>
      <c r="L8" s="18">
        <v>800</v>
      </c>
      <c r="M8" s="19">
        <v>0</v>
      </c>
      <c r="O8" s="10" t="s">
        <v>73</v>
      </c>
    </row>
    <row r="9" spans="1:15" x14ac:dyDescent="0.25">
      <c r="A9" s="11">
        <v>2135</v>
      </c>
      <c r="B9" s="11">
        <v>1526</v>
      </c>
      <c r="C9" s="12">
        <v>2137</v>
      </c>
      <c r="E9" s="17">
        <f>E8+200</f>
        <v>1200</v>
      </c>
      <c r="F9" s="17" t="s">
        <v>68</v>
      </c>
      <c r="G9" s="10">
        <v>9</v>
      </c>
      <c r="H9" s="29">
        <f t="shared" si="0"/>
        <v>0.1</v>
      </c>
      <c r="I9" s="30">
        <f t="shared" si="1"/>
        <v>0.1</v>
      </c>
      <c r="L9" s="18">
        <v>1000</v>
      </c>
      <c r="M9" s="19">
        <v>3</v>
      </c>
    </row>
    <row r="10" spans="1:15" x14ac:dyDescent="0.25">
      <c r="A10" s="11">
        <v>1560</v>
      </c>
      <c r="B10" s="11">
        <v>2136</v>
      </c>
      <c r="C10" s="12">
        <v>1562</v>
      </c>
      <c r="E10" s="17">
        <f>E9+200</f>
        <v>1400</v>
      </c>
      <c r="F10" s="17" t="s">
        <v>69</v>
      </c>
      <c r="G10" s="10">
        <v>18</v>
      </c>
      <c r="H10" s="29">
        <f t="shared" si="0"/>
        <v>0.2</v>
      </c>
      <c r="I10" s="30">
        <f t="shared" si="1"/>
        <v>0.2</v>
      </c>
      <c r="L10" s="18">
        <v>1200</v>
      </c>
      <c r="M10" s="19">
        <v>9</v>
      </c>
    </row>
    <row r="11" spans="1:15" x14ac:dyDescent="0.25">
      <c r="A11" s="11">
        <v>1880</v>
      </c>
      <c r="B11" s="11">
        <v>1561</v>
      </c>
      <c r="C11" s="12">
        <v>1882</v>
      </c>
      <c r="E11" s="17">
        <f>E10+200</f>
        <v>1600</v>
      </c>
      <c r="F11" s="17" t="s">
        <v>70</v>
      </c>
      <c r="G11" s="10">
        <v>30</v>
      </c>
      <c r="H11" s="29">
        <f t="shared" si="0"/>
        <v>0.33333333333333331</v>
      </c>
      <c r="I11" s="30">
        <f t="shared" si="1"/>
        <v>0.33333333333333331</v>
      </c>
      <c r="L11" s="18">
        <v>1400</v>
      </c>
      <c r="M11" s="19">
        <v>18</v>
      </c>
    </row>
    <row r="12" spans="1:15" x14ac:dyDescent="0.25">
      <c r="A12" s="11">
        <v>1680</v>
      </c>
      <c r="B12" s="11">
        <v>1881</v>
      </c>
      <c r="C12" s="12">
        <v>1682</v>
      </c>
      <c r="E12" s="17">
        <f t="shared" ref="E10:E13" si="2">E11+200</f>
        <v>1800</v>
      </c>
      <c r="F12" s="17" t="s">
        <v>71</v>
      </c>
      <c r="G12" s="10">
        <v>21</v>
      </c>
      <c r="H12" s="29">
        <f t="shared" si="0"/>
        <v>0.23333333333333334</v>
      </c>
      <c r="I12" s="30">
        <f t="shared" si="1"/>
        <v>0.23333333333333334</v>
      </c>
      <c r="L12" s="18">
        <v>1600</v>
      </c>
      <c r="M12" s="19">
        <v>30</v>
      </c>
    </row>
    <row r="13" spans="1:15" x14ac:dyDescent="0.25">
      <c r="A13" s="11">
        <v>1560</v>
      </c>
      <c r="B13" s="11">
        <v>1681</v>
      </c>
      <c r="C13" s="12">
        <v>1562</v>
      </c>
      <c r="E13" s="17">
        <f t="shared" si="2"/>
        <v>2000</v>
      </c>
      <c r="F13" s="17" t="s">
        <v>74</v>
      </c>
      <c r="G13" s="10">
        <v>6</v>
      </c>
      <c r="H13" s="29">
        <f t="shared" si="0"/>
        <v>6.6666666666666666E-2</v>
      </c>
      <c r="I13" s="30">
        <f t="shared" si="1"/>
        <v>6.6666666666666666E-2</v>
      </c>
      <c r="L13" s="18">
        <v>1800</v>
      </c>
      <c r="M13" s="19">
        <v>21</v>
      </c>
    </row>
    <row r="14" spans="1:15" x14ac:dyDescent="0.25">
      <c r="A14" s="11">
        <v>1355</v>
      </c>
      <c r="B14" s="11">
        <v>1561</v>
      </c>
      <c r="C14" s="12">
        <v>1357</v>
      </c>
      <c r="E14" s="17">
        <f>E13+200</f>
        <v>2200</v>
      </c>
      <c r="F14" s="17" t="s">
        <v>72</v>
      </c>
      <c r="G14" s="10">
        <v>3</v>
      </c>
      <c r="H14" s="29">
        <f t="shared" si="0"/>
        <v>3.3333333333333333E-2</v>
      </c>
      <c r="I14" s="30">
        <f t="shared" si="1"/>
        <v>3.3333333333333333E-2</v>
      </c>
      <c r="L14" s="18">
        <v>2000</v>
      </c>
      <c r="M14" s="19">
        <v>6</v>
      </c>
    </row>
    <row r="15" spans="1:15" x14ac:dyDescent="0.25">
      <c r="A15" s="11">
        <v>1280</v>
      </c>
      <c r="B15" s="11">
        <v>1356</v>
      </c>
      <c r="C15" s="12">
        <v>1282</v>
      </c>
      <c r="L15" s="18">
        <v>2200</v>
      </c>
      <c r="M15" s="19">
        <v>3</v>
      </c>
    </row>
    <row r="16" spans="1:15" ht="16.5" thickBot="1" x14ac:dyDescent="0.3">
      <c r="A16" s="11">
        <v>1150</v>
      </c>
      <c r="B16" s="11">
        <v>1281</v>
      </c>
      <c r="C16" s="12">
        <v>1152</v>
      </c>
      <c r="L16" s="20" t="s">
        <v>54</v>
      </c>
      <c r="M16" s="20">
        <v>0</v>
      </c>
    </row>
    <row r="17" spans="1:19" x14ac:dyDescent="0.25">
      <c r="A17" s="11">
        <v>1420</v>
      </c>
      <c r="B17" s="11">
        <v>1151</v>
      </c>
      <c r="C17" s="12">
        <v>1422</v>
      </c>
    </row>
    <row r="18" spans="1:19" x14ac:dyDescent="0.25">
      <c r="A18" s="11">
        <v>1440</v>
      </c>
      <c r="B18" s="11">
        <v>1421</v>
      </c>
      <c r="C18" s="12">
        <v>1442</v>
      </c>
    </row>
    <row r="19" spans="1:19" x14ac:dyDescent="0.25">
      <c r="A19" s="11">
        <v>940</v>
      </c>
      <c r="B19" s="11">
        <v>1441</v>
      </c>
      <c r="C19" s="12">
        <v>942</v>
      </c>
    </row>
    <row r="20" spans="1:19" x14ac:dyDescent="0.25">
      <c r="A20" s="11">
        <v>1645</v>
      </c>
      <c r="B20" s="11">
        <v>941</v>
      </c>
      <c r="C20" s="12">
        <v>1647</v>
      </c>
    </row>
    <row r="21" spans="1:19" x14ac:dyDescent="0.25">
      <c r="A21" s="11">
        <v>1060</v>
      </c>
      <c r="B21" s="11">
        <v>1646</v>
      </c>
      <c r="C21" s="12">
        <v>1062</v>
      </c>
    </row>
    <row r="22" spans="1:19" x14ac:dyDescent="0.25">
      <c r="A22" s="11">
        <v>1485</v>
      </c>
      <c r="B22" s="11">
        <v>1061</v>
      </c>
      <c r="C22" s="12">
        <v>1487</v>
      </c>
      <c r="O22" s="10" t="s">
        <v>75</v>
      </c>
    </row>
    <row r="23" spans="1:19" x14ac:dyDescent="0.25">
      <c r="A23" s="11">
        <v>1755</v>
      </c>
      <c r="B23" s="11">
        <v>1486</v>
      </c>
      <c r="C23" s="12">
        <v>1757</v>
      </c>
      <c r="O23" s="10" t="s">
        <v>77</v>
      </c>
    </row>
    <row r="24" spans="1:19" x14ac:dyDescent="0.25">
      <c r="A24" s="11">
        <v>1260</v>
      </c>
      <c r="B24" s="11">
        <v>1756</v>
      </c>
      <c r="C24" s="12">
        <v>1262</v>
      </c>
    </row>
    <row r="25" spans="1:19" x14ac:dyDescent="0.25">
      <c r="A25" s="11">
        <v>1390</v>
      </c>
      <c r="B25" s="11">
        <v>1261</v>
      </c>
      <c r="C25" s="12">
        <v>1392</v>
      </c>
    </row>
    <row r="26" spans="1:19" x14ac:dyDescent="0.25">
      <c r="A26" s="11">
        <v>1780</v>
      </c>
      <c r="B26" s="11">
        <v>1391</v>
      </c>
      <c r="C26" s="12">
        <v>1782</v>
      </c>
    </row>
    <row r="27" spans="1:19" x14ac:dyDescent="0.25">
      <c r="A27" s="11">
        <v>1585</v>
      </c>
      <c r="B27" s="11">
        <v>1781</v>
      </c>
      <c r="C27" s="12">
        <v>1587</v>
      </c>
    </row>
    <row r="28" spans="1:19" x14ac:dyDescent="0.25">
      <c r="A28" s="11">
        <v>1990</v>
      </c>
      <c r="B28" s="11">
        <v>1586</v>
      </c>
      <c r="C28" s="12">
        <v>1992</v>
      </c>
    </row>
    <row r="29" spans="1:19" x14ac:dyDescent="0.25">
      <c r="A29" s="11">
        <v>1375</v>
      </c>
      <c r="B29" s="11">
        <v>1991</v>
      </c>
      <c r="C29" s="12">
        <v>1377</v>
      </c>
      <c r="O29" s="10" t="s">
        <v>79</v>
      </c>
    </row>
    <row r="30" spans="1:19" x14ac:dyDescent="0.25">
      <c r="A30" s="11">
        <v>1730</v>
      </c>
      <c r="B30" s="11">
        <v>1376</v>
      </c>
      <c r="C30" s="12">
        <v>1732</v>
      </c>
      <c r="O30" s="10" t="s">
        <v>78</v>
      </c>
    </row>
    <row r="31" spans="1:19" x14ac:dyDescent="0.25">
      <c r="A31" s="11">
        <v>1175</v>
      </c>
      <c r="B31" s="11">
        <v>1731</v>
      </c>
      <c r="C31" s="12">
        <v>1177</v>
      </c>
      <c r="O31" s="31"/>
      <c r="P31" s="31"/>
      <c r="Q31" s="31"/>
      <c r="R31" s="31"/>
      <c r="S31" s="31"/>
    </row>
    <row r="33" spans="15:19" ht="137.25" customHeight="1" x14ac:dyDescent="0.25">
      <c r="O33" s="32" t="s">
        <v>80</v>
      </c>
      <c r="P33" s="31"/>
      <c r="Q33" s="31"/>
      <c r="R33" s="31"/>
      <c r="S33" s="31"/>
    </row>
    <row r="35" spans="15:19" x14ac:dyDescent="0.25">
      <c r="O35" s="10" t="s">
        <v>81</v>
      </c>
    </row>
    <row r="36" spans="15:19" x14ac:dyDescent="0.25">
      <c r="O36" s="10" t="s">
        <v>78</v>
      </c>
    </row>
    <row r="38" spans="15:19" ht="261" customHeight="1" x14ac:dyDescent="0.25">
      <c r="O38" s="32" t="s">
        <v>82</v>
      </c>
      <c r="P38" s="31"/>
      <c r="Q38" s="31"/>
      <c r="R38" s="31"/>
      <c r="S38" s="31"/>
    </row>
  </sheetData>
  <sortState ref="L8:L15">
    <sortCondition ref="L8"/>
  </sortState>
  <mergeCells count="4">
    <mergeCell ref="A1:C1"/>
    <mergeCell ref="O31:S31"/>
    <mergeCell ref="O33:S33"/>
    <mergeCell ref="O38:S3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G21" sqref="G21"/>
    </sheetView>
  </sheetViews>
  <sheetFormatPr defaultColWidth="11" defaultRowHeight="15.75" x14ac:dyDescent="0.25"/>
  <cols>
    <col min="1" max="1" width="15.625" customWidth="1"/>
  </cols>
  <sheetData>
    <row r="1" spans="1:2" x14ac:dyDescent="0.25">
      <c r="A1" s="9" t="s">
        <v>42</v>
      </c>
      <c r="B1" t="s">
        <v>43</v>
      </c>
    </row>
    <row r="2" spans="1:2" x14ac:dyDescent="0.25">
      <c r="A2" s="14">
        <v>25.555555555555554</v>
      </c>
      <c r="B2">
        <v>23</v>
      </c>
    </row>
    <row r="3" spans="1:2" x14ac:dyDescent="0.25">
      <c r="A3" s="14">
        <v>26.111111111111111</v>
      </c>
      <c r="B3">
        <v>22</v>
      </c>
    </row>
    <row r="4" spans="1:2" x14ac:dyDescent="0.25">
      <c r="A4" s="14">
        <v>26.666666666666664</v>
      </c>
      <c r="B4">
        <v>24</v>
      </c>
    </row>
    <row r="5" spans="1:2" x14ac:dyDescent="0.25">
      <c r="A5" s="14">
        <v>26.666666666666664</v>
      </c>
      <c r="B5">
        <v>22</v>
      </c>
    </row>
    <row r="6" spans="1:2" x14ac:dyDescent="0.25">
      <c r="A6" s="14">
        <v>27.777777777777779</v>
      </c>
      <c r="B6">
        <v>24</v>
      </c>
    </row>
    <row r="7" spans="1:2" x14ac:dyDescent="0.25">
      <c r="A7" s="14">
        <v>28.333333333333332</v>
      </c>
      <c r="B7">
        <v>26</v>
      </c>
    </row>
    <row r="8" spans="1:2" x14ac:dyDescent="0.25">
      <c r="A8" s="14">
        <v>29.444444444444443</v>
      </c>
      <c r="B8">
        <v>27</v>
      </c>
    </row>
    <row r="9" spans="1:2" x14ac:dyDescent="0.25">
      <c r="A9" s="14">
        <v>30</v>
      </c>
      <c r="B9">
        <v>25</v>
      </c>
    </row>
    <row r="10" spans="1:2" x14ac:dyDescent="0.25">
      <c r="A10" s="14">
        <v>30.555555555555554</v>
      </c>
      <c r="B10">
        <v>28</v>
      </c>
    </row>
    <row r="11" spans="1:2" x14ac:dyDescent="0.25">
      <c r="A11" s="14">
        <v>30.555555555555554</v>
      </c>
      <c r="B11">
        <v>26</v>
      </c>
    </row>
    <row r="12" spans="1:2" x14ac:dyDescent="0.25">
      <c r="A12" s="14">
        <v>31.111111111111111</v>
      </c>
      <c r="B12">
        <v>29</v>
      </c>
    </row>
    <row r="13" spans="1:2" x14ac:dyDescent="0.25">
      <c r="A13" s="14">
        <v>31.111111111111111</v>
      </c>
      <c r="B13">
        <v>30</v>
      </c>
    </row>
    <row r="14" spans="1:2" x14ac:dyDescent="0.25">
      <c r="A14" s="14">
        <v>32.222222222222221</v>
      </c>
      <c r="B14">
        <v>31</v>
      </c>
    </row>
    <row r="15" spans="1:2" x14ac:dyDescent="0.25">
      <c r="A15" s="14">
        <v>32.777777777777779</v>
      </c>
      <c r="B15">
        <v>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Top20CarsUSA</vt:lpstr>
      <vt:lpstr>Drinks</vt:lpstr>
      <vt:lpstr>Audit</vt:lpstr>
      <vt:lpstr>Scores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2017-11-13T14:33:03Z</dcterms:created>
  <dcterms:modified xsi:type="dcterms:W3CDTF">2020-11-07T04:00:38Z</dcterms:modified>
</cp:coreProperties>
</file>