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E:\for grades\SY 2019-2020\III-IPT\"/>
    </mc:Choice>
  </mc:AlternateContent>
  <xr:revisionPtr revIDLastSave="0" documentId="13_ncr:1_{93F2EBE8-F70A-43B2-A113-1711D1B124E6}" xr6:coauthVersionLast="45" xr6:coauthVersionMax="45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STUDENT RECORD" sheetId="14" r:id="rId1"/>
    <sheet name="PRINT GRADE" sheetId="7" r:id="rId2"/>
    <sheet name="LOOKUP" sheetId="4" state="hidden" r:id="rId3"/>
  </sheets>
  <definedNames>
    <definedName name="_xlnm.Print_Area" localSheetId="1">'PRINT GRADE'!$A$1:$K$167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4" i="7" l="1"/>
  <c r="G155" i="7"/>
  <c r="G151" i="7"/>
  <c r="G99" i="7"/>
  <c r="G95" i="7"/>
  <c r="BR29" i="14"/>
  <c r="BS29" i="14" s="1"/>
  <c r="BQ29" i="14"/>
  <c r="BN29" i="14"/>
  <c r="BO29" i="14" s="1"/>
  <c r="AR29" i="14"/>
  <c r="BB29" i="14" s="1"/>
  <c r="BC29" i="14" s="1"/>
  <c r="AP29" i="14"/>
  <c r="AM29" i="14"/>
  <c r="AK29" i="14"/>
  <c r="Z29" i="14"/>
  <c r="Y29" i="14"/>
  <c r="M29" i="14"/>
  <c r="N29" i="14" s="1"/>
  <c r="AN29" i="14" s="1"/>
  <c r="AQ29" i="14" s="1"/>
  <c r="EK29" i="14"/>
  <c r="EL29" i="14" s="1"/>
  <c r="EJ29" i="14"/>
  <c r="EI29" i="14"/>
  <c r="DW29" i="14"/>
  <c r="EG29" i="14" s="1"/>
  <c r="EH29" i="14" s="1"/>
  <c r="DU29" i="14"/>
  <c r="DV29" i="14" s="1"/>
  <c r="DI29" i="14"/>
  <c r="DF29" i="14"/>
  <c r="DD29" i="14"/>
  <c r="CS29" i="14"/>
  <c r="CR29" i="14"/>
  <c r="CF29" i="14"/>
  <c r="CG29" i="14" s="1"/>
  <c r="DG29" i="14" s="1"/>
  <c r="DJ29" i="14" s="1"/>
  <c r="H29" i="7"/>
  <c r="H30" i="7"/>
  <c r="H31" i="7"/>
  <c r="H34" i="7"/>
  <c r="H35" i="7"/>
  <c r="EK26" i="14"/>
  <c r="EL26" i="14" s="1"/>
  <c r="EI26" i="14"/>
  <c r="EJ26" i="14" s="1"/>
  <c r="DW26" i="14"/>
  <c r="EG26" i="14" s="1"/>
  <c r="EH26" i="14" s="1"/>
  <c r="DV26" i="14"/>
  <c r="DU26" i="14"/>
  <c r="DI26" i="14"/>
  <c r="DF26" i="14"/>
  <c r="DD26" i="14"/>
  <c r="CR26" i="14"/>
  <c r="CS26" i="14" s="1"/>
  <c r="CF26" i="14"/>
  <c r="CG26" i="14" s="1"/>
  <c r="EK9" i="14"/>
  <c r="EL9" i="14" s="1"/>
  <c r="EI9" i="14"/>
  <c r="EJ9" i="14" s="1"/>
  <c r="EG9" i="14"/>
  <c r="EH9" i="14" s="1"/>
  <c r="DW9" i="14"/>
  <c r="DV9" i="14"/>
  <c r="DU9" i="14"/>
  <c r="DI9" i="14"/>
  <c r="DF9" i="14"/>
  <c r="DD9" i="14"/>
  <c r="CR9" i="14"/>
  <c r="CS9" i="14" s="1"/>
  <c r="CF9" i="14"/>
  <c r="CG9" i="14" s="1"/>
  <c r="DG9" i="14" s="1"/>
  <c r="DJ9" i="14" s="1"/>
  <c r="BT29" i="14" l="1"/>
  <c r="BU29" i="14" s="1"/>
  <c r="EM29" i="14"/>
  <c r="EN29" i="14" s="1"/>
  <c r="EM26" i="14"/>
  <c r="DG26" i="14"/>
  <c r="DJ26" i="14" s="1"/>
  <c r="EN26" i="14" s="1"/>
  <c r="EM9" i="14"/>
  <c r="EN9" i="14" s="1"/>
  <c r="EU60" i="14"/>
  <c r="EU61" i="14"/>
  <c r="EU62" i="14"/>
  <c r="EU63" i="14"/>
  <c r="EU64" i="14"/>
  <c r="EU65" i="14"/>
  <c r="EU66" i="14"/>
  <c r="EU67" i="14"/>
  <c r="EU68" i="14"/>
  <c r="EU69" i="14"/>
  <c r="EU70" i="14"/>
  <c r="EU71" i="14"/>
  <c r="EU72" i="14"/>
  <c r="EU73" i="14"/>
  <c r="EU74" i="14"/>
  <c r="EU75" i="14"/>
  <c r="EU76" i="14"/>
  <c r="EU77" i="14"/>
  <c r="EU78" i="14"/>
  <c r="EU79" i="14"/>
  <c r="EU80" i="14"/>
  <c r="EU81" i="14"/>
  <c r="EU82" i="14"/>
  <c r="EU83" i="14"/>
  <c r="EU84" i="14"/>
  <c r="EU85" i="14"/>
  <c r="EU86" i="14"/>
  <c r="EU87" i="14"/>
  <c r="EU88" i="14"/>
  <c r="EU89" i="14"/>
  <c r="EU90" i="14"/>
  <c r="EU91" i="14"/>
  <c r="EU92" i="14"/>
  <c r="EU93" i="14"/>
  <c r="EU94" i="14"/>
  <c r="EU95" i="14"/>
  <c r="EU96" i="14"/>
  <c r="EU97" i="14"/>
  <c r="EU98" i="14"/>
  <c r="EU99" i="14"/>
  <c r="EU100" i="14"/>
  <c r="EU101" i="14"/>
  <c r="EU102" i="14"/>
  <c r="EU103" i="14"/>
  <c r="EU104" i="14"/>
  <c r="EU105" i="14"/>
  <c r="EU106" i="14"/>
  <c r="EU107" i="14"/>
  <c r="EU108" i="14"/>
  <c r="EU59" i="14"/>
  <c r="EU35" i="14"/>
  <c r="EU36" i="14"/>
  <c r="EU37" i="14"/>
  <c r="EU38" i="14"/>
  <c r="EU39" i="14"/>
  <c r="EU40" i="14"/>
  <c r="EU41" i="14"/>
  <c r="EU42" i="14"/>
  <c r="EU43" i="14"/>
  <c r="EU44" i="14"/>
  <c r="EU45" i="14"/>
  <c r="EU46" i="14"/>
  <c r="EU47" i="14"/>
  <c r="EU48" i="14"/>
  <c r="EU49" i="14"/>
  <c r="EU50" i="14"/>
  <c r="EU51" i="14"/>
  <c r="EU52" i="14"/>
  <c r="EU53" i="14"/>
  <c r="EU54" i="14"/>
  <c r="EU55" i="14"/>
  <c r="EU56" i="14"/>
  <c r="EU57" i="14"/>
  <c r="EU58" i="14"/>
  <c r="EU34" i="14"/>
  <c r="EU10" i="14"/>
  <c r="EU11" i="14"/>
  <c r="EU12" i="14"/>
  <c r="EU13" i="14"/>
  <c r="EU14" i="14"/>
  <c r="EU15" i="14"/>
  <c r="EU16" i="14"/>
  <c r="EU17" i="14"/>
  <c r="EU18" i="14"/>
  <c r="EU19" i="14"/>
  <c r="EU20" i="14"/>
  <c r="EU21" i="14"/>
  <c r="EU22" i="14"/>
  <c r="EU23" i="14"/>
  <c r="EU24" i="14"/>
  <c r="EU25" i="14"/>
  <c r="EU26" i="14"/>
  <c r="EU27" i="14"/>
  <c r="EU28" i="14"/>
  <c r="EU30" i="14"/>
  <c r="EU31" i="14"/>
  <c r="EU32" i="14"/>
  <c r="EU33" i="14"/>
  <c r="EK60" i="14"/>
  <c r="EL60" i="14" s="1"/>
  <c r="EI60" i="14"/>
  <c r="EJ60" i="14" s="1"/>
  <c r="DW60" i="14"/>
  <c r="EG60" i="14" s="1"/>
  <c r="EH60" i="14" s="1"/>
  <c r="DV60" i="14"/>
  <c r="DU60" i="14"/>
  <c r="DI60" i="14"/>
  <c r="DF60" i="14"/>
  <c r="DD60" i="14"/>
  <c r="CR60" i="14"/>
  <c r="CF60" i="14"/>
  <c r="CG60" i="14" s="1"/>
  <c r="BR60" i="14"/>
  <c r="BS60" i="14" s="1"/>
  <c r="BQ60" i="14"/>
  <c r="BN60" i="14"/>
  <c r="BO60" i="14" s="1"/>
  <c r="AR60" i="14"/>
  <c r="BB60" i="14" s="1"/>
  <c r="BC60" i="14" s="1"/>
  <c r="AP60" i="14"/>
  <c r="AM60" i="14"/>
  <c r="AK60" i="14"/>
  <c r="Z60" i="14"/>
  <c r="Y60" i="14"/>
  <c r="M60" i="14"/>
  <c r="N60" i="14" s="1"/>
  <c r="AN60" i="14" s="1"/>
  <c r="AQ60" i="14" s="1"/>
  <c r="EL61" i="14"/>
  <c r="EK61" i="14"/>
  <c r="EI61" i="14"/>
  <c r="EJ61" i="14" s="1"/>
  <c r="DW61" i="14"/>
  <c r="EG61" i="14" s="1"/>
  <c r="EH61" i="14" s="1"/>
  <c r="DU61" i="14"/>
  <c r="DV61" i="14" s="1"/>
  <c r="EM61" i="14" s="1"/>
  <c r="DI61" i="14"/>
  <c r="DF61" i="14"/>
  <c r="DD61" i="14"/>
  <c r="CR61" i="14"/>
  <c r="CF61" i="14"/>
  <c r="CG61" i="14" s="1"/>
  <c r="BR61" i="14"/>
  <c r="BS61" i="14" s="1"/>
  <c r="BQ61" i="14"/>
  <c r="BN61" i="14"/>
  <c r="BO61" i="14" s="1"/>
  <c r="BB61" i="14"/>
  <c r="BC61" i="14" s="1"/>
  <c r="AR61" i="14"/>
  <c r="AP61" i="14"/>
  <c r="AM61" i="14"/>
  <c r="AK61" i="14"/>
  <c r="Y61" i="14"/>
  <c r="Z61" i="14" s="1"/>
  <c r="M61" i="14"/>
  <c r="N61" i="14" s="1"/>
  <c r="AN61" i="14" s="1"/>
  <c r="AQ61" i="14" s="1"/>
  <c r="EK35" i="14"/>
  <c r="BR27" i="14"/>
  <c r="BN19" i="14"/>
  <c r="BU60" i="14" l="1"/>
  <c r="EM60" i="14"/>
  <c r="BT60" i="14"/>
  <c r="BU61" i="14"/>
  <c r="BT61" i="14"/>
  <c r="AQ38" i="14"/>
  <c r="AQ39" i="14"/>
  <c r="AQ40" i="14"/>
  <c r="AQ42" i="14"/>
  <c r="AQ43" i="14"/>
  <c r="AQ44" i="14"/>
  <c r="AQ45" i="14"/>
  <c r="AQ46" i="14"/>
  <c r="AQ47" i="14"/>
  <c r="AQ48" i="14"/>
  <c r="AQ52" i="14"/>
  <c r="AQ53" i="14"/>
  <c r="AQ54" i="14"/>
  <c r="AQ56" i="14"/>
  <c r="AQ58" i="14"/>
  <c r="AQ59" i="14"/>
  <c r="AQ62" i="14"/>
  <c r="AQ63" i="14"/>
  <c r="AQ64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06" i="14"/>
  <c r="AQ107" i="14"/>
  <c r="AQ108" i="14"/>
  <c r="DW10" i="14"/>
  <c r="DW12" i="14"/>
  <c r="DW13" i="14"/>
  <c r="DW14" i="14"/>
  <c r="DW15" i="14"/>
  <c r="DW16" i="14"/>
  <c r="DW17" i="14"/>
  <c r="DW18" i="14"/>
  <c r="DW19" i="14"/>
  <c r="DW20" i="14"/>
  <c r="DW21" i="14"/>
  <c r="DW22" i="14"/>
  <c r="DW23" i="14"/>
  <c r="DW24" i="14"/>
  <c r="DW25" i="14"/>
  <c r="DW27" i="14"/>
  <c r="DW28" i="14"/>
  <c r="DW30" i="14"/>
  <c r="DW31" i="14"/>
  <c r="DW32" i="14"/>
  <c r="DW34" i="14"/>
  <c r="DW35" i="14"/>
  <c r="DW36" i="14"/>
  <c r="DW37" i="14"/>
  <c r="DW38" i="14"/>
  <c r="DW39" i="14"/>
  <c r="DW40" i="14"/>
  <c r="DW41" i="14"/>
  <c r="DW42" i="14"/>
  <c r="DW43" i="14"/>
  <c r="DW46" i="14"/>
  <c r="DW47" i="14"/>
  <c r="DW48" i="14"/>
  <c r="DW49" i="14"/>
  <c r="DW50" i="14"/>
  <c r="DW51" i="14"/>
  <c r="DW52" i="14"/>
  <c r="DW53" i="14"/>
  <c r="DW54" i="14"/>
  <c r="DW56" i="14"/>
  <c r="DW57" i="14"/>
  <c r="DW58" i="14"/>
  <c r="DW59" i="14"/>
  <c r="DW62" i="14"/>
  <c r="DW63" i="14"/>
  <c r="DW64" i="14"/>
  <c r="DW66" i="14"/>
  <c r="DW67" i="14"/>
  <c r="DW68" i="14"/>
  <c r="DW69" i="14"/>
  <c r="DW70" i="14"/>
  <c r="DW71" i="14"/>
  <c r="DW72" i="14"/>
  <c r="DW73" i="14"/>
  <c r="DW74" i="14"/>
  <c r="DW75" i="14"/>
  <c r="DW76" i="14"/>
  <c r="DW77" i="14"/>
  <c r="DW78" i="14"/>
  <c r="DW79" i="14"/>
  <c r="DW80" i="14"/>
  <c r="DW81" i="14"/>
  <c r="DW82" i="14"/>
  <c r="DW83" i="14"/>
  <c r="DW84" i="14"/>
  <c r="DW85" i="14"/>
  <c r="DW86" i="14"/>
  <c r="DW87" i="14"/>
  <c r="DW88" i="14"/>
  <c r="DW89" i="14"/>
  <c r="DW90" i="14"/>
  <c r="DW91" i="14"/>
  <c r="DW92" i="14"/>
  <c r="DW93" i="14"/>
  <c r="DW94" i="14"/>
  <c r="DW95" i="14"/>
  <c r="DW96" i="14"/>
  <c r="DW97" i="14"/>
  <c r="DW98" i="14"/>
  <c r="DW99" i="14"/>
  <c r="DW100" i="14"/>
  <c r="DW101" i="14"/>
  <c r="DW102" i="14"/>
  <c r="DW103" i="14"/>
  <c r="DW104" i="14"/>
  <c r="DW105" i="14"/>
  <c r="DW106" i="14"/>
  <c r="DW107" i="14"/>
  <c r="DW108" i="14"/>
  <c r="EI10" i="14"/>
  <c r="EI11" i="14"/>
  <c r="EI12" i="14"/>
  <c r="EI13" i="14"/>
  <c r="EI14" i="14"/>
  <c r="EI15" i="14"/>
  <c r="EI16" i="14"/>
  <c r="EI17" i="14"/>
  <c r="EI18" i="14"/>
  <c r="EI19" i="14"/>
  <c r="EI20" i="14"/>
  <c r="EI21" i="14"/>
  <c r="EI22" i="14"/>
  <c r="EI23" i="14"/>
  <c r="EI24" i="14"/>
  <c r="EI25" i="14"/>
  <c r="EI27" i="14"/>
  <c r="EI28" i="14"/>
  <c r="EI30" i="14"/>
  <c r="EI31" i="14"/>
  <c r="EI32" i="14"/>
  <c r="EI33" i="14"/>
  <c r="EI34" i="14"/>
  <c r="EI35" i="14"/>
  <c r="EI36" i="14"/>
  <c r="EI37" i="14"/>
  <c r="EI38" i="14"/>
  <c r="EI39" i="14"/>
  <c r="EI40" i="14"/>
  <c r="EI41" i="14"/>
  <c r="EI42" i="14"/>
  <c r="EI43" i="14"/>
  <c r="EI44" i="14"/>
  <c r="EI45" i="14"/>
  <c r="EI46" i="14"/>
  <c r="EI47" i="14"/>
  <c r="EI48" i="14"/>
  <c r="EI49" i="14"/>
  <c r="EI50" i="14"/>
  <c r="EI51" i="14"/>
  <c r="EI52" i="14"/>
  <c r="EI53" i="14"/>
  <c r="EI54" i="14"/>
  <c r="EI55" i="14"/>
  <c r="EI56" i="14"/>
  <c r="EI57" i="14"/>
  <c r="EI58" i="14"/>
  <c r="EI59" i="14"/>
  <c r="EI62" i="14"/>
  <c r="EI63" i="14"/>
  <c r="EI64" i="14"/>
  <c r="EI66" i="14"/>
  <c r="EI67" i="14"/>
  <c r="EI68" i="14"/>
  <c r="EI69" i="14"/>
  <c r="EI70" i="14"/>
  <c r="EI71" i="14"/>
  <c r="EI72" i="14"/>
  <c r="EI73" i="14"/>
  <c r="EI74" i="14"/>
  <c r="EI75" i="14"/>
  <c r="EI76" i="14"/>
  <c r="EI77" i="14"/>
  <c r="EI78" i="14"/>
  <c r="EI79" i="14"/>
  <c r="EI80" i="14"/>
  <c r="EI81" i="14"/>
  <c r="EI82" i="14"/>
  <c r="EI83" i="14"/>
  <c r="EI84" i="14"/>
  <c r="EI85" i="14"/>
  <c r="EI86" i="14"/>
  <c r="EI87" i="14"/>
  <c r="EI88" i="14"/>
  <c r="EI89" i="14"/>
  <c r="EI90" i="14"/>
  <c r="EI91" i="14"/>
  <c r="EI92" i="14"/>
  <c r="EI93" i="14"/>
  <c r="EI94" i="14"/>
  <c r="EI95" i="14"/>
  <c r="EI96" i="14"/>
  <c r="EI97" i="14"/>
  <c r="EI98" i="14"/>
  <c r="EI99" i="14"/>
  <c r="EI100" i="14"/>
  <c r="EI101" i="14"/>
  <c r="EI102" i="14"/>
  <c r="EI103" i="14"/>
  <c r="EI104" i="14"/>
  <c r="EI105" i="14"/>
  <c r="EI106" i="14"/>
  <c r="EI107" i="14"/>
  <c r="EI108" i="14"/>
  <c r="EK10" i="14"/>
  <c r="EK11" i="14"/>
  <c r="EK12" i="14"/>
  <c r="EK13" i="14"/>
  <c r="EK14" i="14"/>
  <c r="EK15" i="14"/>
  <c r="EK16" i="14"/>
  <c r="EK17" i="14"/>
  <c r="EK18" i="14"/>
  <c r="EK19" i="14"/>
  <c r="EK20" i="14"/>
  <c r="EK21" i="14"/>
  <c r="EK22" i="14"/>
  <c r="EK23" i="14"/>
  <c r="EK24" i="14"/>
  <c r="EK25" i="14"/>
  <c r="EK27" i="14"/>
  <c r="EK28" i="14"/>
  <c r="EK30" i="14"/>
  <c r="EK31" i="14"/>
  <c r="EK32" i="14"/>
  <c r="EK33" i="14"/>
  <c r="EK34" i="14"/>
  <c r="EK36" i="14"/>
  <c r="EK39" i="14"/>
  <c r="EK40" i="14"/>
  <c r="EK41" i="14"/>
  <c r="EK42" i="14"/>
  <c r="EK43" i="14"/>
  <c r="EK44" i="14"/>
  <c r="EK45" i="14"/>
  <c r="EK46" i="14"/>
  <c r="EK47" i="14"/>
  <c r="EK48" i="14"/>
  <c r="EK49" i="14"/>
  <c r="EK50" i="14"/>
  <c r="EK51" i="14"/>
  <c r="EK52" i="14"/>
  <c r="EK53" i="14"/>
  <c r="EK54" i="14"/>
  <c r="EK56" i="14"/>
  <c r="EK57" i="14"/>
  <c r="EK58" i="14"/>
  <c r="EK59" i="14"/>
  <c r="EK62" i="14"/>
  <c r="EK63" i="14"/>
  <c r="EK64" i="14"/>
  <c r="EK66" i="14"/>
  <c r="EK67" i="14"/>
  <c r="EK68" i="14"/>
  <c r="EK69" i="14"/>
  <c r="EK70" i="14"/>
  <c r="EK71" i="14"/>
  <c r="EK72" i="14"/>
  <c r="EK73" i="14"/>
  <c r="EK74" i="14"/>
  <c r="EK75" i="14"/>
  <c r="EK76" i="14"/>
  <c r="EK77" i="14"/>
  <c r="EK78" i="14"/>
  <c r="EK79" i="14"/>
  <c r="EK80" i="14"/>
  <c r="EK81" i="14"/>
  <c r="EK82" i="14"/>
  <c r="EK83" i="14"/>
  <c r="EK84" i="14"/>
  <c r="EK85" i="14"/>
  <c r="EK86" i="14"/>
  <c r="EK87" i="14"/>
  <c r="EK88" i="14"/>
  <c r="EK89" i="14"/>
  <c r="EK90" i="14"/>
  <c r="EK91" i="14"/>
  <c r="EK92" i="14"/>
  <c r="EK93" i="14"/>
  <c r="EK94" i="14"/>
  <c r="EK95" i="14"/>
  <c r="EK96" i="14"/>
  <c r="EK97" i="14"/>
  <c r="EK98" i="14"/>
  <c r="EK99" i="14"/>
  <c r="EK100" i="14"/>
  <c r="EK101" i="14"/>
  <c r="EK102" i="14"/>
  <c r="EK103" i="14"/>
  <c r="EK104" i="14"/>
  <c r="EK105" i="14"/>
  <c r="EK106" i="14"/>
  <c r="EK107" i="14"/>
  <c r="EK108" i="14"/>
  <c r="AR11" i="14"/>
  <c r="AR12" i="14"/>
  <c r="AR13" i="14"/>
  <c r="AR14" i="14"/>
  <c r="AR15" i="14"/>
  <c r="AR17" i="14"/>
  <c r="AR18" i="14"/>
  <c r="AR21" i="14"/>
  <c r="AR22" i="14"/>
  <c r="AR24" i="14"/>
  <c r="AR31" i="14"/>
  <c r="AR37" i="14"/>
  <c r="AR38" i="14"/>
  <c r="AR39" i="14"/>
  <c r="AR40" i="14"/>
  <c r="AR41" i="14"/>
  <c r="AR42" i="14"/>
  <c r="AR43" i="14"/>
  <c r="AR44" i="14"/>
  <c r="AR46" i="14"/>
  <c r="AR48" i="14"/>
  <c r="AR52" i="14"/>
  <c r="AR53" i="14"/>
  <c r="AR54" i="14"/>
  <c r="AR56" i="14"/>
  <c r="AR58" i="14"/>
  <c r="AR59" i="14"/>
  <c r="AR62" i="14"/>
  <c r="AR63" i="14"/>
  <c r="AR64" i="14"/>
  <c r="AR66" i="14"/>
  <c r="B125" i="7" l="1"/>
  <c r="B126" i="7"/>
  <c r="B127" i="7"/>
  <c r="B128" i="7"/>
  <c r="B129" i="7"/>
  <c r="B130" i="7"/>
  <c r="B131" i="7"/>
  <c r="B124" i="7"/>
  <c r="D131" i="7"/>
  <c r="D130" i="7"/>
  <c r="D129" i="7"/>
  <c r="D128" i="7"/>
  <c r="D127" i="7"/>
  <c r="D126" i="7"/>
  <c r="D125" i="7"/>
  <c r="D124" i="7"/>
  <c r="BR10" i="14"/>
  <c r="BR11" i="14"/>
  <c r="BR12" i="14"/>
  <c r="BR13" i="14"/>
  <c r="BR14" i="14"/>
  <c r="BR15" i="14"/>
  <c r="BR16" i="14"/>
  <c r="BR17" i="14"/>
  <c r="BR18" i="14"/>
  <c r="BR20" i="14"/>
  <c r="BR21" i="14"/>
  <c r="BR22" i="14"/>
  <c r="BR23" i="14"/>
  <c r="BR24" i="14"/>
  <c r="BR25" i="14"/>
  <c r="BR26" i="14"/>
  <c r="BR28" i="14"/>
  <c r="BR30" i="14"/>
  <c r="BR31" i="14"/>
  <c r="BR32" i="14"/>
  <c r="BR33" i="14"/>
  <c r="BR34" i="14"/>
  <c r="BR35" i="14"/>
  <c r="BR36" i="14"/>
  <c r="BR37" i="14"/>
  <c r="BR38" i="14"/>
  <c r="BR39" i="14"/>
  <c r="BR40" i="14"/>
  <c r="BR41" i="14"/>
  <c r="BR42" i="14"/>
  <c r="BR43" i="14"/>
  <c r="BR44" i="14"/>
  <c r="BR45" i="14"/>
  <c r="BR46" i="14"/>
  <c r="BR47" i="14"/>
  <c r="BR48" i="14"/>
  <c r="BR49" i="14"/>
  <c r="BR50" i="14"/>
  <c r="BR51" i="14"/>
  <c r="BR52" i="14"/>
  <c r="BR53" i="14"/>
  <c r="BR54" i="14"/>
  <c r="BR55" i="14"/>
  <c r="BR56" i="14"/>
  <c r="BR57" i="14"/>
  <c r="BR58" i="14"/>
  <c r="BR59" i="14"/>
  <c r="BR62" i="14"/>
  <c r="BR63" i="14"/>
  <c r="BR64" i="14"/>
  <c r="BR65" i="14"/>
  <c r="BR66" i="14"/>
  <c r="BR67" i="14"/>
  <c r="BR68" i="14"/>
  <c r="BR69" i="14"/>
  <c r="BR70" i="14"/>
  <c r="BR71" i="14"/>
  <c r="BR72" i="14"/>
  <c r="BR73" i="14"/>
  <c r="BR74" i="14"/>
  <c r="BR75" i="14"/>
  <c r="BR76" i="14"/>
  <c r="BR77" i="14"/>
  <c r="BR78" i="14"/>
  <c r="BR79" i="14"/>
  <c r="BR80" i="14"/>
  <c r="BR81" i="14"/>
  <c r="BR82" i="14"/>
  <c r="BR83" i="14"/>
  <c r="BR84" i="14"/>
  <c r="BR85" i="14"/>
  <c r="BR86" i="14"/>
  <c r="BR87" i="14"/>
  <c r="BR88" i="14"/>
  <c r="BR89" i="14"/>
  <c r="BR90" i="14"/>
  <c r="BR91" i="14"/>
  <c r="BR92" i="14"/>
  <c r="BR93" i="14"/>
  <c r="BR94" i="14"/>
  <c r="BR95" i="14"/>
  <c r="BR96" i="14"/>
  <c r="BR97" i="14"/>
  <c r="BR98" i="14"/>
  <c r="BR99" i="14"/>
  <c r="BR100" i="14"/>
  <c r="BR101" i="14"/>
  <c r="BR102" i="14"/>
  <c r="BR103" i="14"/>
  <c r="BR104" i="14"/>
  <c r="BR105" i="14"/>
  <c r="BR106" i="14"/>
  <c r="BR107" i="14"/>
  <c r="BR108" i="14"/>
  <c r="BR9" i="14"/>
  <c r="B30" i="7" l="1"/>
  <c r="B31" i="7"/>
  <c r="B32" i="7"/>
  <c r="B33" i="7"/>
  <c r="B34" i="7"/>
  <c r="B35" i="7"/>
  <c r="B36" i="7"/>
  <c r="D30" i="7"/>
  <c r="AP27" i="14"/>
  <c r="AK27" i="14"/>
  <c r="Y5" i="14"/>
  <c r="Z27" i="14" s="1"/>
  <c r="Y27" i="14"/>
  <c r="AM27" i="14"/>
  <c r="M27" i="14"/>
  <c r="M5" i="14"/>
  <c r="BS27" i="14"/>
  <c r="BN27" i="14"/>
  <c r="BN5" i="14"/>
  <c r="BQ27" i="14"/>
  <c r="BB27" i="14"/>
  <c r="BC27" i="14" s="1"/>
  <c r="BB5" i="14"/>
  <c r="CF27" i="14"/>
  <c r="CG27" i="14" s="1"/>
  <c r="CF5" i="14"/>
  <c r="CR27" i="14"/>
  <c r="CS27" i="14" s="1"/>
  <c r="CR5" i="14"/>
  <c r="DD27" i="14"/>
  <c r="DF27" i="14"/>
  <c r="DI27" i="14"/>
  <c r="DU27" i="14"/>
  <c r="DU5" i="14"/>
  <c r="DV27" i="14" s="1"/>
  <c r="EG27" i="14"/>
  <c r="EG5" i="14"/>
  <c r="EJ27" i="14"/>
  <c r="EL27" i="14"/>
  <c r="D12" i="7"/>
  <c r="BQ21" i="14"/>
  <c r="BQ22" i="14"/>
  <c r="BQ23" i="14"/>
  <c r="BQ24" i="14"/>
  <c r="BQ25" i="14"/>
  <c r="BQ26" i="14"/>
  <c r="BQ28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105" i="14"/>
  <c r="BQ106" i="14"/>
  <c r="BQ107" i="14"/>
  <c r="BQ108" i="14"/>
  <c r="I44" i="7"/>
  <c r="I52" i="7"/>
  <c r="I108" i="7"/>
  <c r="I100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68" i="7"/>
  <c r="B12" i="7"/>
  <c r="B13" i="7"/>
  <c r="B14" i="7"/>
  <c r="B15" i="7"/>
  <c r="B16" i="7"/>
  <c r="B17" i="7"/>
  <c r="B18" i="7"/>
  <c r="B19" i="7"/>
  <c r="B20" i="7"/>
  <c r="B22" i="7"/>
  <c r="B23" i="7"/>
  <c r="B24" i="7"/>
  <c r="B25" i="7"/>
  <c r="B26" i="7"/>
  <c r="B27" i="7"/>
  <c r="B28" i="7"/>
  <c r="B29" i="7"/>
  <c r="B2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1" i="7"/>
  <c r="D32" i="7"/>
  <c r="D33" i="7"/>
  <c r="D34" i="7"/>
  <c r="D35" i="7"/>
  <c r="D36" i="7"/>
  <c r="G43" i="7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8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2" i="14"/>
  <c r="BS53" i="14"/>
  <c r="BS54" i="14"/>
  <c r="BS55" i="14"/>
  <c r="BS56" i="14"/>
  <c r="BS57" i="14"/>
  <c r="BS58" i="14"/>
  <c r="BS59" i="14"/>
  <c r="BS62" i="14"/>
  <c r="BS63" i="14"/>
  <c r="BS64" i="14"/>
  <c r="BS65" i="14"/>
  <c r="BS66" i="14"/>
  <c r="BS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86" i="14"/>
  <c r="BS87" i="14"/>
  <c r="BS88" i="14"/>
  <c r="BS89" i="14"/>
  <c r="BS90" i="14"/>
  <c r="BS91" i="14"/>
  <c r="BS92" i="14"/>
  <c r="BS93" i="14"/>
  <c r="BS94" i="14"/>
  <c r="BS95" i="14"/>
  <c r="BS96" i="14"/>
  <c r="BS97" i="14"/>
  <c r="BS98" i="14"/>
  <c r="BS99" i="14"/>
  <c r="BS100" i="14"/>
  <c r="BS101" i="14"/>
  <c r="BS102" i="14"/>
  <c r="BS103" i="14"/>
  <c r="BS104" i="14"/>
  <c r="BS105" i="14"/>
  <c r="BS106" i="14"/>
  <c r="BS107" i="14"/>
  <c r="BS108" i="14"/>
  <c r="BQ10" i="14"/>
  <c r="BQ11" i="14"/>
  <c r="BQ12" i="14"/>
  <c r="BQ13" i="14"/>
  <c r="BQ14" i="14"/>
  <c r="BQ15" i="14"/>
  <c r="BQ16" i="14"/>
  <c r="BQ17" i="14"/>
  <c r="BQ18" i="14"/>
  <c r="BQ19" i="14"/>
  <c r="BQ20" i="14"/>
  <c r="EJ10" i="14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8" i="14"/>
  <c r="EJ30" i="14"/>
  <c r="EJ31" i="14"/>
  <c r="EJ32" i="14"/>
  <c r="EJ33" i="14"/>
  <c r="EJ34" i="14"/>
  <c r="EJ35" i="14"/>
  <c r="EJ36" i="14"/>
  <c r="EJ37" i="14"/>
  <c r="EJ38" i="14"/>
  <c r="EJ39" i="14"/>
  <c r="EJ40" i="14"/>
  <c r="EJ41" i="14"/>
  <c r="EJ42" i="14"/>
  <c r="EJ43" i="14"/>
  <c r="EJ44" i="14"/>
  <c r="EJ45" i="14"/>
  <c r="EJ46" i="14"/>
  <c r="EJ47" i="14"/>
  <c r="EJ48" i="14"/>
  <c r="EJ49" i="14"/>
  <c r="EJ50" i="14"/>
  <c r="EJ51" i="14"/>
  <c r="EJ52" i="14"/>
  <c r="EJ53" i="14"/>
  <c r="EJ54" i="14"/>
  <c r="EJ55" i="14"/>
  <c r="EJ56" i="14"/>
  <c r="EJ57" i="14"/>
  <c r="EJ58" i="14"/>
  <c r="EJ59" i="14"/>
  <c r="EJ62" i="14"/>
  <c r="EJ63" i="14"/>
  <c r="EJ64" i="14"/>
  <c r="EJ65" i="14"/>
  <c r="EJ66" i="14"/>
  <c r="EJ67" i="14"/>
  <c r="EJ68" i="14"/>
  <c r="EJ69" i="14"/>
  <c r="EJ70" i="14"/>
  <c r="EJ71" i="14"/>
  <c r="EJ72" i="14"/>
  <c r="EJ73" i="14"/>
  <c r="EJ74" i="14"/>
  <c r="EJ75" i="14"/>
  <c r="EJ76" i="14"/>
  <c r="EJ77" i="14"/>
  <c r="EJ78" i="14"/>
  <c r="EJ79" i="14"/>
  <c r="EJ80" i="14"/>
  <c r="EJ81" i="14"/>
  <c r="EJ82" i="14"/>
  <c r="EJ83" i="14"/>
  <c r="EJ84" i="14"/>
  <c r="EJ85" i="14"/>
  <c r="EJ86" i="14"/>
  <c r="EJ87" i="14"/>
  <c r="EJ88" i="14"/>
  <c r="EJ89" i="14"/>
  <c r="EJ90" i="14"/>
  <c r="EJ91" i="14"/>
  <c r="EJ92" i="14"/>
  <c r="EJ93" i="14"/>
  <c r="EJ94" i="14"/>
  <c r="EJ95" i="14"/>
  <c r="EJ96" i="14"/>
  <c r="EJ97" i="14"/>
  <c r="EJ98" i="14"/>
  <c r="EJ99" i="14"/>
  <c r="EJ100" i="14"/>
  <c r="EJ101" i="14"/>
  <c r="EJ102" i="14"/>
  <c r="EJ103" i="14"/>
  <c r="EJ104" i="14"/>
  <c r="EJ105" i="14"/>
  <c r="EJ106" i="14"/>
  <c r="EJ107" i="14"/>
  <c r="EJ108" i="14"/>
  <c r="BQ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8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1" i="14"/>
  <c r="DI52" i="14"/>
  <c r="DI53" i="14"/>
  <c r="DI54" i="14"/>
  <c r="DI55" i="14"/>
  <c r="DI56" i="14"/>
  <c r="DI57" i="14"/>
  <c r="DI58" i="14"/>
  <c r="DI59" i="14"/>
  <c r="DI62" i="14"/>
  <c r="DI63" i="14"/>
  <c r="DI64" i="14"/>
  <c r="DI65" i="14"/>
  <c r="DI66" i="14"/>
  <c r="DI67" i="14"/>
  <c r="DI68" i="14"/>
  <c r="DI69" i="14"/>
  <c r="DI70" i="14"/>
  <c r="DI71" i="14"/>
  <c r="DI72" i="14"/>
  <c r="DI73" i="14"/>
  <c r="DI74" i="14"/>
  <c r="DI75" i="14"/>
  <c r="DI76" i="14"/>
  <c r="DI77" i="14"/>
  <c r="DI78" i="14"/>
  <c r="DI79" i="14"/>
  <c r="DI80" i="14"/>
  <c r="DI81" i="14"/>
  <c r="DI82" i="14"/>
  <c r="DI83" i="14"/>
  <c r="DI84" i="14"/>
  <c r="DI85" i="14"/>
  <c r="DI86" i="14"/>
  <c r="DI87" i="14"/>
  <c r="DI88" i="14"/>
  <c r="DI89" i="14"/>
  <c r="DI90" i="14"/>
  <c r="DI91" i="14"/>
  <c r="DI92" i="14"/>
  <c r="DI93" i="14"/>
  <c r="DI94" i="14"/>
  <c r="DI95" i="14"/>
  <c r="DI96" i="14"/>
  <c r="DI97" i="14"/>
  <c r="DI98" i="14"/>
  <c r="DI99" i="14"/>
  <c r="DI100" i="14"/>
  <c r="DI101" i="14"/>
  <c r="DI102" i="14"/>
  <c r="DI103" i="14"/>
  <c r="DI104" i="14"/>
  <c r="DI105" i="14"/>
  <c r="DI106" i="14"/>
  <c r="DI107" i="14"/>
  <c r="DI108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8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9" i="14"/>
  <c r="EL108" i="14"/>
  <c r="EG108" i="14"/>
  <c r="DU108" i="14"/>
  <c r="DF108" i="14"/>
  <c r="DD108" i="14"/>
  <c r="CR108" i="14"/>
  <c r="CF108" i="14"/>
  <c r="EL107" i="14"/>
  <c r="EG107" i="14"/>
  <c r="EH107" i="14" s="1"/>
  <c r="EM107" i="14" s="1"/>
  <c r="DU107" i="14"/>
  <c r="DF107" i="14"/>
  <c r="DD107" i="14"/>
  <c r="CR107" i="14"/>
  <c r="CF107" i="14"/>
  <c r="EL106" i="14"/>
  <c r="EG106" i="14"/>
  <c r="DU106" i="14"/>
  <c r="DF106" i="14"/>
  <c r="DD106" i="14"/>
  <c r="CR106" i="14"/>
  <c r="CF106" i="14"/>
  <c r="EL105" i="14"/>
  <c r="EG105" i="14"/>
  <c r="DU105" i="14"/>
  <c r="DF105" i="14"/>
  <c r="DD105" i="14"/>
  <c r="CR105" i="14"/>
  <c r="CF105" i="14"/>
  <c r="EL104" i="14"/>
  <c r="EG104" i="14"/>
  <c r="DU104" i="14"/>
  <c r="DF104" i="14"/>
  <c r="DD104" i="14"/>
  <c r="CR104" i="14"/>
  <c r="CF104" i="14"/>
  <c r="EL103" i="14"/>
  <c r="EG103" i="14"/>
  <c r="EH103" i="14" s="1"/>
  <c r="EM103" i="14" s="1"/>
  <c r="DU103" i="14"/>
  <c r="DF103" i="14"/>
  <c r="DD103" i="14"/>
  <c r="CR103" i="14"/>
  <c r="CS103" i="14" s="1"/>
  <c r="CF103" i="14"/>
  <c r="EL102" i="14"/>
  <c r="EG102" i="14"/>
  <c r="DU102" i="14"/>
  <c r="DF102" i="14"/>
  <c r="DD102" i="14"/>
  <c r="CR102" i="14"/>
  <c r="CS102" i="14" s="1"/>
  <c r="CF102" i="14"/>
  <c r="EL101" i="14"/>
  <c r="EG101" i="14"/>
  <c r="DU101" i="14"/>
  <c r="DF101" i="14"/>
  <c r="DD101" i="14"/>
  <c r="CR101" i="14"/>
  <c r="CF101" i="14"/>
  <c r="EL100" i="14"/>
  <c r="EG100" i="14"/>
  <c r="DU100" i="14"/>
  <c r="DF100" i="14"/>
  <c r="DD100" i="14"/>
  <c r="CR100" i="14"/>
  <c r="CF100" i="14"/>
  <c r="EL99" i="14"/>
  <c r="EG99" i="14"/>
  <c r="EH99" i="14" s="1"/>
  <c r="EM99" i="14" s="1"/>
  <c r="DU99" i="14"/>
  <c r="DF99" i="14"/>
  <c r="DD99" i="14"/>
  <c r="CR99" i="14"/>
  <c r="CF99" i="14"/>
  <c r="EL98" i="14"/>
  <c r="EG98" i="14"/>
  <c r="DU98" i="14"/>
  <c r="DF98" i="14"/>
  <c r="DD98" i="14"/>
  <c r="CR98" i="14"/>
  <c r="CS98" i="14" s="1"/>
  <c r="CF98" i="14"/>
  <c r="EL97" i="14"/>
  <c r="EG97" i="14"/>
  <c r="DU97" i="14"/>
  <c r="DF97" i="14"/>
  <c r="DD97" i="14"/>
  <c r="CR97" i="14"/>
  <c r="CF97" i="14"/>
  <c r="EL96" i="14"/>
  <c r="EG96" i="14"/>
  <c r="DU96" i="14"/>
  <c r="DF96" i="14"/>
  <c r="DD96" i="14"/>
  <c r="CR96" i="14"/>
  <c r="CF96" i="14"/>
  <c r="EL95" i="14"/>
  <c r="EG95" i="14"/>
  <c r="EH95" i="14" s="1"/>
  <c r="EM95" i="14" s="1"/>
  <c r="DU95" i="14"/>
  <c r="DF95" i="14"/>
  <c r="DD95" i="14"/>
  <c r="CR95" i="14"/>
  <c r="CF95" i="14"/>
  <c r="EL94" i="14"/>
  <c r="EG94" i="14"/>
  <c r="DU94" i="14"/>
  <c r="DF94" i="14"/>
  <c r="DD94" i="14"/>
  <c r="CR94" i="14"/>
  <c r="CS94" i="14" s="1"/>
  <c r="CF94" i="14"/>
  <c r="EL93" i="14"/>
  <c r="EG93" i="14"/>
  <c r="DU93" i="14"/>
  <c r="DF93" i="14"/>
  <c r="DD93" i="14"/>
  <c r="CR93" i="14"/>
  <c r="CF93" i="14"/>
  <c r="EL92" i="14"/>
  <c r="EG92" i="14"/>
  <c r="DU92" i="14"/>
  <c r="DF92" i="14"/>
  <c r="DD92" i="14"/>
  <c r="CR92" i="14"/>
  <c r="CF92" i="14"/>
  <c r="EL91" i="14"/>
  <c r="EG91" i="14"/>
  <c r="EH91" i="14" s="1"/>
  <c r="DU91" i="14"/>
  <c r="DF91" i="14"/>
  <c r="DD91" i="14"/>
  <c r="CR91" i="14"/>
  <c r="CF91" i="14"/>
  <c r="EL90" i="14"/>
  <c r="EG90" i="14"/>
  <c r="DU90" i="14"/>
  <c r="DF90" i="14"/>
  <c r="DD90" i="14"/>
  <c r="CR90" i="14"/>
  <c r="CF90" i="14"/>
  <c r="EL89" i="14"/>
  <c r="EG89" i="14"/>
  <c r="DU89" i="14"/>
  <c r="DF89" i="14"/>
  <c r="DD89" i="14"/>
  <c r="CR89" i="14"/>
  <c r="CF89" i="14"/>
  <c r="EL88" i="14"/>
  <c r="EG88" i="14"/>
  <c r="DU88" i="14"/>
  <c r="DF88" i="14"/>
  <c r="DD88" i="14"/>
  <c r="CR88" i="14"/>
  <c r="CF88" i="14"/>
  <c r="EL87" i="14"/>
  <c r="EG87" i="14"/>
  <c r="EH87" i="14" s="1"/>
  <c r="DU87" i="14"/>
  <c r="DF87" i="14"/>
  <c r="DD87" i="14"/>
  <c r="CR87" i="14"/>
  <c r="CS87" i="14" s="1"/>
  <c r="CF87" i="14"/>
  <c r="EL86" i="14"/>
  <c r="EG86" i="14"/>
  <c r="DU86" i="14"/>
  <c r="DF86" i="14"/>
  <c r="DD86" i="14"/>
  <c r="CR86" i="14"/>
  <c r="CS86" i="14" s="1"/>
  <c r="CF86" i="14"/>
  <c r="EL85" i="14"/>
  <c r="EG85" i="14"/>
  <c r="DU85" i="14"/>
  <c r="DF85" i="14"/>
  <c r="DD85" i="14"/>
  <c r="CR85" i="14"/>
  <c r="CF85" i="14"/>
  <c r="EL84" i="14"/>
  <c r="EG84" i="14"/>
  <c r="DU84" i="14"/>
  <c r="DF84" i="14"/>
  <c r="DD84" i="14"/>
  <c r="CR84" i="14"/>
  <c r="CF84" i="14"/>
  <c r="EL83" i="14"/>
  <c r="EG83" i="14"/>
  <c r="DU83" i="14"/>
  <c r="DF83" i="14"/>
  <c r="DD83" i="14"/>
  <c r="CR83" i="14"/>
  <c r="CS83" i="14" s="1"/>
  <c r="CF83" i="14"/>
  <c r="EL82" i="14"/>
  <c r="EG82" i="14"/>
  <c r="DU82" i="14"/>
  <c r="DF82" i="14"/>
  <c r="DD82" i="14"/>
  <c r="CR82" i="14"/>
  <c r="CS82" i="14" s="1"/>
  <c r="CF82" i="14"/>
  <c r="EL81" i="14"/>
  <c r="EG81" i="14"/>
  <c r="DU81" i="14"/>
  <c r="DF81" i="14"/>
  <c r="DD81" i="14"/>
  <c r="CR81" i="14"/>
  <c r="CF81" i="14"/>
  <c r="EL80" i="14"/>
  <c r="EG80" i="14"/>
  <c r="DU80" i="14"/>
  <c r="DF80" i="14"/>
  <c r="DD80" i="14"/>
  <c r="CR80" i="14"/>
  <c r="CF80" i="14"/>
  <c r="EL79" i="14"/>
  <c r="EG79" i="14"/>
  <c r="EH79" i="14" s="1"/>
  <c r="DU79" i="14"/>
  <c r="DF79" i="14"/>
  <c r="DD79" i="14"/>
  <c r="CR79" i="14"/>
  <c r="CS79" i="14" s="1"/>
  <c r="CF79" i="14"/>
  <c r="EL78" i="14"/>
  <c r="EG78" i="14"/>
  <c r="DU78" i="14"/>
  <c r="DF78" i="14"/>
  <c r="DD78" i="14"/>
  <c r="CR78" i="14"/>
  <c r="CS78" i="14" s="1"/>
  <c r="CF78" i="14"/>
  <c r="EL77" i="14"/>
  <c r="EG77" i="14"/>
  <c r="DU77" i="14"/>
  <c r="DF77" i="14"/>
  <c r="DD77" i="14"/>
  <c r="CR77" i="14"/>
  <c r="CF77" i="14"/>
  <c r="EL76" i="14"/>
  <c r="EG76" i="14"/>
  <c r="DU76" i="14"/>
  <c r="DF76" i="14"/>
  <c r="DD76" i="14"/>
  <c r="CR76" i="14"/>
  <c r="CF76" i="14"/>
  <c r="EL75" i="14"/>
  <c r="EG75" i="14"/>
  <c r="EH75" i="14" s="1"/>
  <c r="EM75" i="14" s="1"/>
  <c r="DU75" i="14"/>
  <c r="DF75" i="14"/>
  <c r="DD75" i="14"/>
  <c r="CR75" i="14"/>
  <c r="CF75" i="14"/>
  <c r="EL74" i="14"/>
  <c r="EG74" i="14"/>
  <c r="DU74" i="14"/>
  <c r="DF74" i="14"/>
  <c r="DD74" i="14"/>
  <c r="CR74" i="14"/>
  <c r="CF74" i="14"/>
  <c r="EL73" i="14"/>
  <c r="EG73" i="14"/>
  <c r="DU73" i="14"/>
  <c r="DF73" i="14"/>
  <c r="DD73" i="14"/>
  <c r="CR73" i="14"/>
  <c r="CF73" i="14"/>
  <c r="EL72" i="14"/>
  <c r="EG72" i="14"/>
  <c r="DU72" i="14"/>
  <c r="DF72" i="14"/>
  <c r="DD72" i="14"/>
  <c r="CR72" i="14"/>
  <c r="CF72" i="14"/>
  <c r="EL71" i="14"/>
  <c r="EG71" i="14"/>
  <c r="EH71" i="14" s="1"/>
  <c r="DU71" i="14"/>
  <c r="DF71" i="14"/>
  <c r="DD71" i="14"/>
  <c r="CR71" i="14"/>
  <c r="CF71" i="14"/>
  <c r="EL70" i="14"/>
  <c r="EG70" i="14"/>
  <c r="DU70" i="14"/>
  <c r="DF70" i="14"/>
  <c r="DD70" i="14"/>
  <c r="CR70" i="14"/>
  <c r="CS70" i="14" s="1"/>
  <c r="CF70" i="14"/>
  <c r="EL69" i="14"/>
  <c r="EG69" i="14"/>
  <c r="DU69" i="14"/>
  <c r="DF69" i="14"/>
  <c r="DD69" i="14"/>
  <c r="CR69" i="14"/>
  <c r="CF69" i="14"/>
  <c r="EL68" i="14"/>
  <c r="EG68" i="14"/>
  <c r="DU68" i="14"/>
  <c r="DF68" i="14"/>
  <c r="DD68" i="14"/>
  <c r="CR68" i="14"/>
  <c r="CF68" i="14"/>
  <c r="EL67" i="14"/>
  <c r="EG67" i="14"/>
  <c r="EH67" i="14" s="1"/>
  <c r="DU67" i="14"/>
  <c r="DF67" i="14"/>
  <c r="DD67" i="14"/>
  <c r="CR67" i="14"/>
  <c r="CF67" i="14"/>
  <c r="EL66" i="14"/>
  <c r="EG66" i="14"/>
  <c r="DU66" i="14"/>
  <c r="DF66" i="14"/>
  <c r="DD66" i="14"/>
  <c r="CR66" i="14"/>
  <c r="CS66" i="14" s="1"/>
  <c r="CF66" i="14"/>
  <c r="EL65" i="14"/>
  <c r="EM65" i="14" s="1"/>
  <c r="EG65" i="14"/>
  <c r="DU65" i="14"/>
  <c r="DF65" i="14"/>
  <c r="DD65" i="14"/>
  <c r="CR65" i="14"/>
  <c r="CS65" i="14" s="1"/>
  <c r="CF65" i="14"/>
  <c r="CG65" i="14" s="1"/>
  <c r="EL64" i="14"/>
  <c r="EG64" i="14"/>
  <c r="DU64" i="14"/>
  <c r="DF64" i="14"/>
  <c r="DD64" i="14"/>
  <c r="CR64" i="14"/>
  <c r="CF64" i="14"/>
  <c r="CG64" i="14" s="1"/>
  <c r="EL63" i="14"/>
  <c r="EG63" i="14"/>
  <c r="DU63" i="14"/>
  <c r="DF63" i="14"/>
  <c r="DD63" i="14"/>
  <c r="CR63" i="14"/>
  <c r="CF63" i="14"/>
  <c r="EL62" i="14"/>
  <c r="EG62" i="14"/>
  <c r="DU62" i="14"/>
  <c r="DF62" i="14"/>
  <c r="DD62" i="14"/>
  <c r="CR62" i="14"/>
  <c r="CS62" i="14" s="1"/>
  <c r="CF62" i="14"/>
  <c r="EL59" i="14"/>
  <c r="EG59" i="14"/>
  <c r="DU59" i="14"/>
  <c r="DF59" i="14"/>
  <c r="DD59" i="14"/>
  <c r="CR59" i="14"/>
  <c r="CS59" i="14" s="1"/>
  <c r="CF59" i="14"/>
  <c r="CG59" i="14" s="1"/>
  <c r="EL58" i="14"/>
  <c r="EG58" i="14"/>
  <c r="DU58" i="14"/>
  <c r="DF58" i="14"/>
  <c r="DD58" i="14"/>
  <c r="CR58" i="14"/>
  <c r="CF58" i="14"/>
  <c r="EL57" i="14"/>
  <c r="EG57" i="14"/>
  <c r="DU57" i="14"/>
  <c r="DV57" i="14" s="1"/>
  <c r="DF57" i="14"/>
  <c r="DD57" i="14"/>
  <c r="CR57" i="14"/>
  <c r="CF57" i="14"/>
  <c r="EL56" i="14"/>
  <c r="EG56" i="14"/>
  <c r="EH56" i="14" s="1"/>
  <c r="DU56" i="14"/>
  <c r="DF56" i="14"/>
  <c r="DD56" i="14"/>
  <c r="CR56" i="14"/>
  <c r="CS56" i="14" s="1"/>
  <c r="CF56" i="14"/>
  <c r="EL55" i="14"/>
  <c r="EG55" i="14"/>
  <c r="DU55" i="14"/>
  <c r="DV55" i="14" s="1"/>
  <c r="DF55" i="14"/>
  <c r="DD55" i="14"/>
  <c r="CR55" i="14"/>
  <c r="CS55" i="14" s="1"/>
  <c r="CF55" i="14"/>
  <c r="CG55" i="14" s="1"/>
  <c r="EL54" i="14"/>
  <c r="EG54" i="14"/>
  <c r="DU54" i="14"/>
  <c r="DF54" i="14"/>
  <c r="DD54" i="14"/>
  <c r="CR54" i="14"/>
  <c r="CF54" i="14"/>
  <c r="CG54" i="14" s="1"/>
  <c r="EL53" i="14"/>
  <c r="EG53" i="14"/>
  <c r="DU53" i="14"/>
  <c r="DV53" i="14" s="1"/>
  <c r="EM53" i="14" s="1"/>
  <c r="DF53" i="14"/>
  <c r="DD53" i="14"/>
  <c r="CR53" i="14"/>
  <c r="CF53" i="14"/>
  <c r="EL52" i="14"/>
  <c r="EG52" i="14"/>
  <c r="DU52" i="14"/>
  <c r="DF52" i="14"/>
  <c r="DD52" i="14"/>
  <c r="CR52" i="14"/>
  <c r="CS52" i="14" s="1"/>
  <c r="CF52" i="14"/>
  <c r="EL51" i="14"/>
  <c r="EG51" i="14"/>
  <c r="DU51" i="14"/>
  <c r="DV51" i="14" s="1"/>
  <c r="DF51" i="14"/>
  <c r="DD51" i="14"/>
  <c r="CR51" i="14"/>
  <c r="CS51" i="14" s="1"/>
  <c r="CF51" i="14"/>
  <c r="CG51" i="14" s="1"/>
  <c r="EL50" i="14"/>
  <c r="EG50" i="14"/>
  <c r="DU50" i="14"/>
  <c r="DF50" i="14"/>
  <c r="DD50" i="14"/>
  <c r="CR50" i="14"/>
  <c r="CF50" i="14"/>
  <c r="CG50" i="14" s="1"/>
  <c r="EL49" i="14"/>
  <c r="EG49" i="14"/>
  <c r="DU49" i="14"/>
  <c r="DV49" i="14" s="1"/>
  <c r="DF49" i="14"/>
  <c r="DD49" i="14"/>
  <c r="CR49" i="14"/>
  <c r="CF49" i="14"/>
  <c r="CG49" i="14" s="1"/>
  <c r="EL48" i="14"/>
  <c r="EG48" i="14"/>
  <c r="DU48" i="14"/>
  <c r="DF48" i="14"/>
  <c r="DD48" i="14"/>
  <c r="CR48" i="14"/>
  <c r="CS48" i="14" s="1"/>
  <c r="CF48" i="14"/>
  <c r="EL47" i="14"/>
  <c r="EG47" i="14"/>
  <c r="DU47" i="14"/>
  <c r="DF47" i="14"/>
  <c r="DD47" i="14"/>
  <c r="CR47" i="14"/>
  <c r="CS47" i="14" s="1"/>
  <c r="CF47" i="14"/>
  <c r="CG47" i="14" s="1"/>
  <c r="EL46" i="14"/>
  <c r="EG46" i="14"/>
  <c r="DU46" i="14"/>
  <c r="DF46" i="14"/>
  <c r="DD46" i="14"/>
  <c r="CR46" i="14"/>
  <c r="CF46" i="14"/>
  <c r="EL45" i="14"/>
  <c r="EG45" i="14"/>
  <c r="DU45" i="14"/>
  <c r="DV45" i="14" s="1"/>
  <c r="DF45" i="14"/>
  <c r="DD45" i="14"/>
  <c r="CR45" i="14"/>
  <c r="CF45" i="14"/>
  <c r="EL44" i="14"/>
  <c r="EG44" i="14"/>
  <c r="DU44" i="14"/>
  <c r="DF44" i="14"/>
  <c r="DD44" i="14"/>
  <c r="CR44" i="14"/>
  <c r="CF44" i="14"/>
  <c r="EL43" i="14"/>
  <c r="EG43" i="14"/>
  <c r="DU43" i="14"/>
  <c r="DV43" i="14" s="1"/>
  <c r="DF43" i="14"/>
  <c r="DD43" i="14"/>
  <c r="CR43" i="14"/>
  <c r="CS43" i="14" s="1"/>
  <c r="CF43" i="14"/>
  <c r="EL42" i="14"/>
  <c r="EG42" i="14"/>
  <c r="DU42" i="14"/>
  <c r="DF42" i="14"/>
  <c r="DD42" i="14"/>
  <c r="CR42" i="14"/>
  <c r="CF42" i="14"/>
  <c r="EL41" i="14"/>
  <c r="EG41" i="14"/>
  <c r="DU41" i="14"/>
  <c r="DF41" i="14"/>
  <c r="DD41" i="14"/>
  <c r="CR41" i="14"/>
  <c r="CF41" i="14"/>
  <c r="EL40" i="14"/>
  <c r="EG40" i="14"/>
  <c r="DU40" i="14"/>
  <c r="DF40" i="14"/>
  <c r="DD40" i="14"/>
  <c r="CR40" i="14"/>
  <c r="CS40" i="14" s="1"/>
  <c r="CF40" i="14"/>
  <c r="EL39" i="14"/>
  <c r="EG39" i="14"/>
  <c r="EH39" i="14" s="1"/>
  <c r="DU39" i="14"/>
  <c r="DV39" i="14" s="1"/>
  <c r="DF39" i="14"/>
  <c r="DD39" i="14"/>
  <c r="CR39" i="14"/>
  <c r="CS39" i="14" s="1"/>
  <c r="CF39" i="14"/>
  <c r="CG39" i="14" s="1"/>
  <c r="EL38" i="14"/>
  <c r="EG38" i="14"/>
  <c r="DU38" i="14"/>
  <c r="DF38" i="14"/>
  <c r="DD38" i="14"/>
  <c r="CR38" i="14"/>
  <c r="CS38" i="14" s="1"/>
  <c r="CF38" i="14"/>
  <c r="CG38" i="14" s="1"/>
  <c r="EL37" i="14"/>
  <c r="EG37" i="14"/>
  <c r="DU37" i="14"/>
  <c r="DV37" i="14" s="1"/>
  <c r="DF37" i="14"/>
  <c r="DD37" i="14"/>
  <c r="DG37" i="14" s="1"/>
  <c r="DJ37" i="14" s="1"/>
  <c r="CR37" i="14"/>
  <c r="CF37" i="14"/>
  <c r="EL36" i="14"/>
  <c r="EG36" i="14"/>
  <c r="DU36" i="14"/>
  <c r="DF36" i="14"/>
  <c r="DD36" i="14"/>
  <c r="CR36" i="14"/>
  <c r="CS36" i="14" s="1"/>
  <c r="CF36" i="14"/>
  <c r="EL35" i="14"/>
  <c r="EG35" i="14"/>
  <c r="EH35" i="14" s="1"/>
  <c r="DU35" i="14"/>
  <c r="DV35" i="14" s="1"/>
  <c r="DF35" i="14"/>
  <c r="DD35" i="14"/>
  <c r="CR35" i="14"/>
  <c r="CS35" i="14" s="1"/>
  <c r="CF35" i="14"/>
  <c r="CG35" i="14" s="1"/>
  <c r="EL34" i="14"/>
  <c r="EG34" i="14"/>
  <c r="DU34" i="14"/>
  <c r="DV34" i="14" s="1"/>
  <c r="DF34" i="14"/>
  <c r="DD34" i="14"/>
  <c r="CR34" i="14"/>
  <c r="CF34" i="14"/>
  <c r="CG34" i="14" s="1"/>
  <c r="EL33" i="14"/>
  <c r="EG33" i="14"/>
  <c r="DU33" i="14"/>
  <c r="DF33" i="14"/>
  <c r="DD33" i="14"/>
  <c r="CR33" i="14"/>
  <c r="CF33" i="14"/>
  <c r="EL32" i="14"/>
  <c r="EG32" i="14"/>
  <c r="DU32" i="14"/>
  <c r="DF32" i="14"/>
  <c r="DD32" i="14"/>
  <c r="CR32" i="14"/>
  <c r="CS32" i="14" s="1"/>
  <c r="CF32" i="14"/>
  <c r="EL31" i="14"/>
  <c r="EG31" i="14"/>
  <c r="EH31" i="14" s="1"/>
  <c r="DU31" i="14"/>
  <c r="DV31" i="14" s="1"/>
  <c r="DF31" i="14"/>
  <c r="DD31" i="14"/>
  <c r="CR31" i="14"/>
  <c r="CS31" i="14" s="1"/>
  <c r="CF31" i="14"/>
  <c r="CG31" i="14" s="1"/>
  <c r="EL30" i="14"/>
  <c r="EG30" i="14"/>
  <c r="DU30" i="14"/>
  <c r="DF30" i="14"/>
  <c r="DD30" i="14"/>
  <c r="CR30" i="14"/>
  <c r="CF30" i="14"/>
  <c r="EL28" i="14"/>
  <c r="EG28" i="14"/>
  <c r="DU28" i="14"/>
  <c r="DF28" i="14"/>
  <c r="DD28" i="14"/>
  <c r="CR28" i="14"/>
  <c r="CS28" i="14" s="1"/>
  <c r="CF28" i="14"/>
  <c r="EL25" i="14"/>
  <c r="EG25" i="14"/>
  <c r="EH25" i="14" s="1"/>
  <c r="DU25" i="14"/>
  <c r="DF25" i="14"/>
  <c r="DD25" i="14"/>
  <c r="CR25" i="14"/>
  <c r="CF25" i="14"/>
  <c r="CG25" i="14" s="1"/>
  <c r="EL24" i="14"/>
  <c r="EG24" i="14"/>
  <c r="DU24" i="14"/>
  <c r="DF24" i="14"/>
  <c r="DD24" i="14"/>
  <c r="CR24" i="14"/>
  <c r="CF24" i="14"/>
  <c r="EL23" i="14"/>
  <c r="EG23" i="14"/>
  <c r="DU23" i="14"/>
  <c r="DF23" i="14"/>
  <c r="DD23" i="14"/>
  <c r="CR23" i="14"/>
  <c r="CS23" i="14" s="1"/>
  <c r="DG23" i="14" s="1"/>
  <c r="DJ23" i="14" s="1"/>
  <c r="CF23" i="14"/>
  <c r="EL22" i="14"/>
  <c r="EG22" i="14"/>
  <c r="EH22" i="14"/>
  <c r="DU22" i="14"/>
  <c r="DF22" i="14"/>
  <c r="DD22" i="14"/>
  <c r="CR22" i="14"/>
  <c r="CS22" i="14" s="1"/>
  <c r="CF22" i="14"/>
  <c r="EL21" i="14"/>
  <c r="EG21" i="14"/>
  <c r="DU21" i="14"/>
  <c r="DV21" i="14" s="1"/>
  <c r="DF21" i="14"/>
  <c r="DD21" i="14"/>
  <c r="CR21" i="14"/>
  <c r="CF21" i="14"/>
  <c r="CG21" i="14" s="1"/>
  <c r="EL20" i="14"/>
  <c r="EG20" i="14"/>
  <c r="DU20" i="14"/>
  <c r="DF20" i="14"/>
  <c r="DD20" i="14"/>
  <c r="CR20" i="14"/>
  <c r="CS20" i="14" s="1"/>
  <c r="CF20" i="14"/>
  <c r="EL19" i="14"/>
  <c r="EG19" i="14"/>
  <c r="EH19" i="14" s="1"/>
  <c r="DU19" i="14"/>
  <c r="DF19" i="14"/>
  <c r="DD19" i="14"/>
  <c r="CR19" i="14"/>
  <c r="CS19" i="14" s="1"/>
  <c r="CF19" i="14"/>
  <c r="EL18" i="14"/>
  <c r="EG18" i="14"/>
  <c r="EH18" i="14"/>
  <c r="DU18" i="14"/>
  <c r="DV18" i="14" s="1"/>
  <c r="DF18" i="14"/>
  <c r="DD18" i="14"/>
  <c r="CR18" i="14"/>
  <c r="CS18" i="14" s="1"/>
  <c r="CF18" i="14"/>
  <c r="CG18" i="14" s="1"/>
  <c r="EL17" i="14"/>
  <c r="EG17" i="14"/>
  <c r="EH17" i="14" s="1"/>
  <c r="DU17" i="14"/>
  <c r="DV17" i="14"/>
  <c r="DF17" i="14"/>
  <c r="DD17" i="14"/>
  <c r="CR17" i="14"/>
  <c r="CF17" i="14"/>
  <c r="EL16" i="14"/>
  <c r="EG16" i="14"/>
  <c r="EH16" i="14" s="1"/>
  <c r="DU16" i="14"/>
  <c r="DF16" i="14"/>
  <c r="DD16" i="14"/>
  <c r="CR16" i="14"/>
  <c r="CS16" i="14" s="1"/>
  <c r="CF16" i="14"/>
  <c r="CG16" i="14" s="1"/>
  <c r="EL15" i="14"/>
  <c r="EG15" i="14"/>
  <c r="DU15" i="14"/>
  <c r="DF15" i="14"/>
  <c r="DD15" i="14"/>
  <c r="CR15" i="14"/>
  <c r="CF15" i="14"/>
  <c r="CG15" i="14" s="1"/>
  <c r="EL14" i="14"/>
  <c r="EG14" i="14"/>
  <c r="EH14" i="14" s="1"/>
  <c r="DU14" i="14"/>
  <c r="DF14" i="14"/>
  <c r="DD14" i="14"/>
  <c r="CR14" i="14"/>
  <c r="CS14" i="14" s="1"/>
  <c r="CF14" i="14"/>
  <c r="CG14" i="14" s="1"/>
  <c r="EL13" i="14"/>
  <c r="EG13" i="14"/>
  <c r="DU13" i="14"/>
  <c r="DV13" i="14" s="1"/>
  <c r="DF13" i="14"/>
  <c r="DD13" i="14"/>
  <c r="CR13" i="14"/>
  <c r="CF13" i="14"/>
  <c r="EL12" i="14"/>
  <c r="EG12" i="14"/>
  <c r="EH12" i="14" s="1"/>
  <c r="DU12" i="14"/>
  <c r="DV12" i="14" s="1"/>
  <c r="DF12" i="14"/>
  <c r="DD12" i="14"/>
  <c r="CR12" i="14"/>
  <c r="CS12" i="14" s="1"/>
  <c r="CF12" i="14"/>
  <c r="CG12" i="14" s="1"/>
  <c r="EL11" i="14"/>
  <c r="EG11" i="14"/>
  <c r="EH11" i="14" s="1"/>
  <c r="DU11" i="14"/>
  <c r="DV11" i="14" s="1"/>
  <c r="DF11" i="14"/>
  <c r="DD11" i="14"/>
  <c r="CR11" i="14"/>
  <c r="CS11" i="14" s="1"/>
  <c r="CF11" i="14"/>
  <c r="EL10" i="14"/>
  <c r="EG10" i="14"/>
  <c r="EH10" i="14" s="1"/>
  <c r="DU10" i="14"/>
  <c r="DF10" i="14"/>
  <c r="DD10" i="14"/>
  <c r="CR10" i="14"/>
  <c r="CS10" i="14"/>
  <c r="CF10" i="14"/>
  <c r="CG10" i="14" s="1"/>
  <c r="BN108" i="14"/>
  <c r="BB108" i="14"/>
  <c r="AM108" i="14"/>
  <c r="AK108" i="14"/>
  <c r="Y108" i="14"/>
  <c r="M108" i="14"/>
  <c r="BN107" i="14"/>
  <c r="BB107" i="14"/>
  <c r="BC107" i="14" s="1"/>
  <c r="BT107" i="14" s="1"/>
  <c r="AM107" i="14"/>
  <c r="AK107" i="14"/>
  <c r="Y107" i="14"/>
  <c r="M107" i="14"/>
  <c r="BN106" i="14"/>
  <c r="BB106" i="14"/>
  <c r="BC106" i="14" s="1"/>
  <c r="AM106" i="14"/>
  <c r="AK106" i="14"/>
  <c r="Y106" i="14"/>
  <c r="M106" i="14"/>
  <c r="BN105" i="14"/>
  <c r="BB105" i="14"/>
  <c r="AM105" i="14"/>
  <c r="AK105" i="14"/>
  <c r="Y105" i="14"/>
  <c r="M105" i="14"/>
  <c r="BN104" i="14"/>
  <c r="BB104" i="14"/>
  <c r="AM104" i="14"/>
  <c r="AK104" i="14"/>
  <c r="Y104" i="14"/>
  <c r="M104" i="14"/>
  <c r="BN103" i="14"/>
  <c r="BB103" i="14"/>
  <c r="BC103" i="14" s="1"/>
  <c r="BT103" i="14" s="1"/>
  <c r="AM103" i="14"/>
  <c r="AK103" i="14"/>
  <c r="Y103" i="14"/>
  <c r="M103" i="14"/>
  <c r="BN102" i="14"/>
  <c r="BB102" i="14"/>
  <c r="AM102" i="14"/>
  <c r="AK102" i="14"/>
  <c r="Y102" i="14"/>
  <c r="M102" i="14"/>
  <c r="BN101" i="14"/>
  <c r="BB101" i="14"/>
  <c r="BC101" i="14" s="1"/>
  <c r="AM101" i="14"/>
  <c r="AK101" i="14"/>
  <c r="Y101" i="14"/>
  <c r="M101" i="14"/>
  <c r="BN100" i="14"/>
  <c r="BB100" i="14"/>
  <c r="AM100" i="14"/>
  <c r="AK100" i="14"/>
  <c r="Y100" i="14"/>
  <c r="M100" i="14"/>
  <c r="BN99" i="14"/>
  <c r="BB99" i="14"/>
  <c r="BC99" i="14" s="1"/>
  <c r="BT99" i="14" s="1"/>
  <c r="AM99" i="14"/>
  <c r="AK99" i="14"/>
  <c r="Y99" i="14"/>
  <c r="M99" i="14"/>
  <c r="BN98" i="14"/>
  <c r="BB98" i="14"/>
  <c r="BC98" i="14" s="1"/>
  <c r="AM98" i="14"/>
  <c r="AK98" i="14"/>
  <c r="Y98" i="14"/>
  <c r="M98" i="14"/>
  <c r="BN97" i="14"/>
  <c r="BB97" i="14"/>
  <c r="AM97" i="14"/>
  <c r="AK97" i="14"/>
  <c r="Y97" i="14"/>
  <c r="M97" i="14"/>
  <c r="BN96" i="14"/>
  <c r="BB96" i="14"/>
  <c r="AM96" i="14"/>
  <c r="AK96" i="14"/>
  <c r="Y96" i="14"/>
  <c r="M96" i="14"/>
  <c r="BN95" i="14"/>
  <c r="BB95" i="14"/>
  <c r="BC95" i="14" s="1"/>
  <c r="BT95" i="14" s="1"/>
  <c r="AM95" i="14"/>
  <c r="AK95" i="14"/>
  <c r="Y95" i="14"/>
  <c r="M95" i="14"/>
  <c r="BN94" i="14"/>
  <c r="BB94" i="14"/>
  <c r="AM94" i="14"/>
  <c r="AK94" i="14"/>
  <c r="Y94" i="14"/>
  <c r="M94" i="14"/>
  <c r="BN93" i="14"/>
  <c r="BB93" i="14"/>
  <c r="BC93" i="14" s="1"/>
  <c r="AM93" i="14"/>
  <c r="AK93" i="14"/>
  <c r="Y93" i="14"/>
  <c r="M93" i="14"/>
  <c r="BN92" i="14"/>
  <c r="BB92" i="14"/>
  <c r="AM92" i="14"/>
  <c r="AK92" i="14"/>
  <c r="Y92" i="14"/>
  <c r="M92" i="14"/>
  <c r="BN91" i="14"/>
  <c r="BB91" i="14"/>
  <c r="BC91" i="14" s="1"/>
  <c r="BT91" i="14" s="1"/>
  <c r="AM91" i="14"/>
  <c r="AK91" i="14"/>
  <c r="Y91" i="14"/>
  <c r="M91" i="14"/>
  <c r="BN90" i="14"/>
  <c r="BB90" i="14"/>
  <c r="BC90" i="14" s="1"/>
  <c r="BT90" i="14" s="1"/>
  <c r="AM90" i="14"/>
  <c r="AK90" i="14"/>
  <c r="Y90" i="14"/>
  <c r="M90" i="14"/>
  <c r="BN89" i="14"/>
  <c r="BB89" i="14"/>
  <c r="AM89" i="14"/>
  <c r="AK89" i="14"/>
  <c r="Y89" i="14"/>
  <c r="M89" i="14"/>
  <c r="BN88" i="14"/>
  <c r="BB88" i="14"/>
  <c r="AM88" i="14"/>
  <c r="AK88" i="14"/>
  <c r="Y88" i="14"/>
  <c r="M88" i="14"/>
  <c r="BN87" i="14"/>
  <c r="BB87" i="14"/>
  <c r="BC87" i="14" s="1"/>
  <c r="BT87" i="14" s="1"/>
  <c r="AM87" i="14"/>
  <c r="AK87" i="14"/>
  <c r="Y87" i="14"/>
  <c r="M87" i="14"/>
  <c r="BN86" i="14"/>
  <c r="BB86" i="14"/>
  <c r="AM86" i="14"/>
  <c r="AK86" i="14"/>
  <c r="Y86" i="14"/>
  <c r="M86" i="14"/>
  <c r="BN85" i="14"/>
  <c r="BB85" i="14"/>
  <c r="BC85" i="14" s="1"/>
  <c r="AM85" i="14"/>
  <c r="AK85" i="14"/>
  <c r="Y85" i="14"/>
  <c r="M85" i="14"/>
  <c r="BN84" i="14"/>
  <c r="BB84" i="14"/>
  <c r="BC84" i="14" s="1"/>
  <c r="BT84" i="14" s="1"/>
  <c r="AM84" i="14"/>
  <c r="AK84" i="14"/>
  <c r="Y84" i="14"/>
  <c r="M84" i="14"/>
  <c r="BN83" i="14"/>
  <c r="BB83" i="14"/>
  <c r="BC83" i="14" s="1"/>
  <c r="AM83" i="14"/>
  <c r="AK83" i="14"/>
  <c r="Y83" i="14"/>
  <c r="M83" i="14"/>
  <c r="BN82" i="14"/>
  <c r="BB82" i="14"/>
  <c r="BC82" i="14" s="1"/>
  <c r="AM82" i="14"/>
  <c r="AK82" i="14"/>
  <c r="Y82" i="14"/>
  <c r="M82" i="14"/>
  <c r="BN81" i="14"/>
  <c r="BB81" i="14"/>
  <c r="BC81" i="14" s="1"/>
  <c r="AM81" i="14"/>
  <c r="AK81" i="14"/>
  <c r="Y81" i="14"/>
  <c r="M81" i="14"/>
  <c r="BN80" i="14"/>
  <c r="BB80" i="14"/>
  <c r="AM80" i="14"/>
  <c r="AK80" i="14"/>
  <c r="Y80" i="14"/>
  <c r="M80" i="14"/>
  <c r="BN79" i="14"/>
  <c r="BB79" i="14"/>
  <c r="AM79" i="14"/>
  <c r="AK79" i="14"/>
  <c r="Y79" i="14"/>
  <c r="M79" i="14"/>
  <c r="BN78" i="14"/>
  <c r="BB78" i="14"/>
  <c r="AM78" i="14"/>
  <c r="AK78" i="14"/>
  <c r="Y78" i="14"/>
  <c r="M78" i="14"/>
  <c r="BN77" i="14"/>
  <c r="BB77" i="14"/>
  <c r="BC77" i="14" s="1"/>
  <c r="AM77" i="14"/>
  <c r="AK77" i="14"/>
  <c r="Y77" i="14"/>
  <c r="M77" i="14"/>
  <c r="BN76" i="14"/>
  <c r="BB76" i="14"/>
  <c r="BC76" i="14" s="1"/>
  <c r="BT76" i="14" s="1"/>
  <c r="AM76" i="14"/>
  <c r="AK76" i="14"/>
  <c r="Y76" i="14"/>
  <c r="M76" i="14"/>
  <c r="BN75" i="14"/>
  <c r="BB75" i="14"/>
  <c r="BC75" i="14" s="1"/>
  <c r="BT75" i="14" s="1"/>
  <c r="AM75" i="14"/>
  <c r="AK75" i="14"/>
  <c r="Y75" i="14"/>
  <c r="M75" i="14"/>
  <c r="BN74" i="14"/>
  <c r="BB74" i="14"/>
  <c r="BC74" i="14" s="1"/>
  <c r="AM74" i="14"/>
  <c r="AK74" i="14"/>
  <c r="Y74" i="14"/>
  <c r="M74" i="14"/>
  <c r="BN73" i="14"/>
  <c r="BB73" i="14"/>
  <c r="BC73" i="14" s="1"/>
  <c r="AM73" i="14"/>
  <c r="AK73" i="14"/>
  <c r="Y73" i="14"/>
  <c r="M73" i="14"/>
  <c r="BN72" i="14"/>
  <c r="BB72" i="14"/>
  <c r="AM72" i="14"/>
  <c r="AK72" i="14"/>
  <c r="Y72" i="14"/>
  <c r="M72" i="14"/>
  <c r="BN71" i="14"/>
  <c r="BB71" i="14"/>
  <c r="AM71" i="14"/>
  <c r="AK71" i="14"/>
  <c r="Y71" i="14"/>
  <c r="M71" i="14"/>
  <c r="BN70" i="14"/>
  <c r="BB70" i="14"/>
  <c r="AM70" i="14"/>
  <c r="AK70" i="14"/>
  <c r="Y70" i="14"/>
  <c r="M70" i="14"/>
  <c r="BN69" i="14"/>
  <c r="BB69" i="14"/>
  <c r="BC69" i="14" s="1"/>
  <c r="AM69" i="14"/>
  <c r="AK69" i="14"/>
  <c r="Y69" i="14"/>
  <c r="M69" i="14"/>
  <c r="BN68" i="14"/>
  <c r="BB68" i="14"/>
  <c r="BC68" i="14" s="1"/>
  <c r="BT68" i="14" s="1"/>
  <c r="AM68" i="14"/>
  <c r="AK68" i="14"/>
  <c r="Y68" i="14"/>
  <c r="M68" i="14"/>
  <c r="BN67" i="14"/>
  <c r="BB67" i="14"/>
  <c r="BC67" i="14" s="1"/>
  <c r="AM67" i="14"/>
  <c r="AK67" i="14"/>
  <c r="Y67" i="14"/>
  <c r="M67" i="14"/>
  <c r="BN66" i="14"/>
  <c r="BB66" i="14"/>
  <c r="AM66" i="14"/>
  <c r="AK66" i="14"/>
  <c r="Y66" i="14"/>
  <c r="M66" i="14"/>
  <c r="BN65" i="14"/>
  <c r="BB65" i="14"/>
  <c r="BC65" i="14" s="1"/>
  <c r="AM65" i="14"/>
  <c r="AK65" i="14"/>
  <c r="Y65" i="14"/>
  <c r="M65" i="14"/>
  <c r="BN64" i="14"/>
  <c r="BB64" i="14"/>
  <c r="AM64" i="14"/>
  <c r="AK64" i="14"/>
  <c r="Y64" i="14"/>
  <c r="M64" i="14"/>
  <c r="BN63" i="14"/>
  <c r="BB63" i="14"/>
  <c r="AM63" i="14"/>
  <c r="AK63" i="14"/>
  <c r="Y63" i="14"/>
  <c r="M63" i="14"/>
  <c r="BN62" i="14"/>
  <c r="BB62" i="14"/>
  <c r="BC62" i="14" s="1"/>
  <c r="AM62" i="14"/>
  <c r="AK62" i="14"/>
  <c r="Y62" i="14"/>
  <c r="M62" i="14"/>
  <c r="BN59" i="14"/>
  <c r="BB59" i="14"/>
  <c r="BC59" i="14" s="1"/>
  <c r="AM59" i="14"/>
  <c r="AK59" i="14"/>
  <c r="Y59" i="14"/>
  <c r="M59" i="14"/>
  <c r="BN58" i="14"/>
  <c r="BB58" i="14"/>
  <c r="BC58" i="14" s="1"/>
  <c r="AM58" i="14"/>
  <c r="AK58" i="14"/>
  <c r="Y58" i="14"/>
  <c r="M58" i="14"/>
  <c r="BN57" i="14"/>
  <c r="BB57" i="14"/>
  <c r="BC57" i="14" s="1"/>
  <c r="AM57" i="14"/>
  <c r="AK57" i="14"/>
  <c r="Y57" i="14"/>
  <c r="M57" i="14"/>
  <c r="BN56" i="14"/>
  <c r="BB56" i="14"/>
  <c r="AM56" i="14"/>
  <c r="AK56" i="14"/>
  <c r="Y56" i="14"/>
  <c r="M56" i="14"/>
  <c r="BN55" i="14"/>
  <c r="BO55" i="14" s="1"/>
  <c r="BB55" i="14"/>
  <c r="AM55" i="14"/>
  <c r="AK55" i="14"/>
  <c r="Y55" i="14"/>
  <c r="M55" i="14"/>
  <c r="BN54" i="14"/>
  <c r="BB54" i="14"/>
  <c r="BC54" i="14" s="1"/>
  <c r="AM54" i="14"/>
  <c r="AK54" i="14"/>
  <c r="Y54" i="14"/>
  <c r="M54" i="14"/>
  <c r="BN53" i="14"/>
  <c r="BB53" i="14"/>
  <c r="BC53" i="14" s="1"/>
  <c r="AM53" i="14"/>
  <c r="AK53" i="14"/>
  <c r="Y53" i="14"/>
  <c r="M53" i="14"/>
  <c r="BN52" i="14"/>
  <c r="BB52" i="14"/>
  <c r="AM52" i="14"/>
  <c r="AK52" i="14"/>
  <c r="Y52" i="14"/>
  <c r="M52" i="14"/>
  <c r="BN51" i="14"/>
  <c r="BB51" i="14"/>
  <c r="BC51" i="14" s="1"/>
  <c r="AM51" i="14"/>
  <c r="AK51" i="14"/>
  <c r="Y51" i="14"/>
  <c r="M51" i="14"/>
  <c r="BN50" i="14"/>
  <c r="BB50" i="14"/>
  <c r="BC50" i="14" s="1"/>
  <c r="AM50" i="14"/>
  <c r="AK50" i="14"/>
  <c r="Y50" i="14"/>
  <c r="M50" i="14"/>
  <c r="BN49" i="14"/>
  <c r="BO49" i="14" s="1"/>
  <c r="BB49" i="14"/>
  <c r="BC49" i="14" s="1"/>
  <c r="AM49" i="14"/>
  <c r="AK49" i="14"/>
  <c r="Y49" i="14"/>
  <c r="M49" i="14"/>
  <c r="BN48" i="14"/>
  <c r="BB48" i="14"/>
  <c r="AM48" i="14"/>
  <c r="AK48" i="14"/>
  <c r="Y48" i="14"/>
  <c r="M48" i="14"/>
  <c r="BN47" i="14"/>
  <c r="BO47" i="14" s="1"/>
  <c r="BB47" i="14"/>
  <c r="AM47" i="14"/>
  <c r="AK47" i="14"/>
  <c r="Y47" i="14"/>
  <c r="M47" i="14"/>
  <c r="BN46" i="14"/>
  <c r="BB46" i="14"/>
  <c r="BC46" i="14" s="1"/>
  <c r="AM46" i="14"/>
  <c r="AK46" i="14"/>
  <c r="Y46" i="14"/>
  <c r="M46" i="14"/>
  <c r="BN45" i="14"/>
  <c r="BO45" i="14" s="1"/>
  <c r="BB45" i="14"/>
  <c r="BC45" i="14" s="1"/>
  <c r="AM45" i="14"/>
  <c r="AK45" i="14"/>
  <c r="Y45" i="14"/>
  <c r="M45" i="14"/>
  <c r="BN44" i="14"/>
  <c r="BB44" i="14"/>
  <c r="AM44" i="14"/>
  <c r="AK44" i="14"/>
  <c r="Y44" i="14"/>
  <c r="M44" i="14"/>
  <c r="BN43" i="14"/>
  <c r="BB43" i="14"/>
  <c r="BC43" i="14" s="1"/>
  <c r="AM43" i="14"/>
  <c r="AK43" i="14"/>
  <c r="Y43" i="14"/>
  <c r="M43" i="14"/>
  <c r="BN42" i="14"/>
  <c r="BB42" i="14"/>
  <c r="BC42" i="14" s="1"/>
  <c r="AM42" i="14"/>
  <c r="AK42" i="14"/>
  <c r="Y42" i="14"/>
  <c r="M42" i="14"/>
  <c r="BN41" i="14"/>
  <c r="BB41" i="14"/>
  <c r="BC41" i="14" s="1"/>
  <c r="AM41" i="14"/>
  <c r="AK41" i="14"/>
  <c r="Y41" i="14"/>
  <c r="M41" i="14"/>
  <c r="BN40" i="14"/>
  <c r="BB40" i="14"/>
  <c r="AM40" i="14"/>
  <c r="AK40" i="14"/>
  <c r="Y40" i="14"/>
  <c r="M40" i="14"/>
  <c r="BN39" i="14"/>
  <c r="BB39" i="14"/>
  <c r="BC39" i="14"/>
  <c r="AM39" i="14"/>
  <c r="AK39" i="14"/>
  <c r="Y39" i="14"/>
  <c r="M39" i="14"/>
  <c r="BN38" i="14"/>
  <c r="BB38" i="14"/>
  <c r="BC38" i="14" s="1"/>
  <c r="AM38" i="14"/>
  <c r="AK38" i="14"/>
  <c r="Y38" i="14"/>
  <c r="M38" i="14"/>
  <c r="BN37" i="14"/>
  <c r="BO37" i="14" s="1"/>
  <c r="BB37" i="14"/>
  <c r="BC37" i="14" s="1"/>
  <c r="AM37" i="14"/>
  <c r="AK37" i="14"/>
  <c r="Y37" i="14"/>
  <c r="M37" i="14"/>
  <c r="BN36" i="14"/>
  <c r="BO36" i="14" s="1"/>
  <c r="BB36" i="14"/>
  <c r="BC36" i="14" s="1"/>
  <c r="AM36" i="14"/>
  <c r="AK36" i="14"/>
  <c r="Y36" i="14"/>
  <c r="M36" i="14"/>
  <c r="BN35" i="14"/>
  <c r="BO35" i="14" s="1"/>
  <c r="BB35" i="14"/>
  <c r="BC35" i="14" s="1"/>
  <c r="AM35" i="14"/>
  <c r="AK35" i="14"/>
  <c r="Y35" i="14"/>
  <c r="M35" i="14"/>
  <c r="BN34" i="14"/>
  <c r="BB34" i="14"/>
  <c r="BC34" i="14" s="1"/>
  <c r="BT34" i="14" s="1"/>
  <c r="AM34" i="14"/>
  <c r="AK34" i="14"/>
  <c r="Y34" i="14"/>
  <c r="M34" i="14"/>
  <c r="BN33" i="14"/>
  <c r="BO33" i="14" s="1"/>
  <c r="BB33" i="14"/>
  <c r="BC33" i="14" s="1"/>
  <c r="AM33" i="14"/>
  <c r="AK33" i="14"/>
  <c r="Y33" i="14"/>
  <c r="M33" i="14"/>
  <c r="BN32" i="14"/>
  <c r="BO32" i="14" s="1"/>
  <c r="BB32" i="14"/>
  <c r="AM32" i="14"/>
  <c r="AK32" i="14"/>
  <c r="Y32" i="14"/>
  <c r="M32" i="14"/>
  <c r="BN31" i="14"/>
  <c r="BO31" i="14" s="1"/>
  <c r="BT31" i="14" s="1"/>
  <c r="BB31" i="14"/>
  <c r="BC31" i="14"/>
  <c r="AM31" i="14"/>
  <c r="AK31" i="14"/>
  <c r="Y31" i="14"/>
  <c r="M31" i="14"/>
  <c r="BN30" i="14"/>
  <c r="BO30" i="14" s="1"/>
  <c r="BB30" i="14"/>
  <c r="BC30" i="14" s="1"/>
  <c r="AM30" i="14"/>
  <c r="AK30" i="14"/>
  <c r="Y30" i="14"/>
  <c r="M30" i="14"/>
  <c r="BN28" i="14"/>
  <c r="BO28" i="14" s="1"/>
  <c r="BB28" i="14"/>
  <c r="BC28" i="14" s="1"/>
  <c r="AM28" i="14"/>
  <c r="AK28" i="14"/>
  <c r="Y28" i="14"/>
  <c r="M28" i="14"/>
  <c r="BN26" i="14"/>
  <c r="BB26" i="14"/>
  <c r="BC26" i="14" s="1"/>
  <c r="BT26" i="14" s="1"/>
  <c r="AM26" i="14"/>
  <c r="AK26" i="14"/>
  <c r="Y26" i="14"/>
  <c r="M26" i="14"/>
  <c r="BN25" i="14"/>
  <c r="BO25" i="14" s="1"/>
  <c r="BB25" i="14"/>
  <c r="BC25" i="14" s="1"/>
  <c r="AM25" i="14"/>
  <c r="AK25" i="14"/>
  <c r="Y25" i="14"/>
  <c r="M25" i="14"/>
  <c r="BN24" i="14"/>
  <c r="BO24" i="14" s="1"/>
  <c r="BB24" i="14"/>
  <c r="BC24" i="14" s="1"/>
  <c r="AM24" i="14"/>
  <c r="AK24" i="14"/>
  <c r="Y24" i="14"/>
  <c r="M24" i="14"/>
  <c r="BN23" i="14"/>
  <c r="BO23" i="14" s="1"/>
  <c r="BB23" i="14"/>
  <c r="BC23" i="14" s="1"/>
  <c r="AM23" i="14"/>
  <c r="AK23" i="14"/>
  <c r="Y23" i="14"/>
  <c r="M23" i="14"/>
  <c r="BN22" i="14"/>
  <c r="BO22" i="14" s="1"/>
  <c r="BB22" i="14"/>
  <c r="AM22" i="14"/>
  <c r="AK22" i="14"/>
  <c r="Y22" i="14"/>
  <c r="M22" i="14"/>
  <c r="BN21" i="14"/>
  <c r="BO21" i="14" s="1"/>
  <c r="BB21" i="14"/>
  <c r="BC21" i="14"/>
  <c r="AM21" i="14"/>
  <c r="AK21" i="14"/>
  <c r="Y21" i="14"/>
  <c r="M21" i="14"/>
  <c r="BN20" i="14"/>
  <c r="BO20" i="14" s="1"/>
  <c r="BB20" i="14"/>
  <c r="BC20" i="14" s="1"/>
  <c r="AM20" i="14"/>
  <c r="AK20" i="14"/>
  <c r="Y20" i="14"/>
  <c r="M20" i="14"/>
  <c r="BB19" i="14"/>
  <c r="BC19" i="14" s="1"/>
  <c r="AM19" i="14"/>
  <c r="AK19" i="14"/>
  <c r="Y19" i="14"/>
  <c r="M19" i="14"/>
  <c r="BN18" i="14"/>
  <c r="BB18" i="14"/>
  <c r="AM18" i="14"/>
  <c r="AK18" i="14"/>
  <c r="Y18" i="14"/>
  <c r="M18" i="14"/>
  <c r="BN17" i="14"/>
  <c r="BO17" i="14" s="1"/>
  <c r="BB17" i="14"/>
  <c r="BC17" i="14"/>
  <c r="AM17" i="14"/>
  <c r="AK17" i="14"/>
  <c r="Y17" i="14"/>
  <c r="M17" i="14"/>
  <c r="BN16" i="14"/>
  <c r="BB16" i="14"/>
  <c r="BC16" i="14" s="1"/>
  <c r="BT16" i="14" s="1"/>
  <c r="AM16" i="14"/>
  <c r="AK16" i="14"/>
  <c r="Y16" i="14"/>
  <c r="M16" i="14"/>
  <c r="BN15" i="14"/>
  <c r="BB15" i="14"/>
  <c r="BC15" i="14" s="1"/>
  <c r="AM15" i="14"/>
  <c r="AK15" i="14"/>
  <c r="Y15" i="14"/>
  <c r="M15" i="14"/>
  <c r="BN14" i="14"/>
  <c r="BO14" i="14" s="1"/>
  <c r="BB14" i="14"/>
  <c r="AM14" i="14"/>
  <c r="AK14" i="14"/>
  <c r="Y14" i="14"/>
  <c r="M14" i="14"/>
  <c r="BN13" i="14"/>
  <c r="BB13" i="14"/>
  <c r="BC13" i="14"/>
  <c r="AM13" i="14"/>
  <c r="AK13" i="14"/>
  <c r="Y13" i="14"/>
  <c r="M13" i="14"/>
  <c r="BN12" i="14"/>
  <c r="BB12" i="14"/>
  <c r="AM12" i="14"/>
  <c r="AK12" i="14"/>
  <c r="Y12" i="14"/>
  <c r="M12" i="14"/>
  <c r="BN11" i="14"/>
  <c r="BO11" i="14" s="1"/>
  <c r="BB11" i="14"/>
  <c r="BC11" i="14" s="1"/>
  <c r="AM11" i="14"/>
  <c r="AK11" i="14"/>
  <c r="Y11" i="14"/>
  <c r="M11" i="14"/>
  <c r="BN10" i="14"/>
  <c r="BB10" i="14"/>
  <c r="AM10" i="14"/>
  <c r="AK10" i="14"/>
  <c r="Y10" i="14"/>
  <c r="Z10" i="14" s="1"/>
  <c r="M10" i="14"/>
  <c r="BS9" i="14"/>
  <c r="BN9" i="14"/>
  <c r="BO9" i="14"/>
  <c r="BB9" i="14"/>
  <c r="AM9" i="14"/>
  <c r="AK9" i="14"/>
  <c r="Y9" i="14"/>
  <c r="Z9" i="14" s="1"/>
  <c r="M9" i="14"/>
  <c r="BC47" i="14"/>
  <c r="BC55" i="14"/>
  <c r="BC63" i="14"/>
  <c r="BC71" i="14"/>
  <c r="BT71" i="14" s="1"/>
  <c r="BC79" i="14"/>
  <c r="BC10" i="14"/>
  <c r="BC12" i="14"/>
  <c r="BC14" i="14"/>
  <c r="BC18" i="14"/>
  <c r="BC22" i="14"/>
  <c r="BC32" i="14"/>
  <c r="BC89" i="14"/>
  <c r="BC97" i="14"/>
  <c r="BC105" i="14"/>
  <c r="DV25" i="14"/>
  <c r="CS30" i="14"/>
  <c r="EH30" i="14"/>
  <c r="DV33" i="14"/>
  <c r="CS34" i="14"/>
  <c r="EH34" i="14"/>
  <c r="EH38" i="14"/>
  <c r="DV41" i="14"/>
  <c r="CS42" i="14"/>
  <c r="EH42" i="14"/>
  <c r="CS46" i="14"/>
  <c r="EH46" i="14"/>
  <c r="CS50" i="14"/>
  <c r="EH50" i="14"/>
  <c r="CS54" i="14"/>
  <c r="EH54" i="14"/>
  <c r="CS58" i="14"/>
  <c r="EH58" i="14"/>
  <c r="EH62" i="14"/>
  <c r="DV65" i="14"/>
  <c r="EH66" i="14"/>
  <c r="EM66" i="14" s="1"/>
  <c r="DV69" i="14"/>
  <c r="EH70" i="14"/>
  <c r="DV73" i="14"/>
  <c r="EM73" i="14" s="1"/>
  <c r="CS74" i="14"/>
  <c r="EH74" i="14"/>
  <c r="EM74" i="14" s="1"/>
  <c r="DV77" i="14"/>
  <c r="EH78" i="14"/>
  <c r="DV81" i="14"/>
  <c r="EM81" i="14" s="1"/>
  <c r="EH82" i="14"/>
  <c r="DV85" i="14"/>
  <c r="EH86" i="14"/>
  <c r="DV89" i="14"/>
  <c r="CS90" i="14"/>
  <c r="EH90" i="14"/>
  <c r="EM90" i="14" s="1"/>
  <c r="DV93" i="14"/>
  <c r="EH94" i="14"/>
  <c r="DV97" i="14"/>
  <c r="EM97" i="14" s="1"/>
  <c r="EH98" i="14"/>
  <c r="DV101" i="14"/>
  <c r="EH102" i="14"/>
  <c r="DV105" i="14"/>
  <c r="EM105" i="14" s="1"/>
  <c r="CS106" i="14"/>
  <c r="EH106" i="14"/>
  <c r="EH20" i="14"/>
  <c r="CG13" i="14"/>
  <c r="CG33" i="14"/>
  <c r="CG37" i="14"/>
  <c r="CG45" i="14"/>
  <c r="CG53" i="14"/>
  <c r="CG69" i="14"/>
  <c r="CG81" i="14"/>
  <c r="CG93" i="14"/>
  <c r="CG97" i="14"/>
  <c r="CG101" i="14"/>
  <c r="Z11" i="14"/>
  <c r="Z13" i="14"/>
  <c r="BO13" i="14"/>
  <c r="Z15" i="14"/>
  <c r="BO15" i="14"/>
  <c r="Z17" i="14"/>
  <c r="Z19" i="14"/>
  <c r="BO19" i="14"/>
  <c r="Z21" i="14"/>
  <c r="Z23" i="14"/>
  <c r="Z25" i="14"/>
  <c r="Z31" i="14"/>
  <c r="Z33" i="14"/>
  <c r="Z35" i="14"/>
  <c r="Z37" i="14"/>
  <c r="Z39" i="14"/>
  <c r="CG41" i="14"/>
  <c r="BC40" i="14"/>
  <c r="BC44" i="14"/>
  <c r="BC48" i="14"/>
  <c r="BC52" i="14"/>
  <c r="BC56" i="14"/>
  <c r="BC64" i="14"/>
  <c r="BT64" i="14" s="1"/>
  <c r="CG17" i="14"/>
  <c r="CG57" i="14"/>
  <c r="CG73" i="14"/>
  <c r="CG77" i="14"/>
  <c r="CG85" i="14"/>
  <c r="CG89" i="14"/>
  <c r="CG105" i="14"/>
  <c r="BC9" i="14"/>
  <c r="BO10" i="14"/>
  <c r="Z12" i="14"/>
  <c r="BO12" i="14"/>
  <c r="Z14" i="14"/>
  <c r="Z16" i="14"/>
  <c r="BO16" i="14"/>
  <c r="Z18" i="14"/>
  <c r="BO18" i="14"/>
  <c r="Z20" i="14"/>
  <c r="Z22" i="14"/>
  <c r="Z24" i="14"/>
  <c r="Z26" i="14"/>
  <c r="BO26" i="14"/>
  <c r="Z28" i="14"/>
  <c r="Z30" i="14"/>
  <c r="Z32" i="14"/>
  <c r="Z34" i="14"/>
  <c r="BO34" i="14"/>
  <c r="Z36" i="14"/>
  <c r="Z38" i="14"/>
  <c r="BO38" i="14"/>
  <c r="BO39" i="14"/>
  <c r="Z41" i="14"/>
  <c r="BO41" i="14"/>
  <c r="Z43" i="14"/>
  <c r="BO43" i="14"/>
  <c r="Z45" i="14"/>
  <c r="Z47" i="14"/>
  <c r="Z49" i="14"/>
  <c r="Z51" i="14"/>
  <c r="BO51" i="14"/>
  <c r="Z53" i="14"/>
  <c r="BO53" i="14"/>
  <c r="Z55" i="14"/>
  <c r="Z57" i="14"/>
  <c r="BO57" i="14"/>
  <c r="Z59" i="14"/>
  <c r="BO59" i="14"/>
  <c r="Z63" i="14"/>
  <c r="BO63" i="14"/>
  <c r="Z65" i="14"/>
  <c r="BO65" i="14"/>
  <c r="Z67" i="14"/>
  <c r="BO67" i="14"/>
  <c r="Z69" i="14"/>
  <c r="BO69" i="14"/>
  <c r="Z71" i="14"/>
  <c r="BO71" i="14"/>
  <c r="Z73" i="14"/>
  <c r="BO73" i="14"/>
  <c r="Z75" i="14"/>
  <c r="BO75" i="14"/>
  <c r="Z77" i="14"/>
  <c r="BO77" i="14"/>
  <c r="Z79" i="14"/>
  <c r="BO79" i="14"/>
  <c r="Z81" i="14"/>
  <c r="BO81" i="14"/>
  <c r="Z83" i="14"/>
  <c r="BO83" i="14"/>
  <c r="Z85" i="14"/>
  <c r="BO85" i="14"/>
  <c r="Z87" i="14"/>
  <c r="BO87" i="14"/>
  <c r="Z89" i="14"/>
  <c r="BO89" i="14"/>
  <c r="Z91" i="14"/>
  <c r="BO91" i="14"/>
  <c r="Z93" i="14"/>
  <c r="BO93" i="14"/>
  <c r="Z95" i="14"/>
  <c r="BO95" i="14"/>
  <c r="Z97" i="14"/>
  <c r="BO97" i="14"/>
  <c r="Z99" i="14"/>
  <c r="BO99" i="14"/>
  <c r="Z101" i="14"/>
  <c r="BO101" i="14"/>
  <c r="Z103" i="14"/>
  <c r="BO103" i="14"/>
  <c r="Z105" i="14"/>
  <c r="BO105" i="14"/>
  <c r="Z107" i="14"/>
  <c r="BO107" i="14"/>
  <c r="CS13" i="14"/>
  <c r="EH13" i="14"/>
  <c r="DV16" i="14"/>
  <c r="CS17" i="14"/>
  <c r="CG20" i="14"/>
  <c r="DV20" i="14"/>
  <c r="CS21" i="14"/>
  <c r="EH21" i="14"/>
  <c r="CG24" i="14"/>
  <c r="DV24" i="14"/>
  <c r="CS25" i="14"/>
  <c r="CG28" i="14"/>
  <c r="DV28" i="14"/>
  <c r="CG32" i="14"/>
  <c r="DV32" i="14"/>
  <c r="CS33" i="14"/>
  <c r="EH33" i="14"/>
  <c r="CG36" i="14"/>
  <c r="DV36" i="14"/>
  <c r="CS37" i="14"/>
  <c r="EH37" i="14"/>
  <c r="CG40" i="14"/>
  <c r="DV40" i="14"/>
  <c r="CS41" i="14"/>
  <c r="EH41" i="14"/>
  <c r="CG44" i="14"/>
  <c r="DV44" i="14"/>
  <c r="CS45" i="14"/>
  <c r="EH45" i="14"/>
  <c r="CG48" i="14"/>
  <c r="DV48" i="14"/>
  <c r="CS49" i="14"/>
  <c r="EH49" i="14"/>
  <c r="CG52" i="14"/>
  <c r="DV52" i="14"/>
  <c r="CS53" i="14"/>
  <c r="EH53" i="14"/>
  <c r="CG56" i="14"/>
  <c r="DV56" i="14"/>
  <c r="CS57" i="14"/>
  <c r="EH57" i="14"/>
  <c r="DV64" i="14"/>
  <c r="EH65" i="14"/>
  <c r="CG68" i="14"/>
  <c r="DV68" i="14"/>
  <c r="CS69" i="14"/>
  <c r="EH69" i="14"/>
  <c r="CG72" i="14"/>
  <c r="DV72" i="14"/>
  <c r="CS73" i="14"/>
  <c r="EH73" i="14"/>
  <c r="CG76" i="14"/>
  <c r="DV76" i="14"/>
  <c r="CS77" i="14"/>
  <c r="EH77" i="14"/>
  <c r="CG80" i="14"/>
  <c r="DV80" i="14"/>
  <c r="CS81" i="14"/>
  <c r="EH81" i="14"/>
  <c r="CG84" i="14"/>
  <c r="DV84" i="14"/>
  <c r="CS85" i="14"/>
  <c r="EH85" i="14"/>
  <c r="CG88" i="14"/>
  <c r="DV88" i="14"/>
  <c r="CS89" i="14"/>
  <c r="EH89" i="14"/>
  <c r="CG92" i="14"/>
  <c r="DV92" i="14"/>
  <c r="CS93" i="14"/>
  <c r="EH93" i="14"/>
  <c r="CG96" i="14"/>
  <c r="DV96" i="14"/>
  <c r="CS97" i="14"/>
  <c r="EH97" i="14"/>
  <c r="CG100" i="14"/>
  <c r="DV100" i="14"/>
  <c r="CS101" i="14"/>
  <c r="EH101" i="14"/>
  <c r="CG104" i="14"/>
  <c r="DV104" i="14"/>
  <c r="CS105" i="14"/>
  <c r="EH105" i="14"/>
  <c r="CG108" i="14"/>
  <c r="DV108" i="14"/>
  <c r="BC66" i="14"/>
  <c r="BC70" i="14"/>
  <c r="BC72" i="14"/>
  <c r="BT72" i="14" s="1"/>
  <c r="BC78" i="14"/>
  <c r="BC80" i="14"/>
  <c r="BT80" i="14" s="1"/>
  <c r="BC86" i="14"/>
  <c r="BC88" i="14"/>
  <c r="BT88" i="14" s="1"/>
  <c r="BC92" i="14"/>
  <c r="BT92" i="14" s="1"/>
  <c r="BC94" i="14"/>
  <c r="BC96" i="14"/>
  <c r="BT96" i="14" s="1"/>
  <c r="BC100" i="14"/>
  <c r="BT100" i="14" s="1"/>
  <c r="BC102" i="14"/>
  <c r="BC104" i="14"/>
  <c r="BC108" i="14"/>
  <c r="BT108" i="14" s="1"/>
  <c r="CG11" i="14"/>
  <c r="DV15" i="14"/>
  <c r="CG19" i="14"/>
  <c r="DV19" i="14"/>
  <c r="CG23" i="14"/>
  <c r="DV23" i="14"/>
  <c r="EM23" i="14" s="1"/>
  <c r="CS24" i="14"/>
  <c r="EH24" i="14"/>
  <c r="EH28" i="14"/>
  <c r="EH32" i="14"/>
  <c r="EH36" i="14"/>
  <c r="EH40" i="14"/>
  <c r="CG43" i="14"/>
  <c r="CS44" i="14"/>
  <c r="EH44" i="14"/>
  <c r="DV47" i="14"/>
  <c r="EH48" i="14"/>
  <c r="EH52" i="14"/>
  <c r="EM52" i="14" s="1"/>
  <c r="DV59" i="14"/>
  <c r="CG63" i="14"/>
  <c r="DV63" i="14"/>
  <c r="CS64" i="14"/>
  <c r="EH64" i="14"/>
  <c r="CG67" i="14"/>
  <c r="DV67" i="14"/>
  <c r="CS68" i="14"/>
  <c r="EH68" i="14"/>
  <c r="CG71" i="14"/>
  <c r="DV71" i="14"/>
  <c r="CS72" i="14"/>
  <c r="EH72" i="14"/>
  <c r="CG75" i="14"/>
  <c r="DV75" i="14"/>
  <c r="CS76" i="14"/>
  <c r="EH76" i="14"/>
  <c r="CG79" i="14"/>
  <c r="DV79" i="14"/>
  <c r="CS80" i="14"/>
  <c r="EH80" i="14"/>
  <c r="CG83" i="14"/>
  <c r="DV83" i="14"/>
  <c r="CS84" i="14"/>
  <c r="EH84" i="14"/>
  <c r="CG87" i="14"/>
  <c r="DV87" i="14"/>
  <c r="CS88" i="14"/>
  <c r="EH88" i="14"/>
  <c r="CG91" i="14"/>
  <c r="DV91" i="14"/>
  <c r="CS92" i="14"/>
  <c r="EH92" i="14"/>
  <c r="CG95" i="14"/>
  <c r="DV95" i="14"/>
  <c r="CS96" i="14"/>
  <c r="EH96" i="14"/>
  <c r="CG99" i="14"/>
  <c r="DV99" i="14"/>
  <c r="CS100" i="14"/>
  <c r="EH100" i="14"/>
  <c r="CG103" i="14"/>
  <c r="DV103" i="14"/>
  <c r="CS104" i="14"/>
  <c r="EH104" i="14"/>
  <c r="CG107" i="14"/>
  <c r="DV107" i="14"/>
  <c r="CS108" i="14"/>
  <c r="EH108" i="14"/>
  <c r="Z40" i="14"/>
  <c r="BO40" i="14"/>
  <c r="Z42" i="14"/>
  <c r="BO42" i="14"/>
  <c r="Z44" i="14"/>
  <c r="BO44" i="14"/>
  <c r="Z46" i="14"/>
  <c r="BO46" i="14"/>
  <c r="Z48" i="14"/>
  <c r="BO48" i="14"/>
  <c r="Z50" i="14"/>
  <c r="BO50" i="14"/>
  <c r="Z52" i="14"/>
  <c r="BO52" i="14"/>
  <c r="Z54" i="14"/>
  <c r="BO54" i="14"/>
  <c r="Z56" i="14"/>
  <c r="BO56" i="14"/>
  <c r="Z58" i="14"/>
  <c r="BO58" i="14"/>
  <c r="Z62" i="14"/>
  <c r="BO62" i="14"/>
  <c r="Z64" i="14"/>
  <c r="BO64" i="14"/>
  <c r="Z66" i="14"/>
  <c r="BO66" i="14"/>
  <c r="Z68" i="14"/>
  <c r="BO68" i="14"/>
  <c r="Z70" i="14"/>
  <c r="BO70" i="14"/>
  <c r="Z72" i="14"/>
  <c r="BO72" i="14"/>
  <c r="Z74" i="14"/>
  <c r="BO74" i="14"/>
  <c r="Z76" i="14"/>
  <c r="BO76" i="14"/>
  <c r="Z78" i="14"/>
  <c r="BO78" i="14"/>
  <c r="Z80" i="14"/>
  <c r="BO80" i="14"/>
  <c r="Z82" i="14"/>
  <c r="BO82" i="14"/>
  <c r="Z84" i="14"/>
  <c r="BO84" i="14"/>
  <c r="Z86" i="14"/>
  <c r="BO86" i="14"/>
  <c r="Z88" i="14"/>
  <c r="BO88" i="14"/>
  <c r="Z90" i="14"/>
  <c r="BO90" i="14"/>
  <c r="Z92" i="14"/>
  <c r="BO92" i="14"/>
  <c r="Z94" i="14"/>
  <c r="BO94" i="14"/>
  <c r="Z96" i="14"/>
  <c r="BO96" i="14"/>
  <c r="Z98" i="14"/>
  <c r="BO98" i="14"/>
  <c r="Z100" i="14"/>
  <c r="BO100" i="14"/>
  <c r="Z102" i="14"/>
  <c r="BO102" i="14"/>
  <c r="Z104" i="14"/>
  <c r="BO104" i="14"/>
  <c r="BT104" i="14" s="1"/>
  <c r="Z106" i="14"/>
  <c r="BO106" i="14"/>
  <c r="Z108" i="14"/>
  <c r="BO108" i="14"/>
  <c r="DV10" i="14"/>
  <c r="DV14" i="14"/>
  <c r="CS15" i="14"/>
  <c r="EH15" i="14"/>
  <c r="CG22" i="14"/>
  <c r="DV22" i="14"/>
  <c r="EM22" i="14" s="1"/>
  <c r="EH23" i="14"/>
  <c r="CG30" i="14"/>
  <c r="DV30" i="14"/>
  <c r="DV38" i="14"/>
  <c r="EM38" i="14" s="1"/>
  <c r="CG42" i="14"/>
  <c r="DV42" i="14"/>
  <c r="EH43" i="14"/>
  <c r="CG46" i="14"/>
  <c r="DV46" i="14"/>
  <c r="EM46" i="14" s="1"/>
  <c r="EH47" i="14"/>
  <c r="DV50" i="14"/>
  <c r="EM50" i="14" s="1"/>
  <c r="EH51" i="14"/>
  <c r="DV54" i="14"/>
  <c r="EM54" i="14" s="1"/>
  <c r="EH55" i="14"/>
  <c r="CG58" i="14"/>
  <c r="DV58" i="14"/>
  <c r="EH59" i="14"/>
  <c r="CG62" i="14"/>
  <c r="DV62" i="14"/>
  <c r="EM62" i="14" s="1"/>
  <c r="CS63" i="14"/>
  <c r="EH63" i="14"/>
  <c r="CG66" i="14"/>
  <c r="DV66" i="14"/>
  <c r="CS67" i="14"/>
  <c r="CG70" i="14"/>
  <c r="DV70" i="14"/>
  <c r="EM70" i="14"/>
  <c r="CS71" i="14"/>
  <c r="CG74" i="14"/>
  <c r="DV74" i="14"/>
  <c r="CS75" i="14"/>
  <c r="CG78" i="14"/>
  <c r="DV78" i="14"/>
  <c r="CG82" i="14"/>
  <c r="DV82" i="14"/>
  <c r="EM82" i="14"/>
  <c r="EH83" i="14"/>
  <c r="CG86" i="14"/>
  <c r="DV86" i="14"/>
  <c r="EM86" i="14" s="1"/>
  <c r="CG90" i="14"/>
  <c r="DV90" i="14"/>
  <c r="CS91" i="14"/>
  <c r="CG94" i="14"/>
  <c r="DV94" i="14"/>
  <c r="CS95" i="14"/>
  <c r="CG98" i="14"/>
  <c r="DV98" i="14"/>
  <c r="EM98" i="14" s="1"/>
  <c r="CS99" i="14"/>
  <c r="CG102" i="14"/>
  <c r="DV102" i="14"/>
  <c r="EM102" i="14" s="1"/>
  <c r="CG106" i="14"/>
  <c r="DV106" i="14"/>
  <c r="CS107" i="14"/>
  <c r="EM101" i="14"/>
  <c r="EM69" i="14"/>
  <c r="EM94" i="14"/>
  <c r="EM78" i="14"/>
  <c r="EM85" i="14"/>
  <c r="EM89" i="14"/>
  <c r="DG74" i="14"/>
  <c r="DJ74" i="14" s="1"/>
  <c r="EM59" i="14"/>
  <c r="EM93" i="14"/>
  <c r="EM77" i="14"/>
  <c r="DG77" i="14"/>
  <c r="DJ77" i="14" s="1"/>
  <c r="DG92" i="14" l="1"/>
  <c r="DJ92" i="14" s="1"/>
  <c r="DG106" i="14"/>
  <c r="DJ106" i="14" s="1"/>
  <c r="DG82" i="14"/>
  <c r="DJ82" i="14" s="1"/>
  <c r="DG49" i="14"/>
  <c r="DJ49" i="14" s="1"/>
  <c r="DG90" i="14"/>
  <c r="DJ90" i="14" s="1"/>
  <c r="DG101" i="14"/>
  <c r="DJ101" i="14" s="1"/>
  <c r="DG105" i="14"/>
  <c r="DJ105" i="14" s="1"/>
  <c r="EN105" i="14" s="1"/>
  <c r="EQ105" i="14" s="1"/>
  <c r="CS60" i="14"/>
  <c r="DG60" i="14" s="1"/>
  <c r="DJ60" i="14" s="1"/>
  <c r="EN60" i="14" s="1"/>
  <c r="CS61" i="14"/>
  <c r="DG61" i="14" s="1"/>
  <c r="DJ61" i="14" s="1"/>
  <c r="EN61" i="14" s="1"/>
  <c r="DG42" i="14"/>
  <c r="DJ42" i="14" s="1"/>
  <c r="DG54" i="14"/>
  <c r="DJ54" i="14" s="1"/>
  <c r="EN54" i="14" s="1"/>
  <c r="EQ54" i="14" s="1"/>
  <c r="G88" i="7" s="1"/>
  <c r="DG66" i="14"/>
  <c r="DJ66" i="14" s="1"/>
  <c r="EN66" i="14" s="1"/>
  <c r="EQ66" i="14" s="1"/>
  <c r="G131" i="7" s="1"/>
  <c r="DG53" i="14"/>
  <c r="DJ53" i="14" s="1"/>
  <c r="DG57" i="14"/>
  <c r="DJ57" i="14" s="1"/>
  <c r="EM57" i="14"/>
  <c r="EM55" i="14"/>
  <c r="EM49" i="14"/>
  <c r="EM33" i="14"/>
  <c r="EM45" i="14"/>
  <c r="DG94" i="14"/>
  <c r="DJ94" i="14" s="1"/>
  <c r="DG98" i="14"/>
  <c r="DJ98" i="14" s="1"/>
  <c r="EN98" i="14" s="1"/>
  <c r="EQ98" i="14" s="1"/>
  <c r="DG50" i="14"/>
  <c r="DJ50" i="14" s="1"/>
  <c r="EN50" i="14" s="1"/>
  <c r="EQ50" i="14" s="1"/>
  <c r="G84" i="7" s="1"/>
  <c r="DG30" i="14"/>
  <c r="DJ30" i="14" s="1"/>
  <c r="DG62" i="14"/>
  <c r="DJ62" i="14" s="1"/>
  <c r="EN62" i="14" s="1"/>
  <c r="EQ62" i="14" s="1"/>
  <c r="G127" i="7" s="1"/>
  <c r="DG20" i="14"/>
  <c r="DJ20" i="14" s="1"/>
  <c r="DG34" i="14"/>
  <c r="DJ34" i="14" s="1"/>
  <c r="EN34" i="14" s="1"/>
  <c r="EQ34" i="14" s="1"/>
  <c r="G68" i="7" s="1"/>
  <c r="DG85" i="14"/>
  <c r="DJ85" i="14" s="1"/>
  <c r="DG69" i="14"/>
  <c r="DJ69" i="14" s="1"/>
  <c r="EN69" i="14" s="1"/>
  <c r="EQ69" i="14" s="1"/>
  <c r="DG13" i="14"/>
  <c r="DJ13" i="14" s="1"/>
  <c r="DG55" i="14"/>
  <c r="DJ55" i="14" s="1"/>
  <c r="EN55" i="14" s="1"/>
  <c r="EQ55" i="14" s="1"/>
  <c r="G89" i="7" s="1"/>
  <c r="DG45" i="14"/>
  <c r="DJ45" i="14" s="1"/>
  <c r="DG65" i="14"/>
  <c r="DJ65" i="14" s="1"/>
  <c r="EN65" i="14" s="1"/>
  <c r="EQ65" i="14" s="1"/>
  <c r="G130" i="7" s="1"/>
  <c r="DG16" i="14"/>
  <c r="DJ16" i="14" s="1"/>
  <c r="EM41" i="14"/>
  <c r="EM34" i="14"/>
  <c r="DG33" i="14"/>
  <c r="DJ33" i="14" s="1"/>
  <c r="EM30" i="14"/>
  <c r="EN30" i="14" s="1"/>
  <c r="EQ30" i="14" s="1"/>
  <c r="G33" i="7" s="1"/>
  <c r="EM42" i="14"/>
  <c r="EM35" i="14"/>
  <c r="EM31" i="14"/>
  <c r="EM17" i="14"/>
  <c r="EM106" i="14"/>
  <c r="EM21" i="14"/>
  <c r="EM20" i="14"/>
  <c r="EM16" i="14"/>
  <c r="EM18" i="14"/>
  <c r="EM10" i="14"/>
  <c r="EM58" i="14"/>
  <c r="EM37" i="14"/>
  <c r="EN37" i="14" s="1"/>
  <c r="EQ37" i="14" s="1"/>
  <c r="G71" i="7" s="1"/>
  <c r="EN53" i="14"/>
  <c r="EQ53" i="14" s="1"/>
  <c r="G87" i="7" s="1"/>
  <c r="EM25" i="14"/>
  <c r="EM43" i="14"/>
  <c r="EM47" i="14"/>
  <c r="EM63" i="14"/>
  <c r="EM71" i="14"/>
  <c r="EM87" i="14"/>
  <c r="EM91" i="14"/>
  <c r="EM88" i="14"/>
  <c r="EM19" i="14"/>
  <c r="EM79" i="14"/>
  <c r="EM39" i="14"/>
  <c r="EM13" i="14"/>
  <c r="EH27" i="14"/>
  <c r="EM27" i="14" s="1"/>
  <c r="DG81" i="14"/>
  <c r="DJ81" i="14" s="1"/>
  <c r="DG17" i="14"/>
  <c r="DJ17" i="14" s="1"/>
  <c r="EN17" i="14" s="1"/>
  <c r="EQ17" i="14" s="1"/>
  <c r="G20" i="7" s="1"/>
  <c r="DG97" i="14"/>
  <c r="DJ97" i="14" s="1"/>
  <c r="EN97" i="14" s="1"/>
  <c r="EQ97" i="14" s="1"/>
  <c r="DG89" i="14"/>
  <c r="DJ89" i="14" s="1"/>
  <c r="EN89" i="14" s="1"/>
  <c r="EQ89" i="14" s="1"/>
  <c r="DG86" i="14"/>
  <c r="DJ86" i="14" s="1"/>
  <c r="EN86" i="14" s="1"/>
  <c r="EQ86" i="14" s="1"/>
  <c r="DG58" i="14"/>
  <c r="DJ58" i="14" s="1"/>
  <c r="EN58" i="14" s="1"/>
  <c r="EQ58" i="14" s="1"/>
  <c r="G92" i="7" s="1"/>
  <c r="DG107" i="14"/>
  <c r="DJ107" i="14" s="1"/>
  <c r="EN107" i="14" s="1"/>
  <c r="EQ107" i="14" s="1"/>
  <c r="DG99" i="14"/>
  <c r="DJ99" i="14" s="1"/>
  <c r="EN99" i="14" s="1"/>
  <c r="EQ99" i="14" s="1"/>
  <c r="DG95" i="14"/>
  <c r="DG91" i="14"/>
  <c r="DJ91" i="14" s="1"/>
  <c r="DG87" i="14"/>
  <c r="DJ87" i="14" s="1"/>
  <c r="DG79" i="14"/>
  <c r="DJ79" i="14" s="1"/>
  <c r="DG75" i="14"/>
  <c r="DJ75" i="14" s="1"/>
  <c r="EN75" i="14" s="1"/>
  <c r="EQ75" i="14" s="1"/>
  <c r="DG71" i="14"/>
  <c r="DJ71" i="14" s="1"/>
  <c r="EN71" i="14" s="1"/>
  <c r="EQ71" i="14" s="1"/>
  <c r="DG67" i="14"/>
  <c r="DJ67" i="14" s="1"/>
  <c r="DG19" i="14"/>
  <c r="DJ19" i="14" s="1"/>
  <c r="DG59" i="14"/>
  <c r="DJ59" i="14" s="1"/>
  <c r="EN59" i="14" s="1"/>
  <c r="EQ59" i="14" s="1"/>
  <c r="G124" i="7" s="1"/>
  <c r="DG47" i="14"/>
  <c r="DJ47" i="14" s="1"/>
  <c r="DG43" i="14"/>
  <c r="DJ43" i="14" s="1"/>
  <c r="EN43" i="14" s="1"/>
  <c r="EQ43" i="14" s="1"/>
  <c r="G77" i="7" s="1"/>
  <c r="DG39" i="14"/>
  <c r="DJ39" i="14" s="1"/>
  <c r="EN39" i="14" s="1"/>
  <c r="EQ39" i="14" s="1"/>
  <c r="G73" i="7" s="1"/>
  <c r="DG35" i="14"/>
  <c r="DJ35" i="14" s="1"/>
  <c r="DG22" i="14"/>
  <c r="DJ22" i="14" s="1"/>
  <c r="EN22" i="14" s="1"/>
  <c r="EQ22" i="14" s="1"/>
  <c r="G25" i="7" s="1"/>
  <c r="DG21" i="14"/>
  <c r="DJ21" i="14" s="1"/>
  <c r="EN21" i="14" s="1"/>
  <c r="EQ21" i="14" s="1"/>
  <c r="G24" i="7" s="1"/>
  <c r="DG14" i="14"/>
  <c r="DJ14" i="14" s="1"/>
  <c r="EN77" i="14"/>
  <c r="EQ77" i="14" s="1"/>
  <c r="EM15" i="14"/>
  <c r="EM28" i="14"/>
  <c r="EM36" i="14"/>
  <c r="EM44" i="14"/>
  <c r="EM68" i="14"/>
  <c r="EM80" i="14"/>
  <c r="EM100" i="14"/>
  <c r="EM76" i="14"/>
  <c r="EM104" i="14"/>
  <c r="EM96" i="14"/>
  <c r="EM84" i="14"/>
  <c r="EM72" i="14"/>
  <c r="EM64" i="14"/>
  <c r="EM56" i="14"/>
  <c r="EM48" i="14"/>
  <c r="EM40" i="14"/>
  <c r="EM32" i="14"/>
  <c r="EM67" i="14"/>
  <c r="EM51" i="14"/>
  <c r="EM108" i="14"/>
  <c r="EM92" i="14"/>
  <c r="EM12" i="14"/>
  <c r="EM83" i="14"/>
  <c r="EM11" i="14"/>
  <c r="EM24" i="14"/>
  <c r="EM14" i="14"/>
  <c r="EN94" i="14"/>
  <c r="EQ94" i="14" s="1"/>
  <c r="EQ61" i="14"/>
  <c r="G126" i="7" s="1"/>
  <c r="EN82" i="14"/>
  <c r="EQ82" i="14" s="1"/>
  <c r="EN81" i="14"/>
  <c r="EQ81" i="14" s="1"/>
  <c r="EN23" i="14"/>
  <c r="EQ23" i="14" s="1"/>
  <c r="G26" i="7" s="1"/>
  <c r="EN42" i="14"/>
  <c r="EQ42" i="14" s="1"/>
  <c r="G76" i="7" s="1"/>
  <c r="EN101" i="14"/>
  <c r="EQ101" i="14" s="1"/>
  <c r="EN74" i="14"/>
  <c r="EQ74" i="14" s="1"/>
  <c r="EN106" i="14"/>
  <c r="EQ106" i="14" s="1"/>
  <c r="EN85" i="14"/>
  <c r="EQ85" i="14" s="1"/>
  <c r="EN90" i="14"/>
  <c r="EQ90" i="14" s="1"/>
  <c r="EN92" i="14"/>
  <c r="EQ92" i="14" s="1"/>
  <c r="DG83" i="14"/>
  <c r="DJ83" i="14" s="1"/>
  <c r="DG63" i="14"/>
  <c r="DJ63" i="14" s="1"/>
  <c r="EN63" i="14" s="1"/>
  <c r="EQ63" i="14" s="1"/>
  <c r="G128" i="7" s="1"/>
  <c r="DG51" i="14"/>
  <c r="DJ51" i="14" s="1"/>
  <c r="DG31" i="14"/>
  <c r="DJ31" i="14" s="1"/>
  <c r="DG70" i="14"/>
  <c r="DJ70" i="14" s="1"/>
  <c r="EN70" i="14" s="1"/>
  <c r="EQ70" i="14" s="1"/>
  <c r="DG38" i="14"/>
  <c r="DJ38" i="14" s="1"/>
  <c r="EN38" i="14" s="1"/>
  <c r="EQ38" i="14" s="1"/>
  <c r="G72" i="7" s="1"/>
  <c r="DG18" i="14"/>
  <c r="DJ18" i="14" s="1"/>
  <c r="DG41" i="14"/>
  <c r="DJ41" i="14" s="1"/>
  <c r="EN41" i="14" s="1"/>
  <c r="EQ41" i="14" s="1"/>
  <c r="G75" i="7" s="1"/>
  <c r="DG103" i="14"/>
  <c r="DJ103" i="14" s="1"/>
  <c r="EN103" i="14" s="1"/>
  <c r="EQ103" i="14" s="1"/>
  <c r="DG27" i="14"/>
  <c r="DJ27" i="14" s="1"/>
  <c r="DG102" i="14"/>
  <c r="DJ102" i="14" s="1"/>
  <c r="EN102" i="14" s="1"/>
  <c r="EQ102" i="14" s="1"/>
  <c r="DG78" i="14"/>
  <c r="DJ78" i="14" s="1"/>
  <c r="EN78" i="14" s="1"/>
  <c r="EQ78" i="14" s="1"/>
  <c r="DG46" i="14"/>
  <c r="DJ46" i="14" s="1"/>
  <c r="EN46" i="14" s="1"/>
  <c r="EQ46" i="14" s="1"/>
  <c r="G80" i="7" s="1"/>
  <c r="DG11" i="14"/>
  <c r="DJ11" i="14" s="1"/>
  <c r="DG108" i="14"/>
  <c r="DJ108" i="14" s="1"/>
  <c r="EN108" i="14" s="1"/>
  <c r="EQ108" i="14" s="1"/>
  <c r="DG104" i="14"/>
  <c r="DJ104" i="14" s="1"/>
  <c r="EN104" i="14" s="1"/>
  <c r="EQ104" i="14" s="1"/>
  <c r="DG100" i="14"/>
  <c r="DJ100" i="14" s="1"/>
  <c r="EN100" i="14" s="1"/>
  <c r="EQ100" i="14" s="1"/>
  <c r="DG96" i="14"/>
  <c r="DJ96" i="14" s="1"/>
  <c r="DG88" i="14"/>
  <c r="DJ88" i="14" s="1"/>
  <c r="EN88" i="14" s="1"/>
  <c r="EQ88" i="14" s="1"/>
  <c r="DG84" i="14"/>
  <c r="DJ84" i="14" s="1"/>
  <c r="DG80" i="14"/>
  <c r="DJ80" i="14" s="1"/>
  <c r="DG76" i="14"/>
  <c r="DJ76" i="14" s="1"/>
  <c r="EN76" i="14" s="1"/>
  <c r="EQ76" i="14" s="1"/>
  <c r="DG72" i="14"/>
  <c r="DJ72" i="14" s="1"/>
  <c r="EN72" i="14" s="1"/>
  <c r="EQ72" i="14" s="1"/>
  <c r="DG68" i="14"/>
  <c r="DJ68" i="14" s="1"/>
  <c r="EN68" i="14" s="1"/>
  <c r="EQ68" i="14" s="1"/>
  <c r="DG64" i="14"/>
  <c r="DJ64" i="14" s="1"/>
  <c r="EN64" i="14" s="1"/>
  <c r="EQ64" i="14" s="1"/>
  <c r="G129" i="7" s="1"/>
  <c r="EQ60" i="14"/>
  <c r="G125" i="7" s="1"/>
  <c r="DG56" i="14"/>
  <c r="DJ56" i="14" s="1"/>
  <c r="DG52" i="14"/>
  <c r="DJ52" i="14" s="1"/>
  <c r="EN52" i="14" s="1"/>
  <c r="EQ52" i="14" s="1"/>
  <c r="G86" i="7" s="1"/>
  <c r="DG48" i="14"/>
  <c r="DJ48" i="14" s="1"/>
  <c r="DG44" i="14"/>
  <c r="DJ44" i="14" s="1"/>
  <c r="EN44" i="14" s="1"/>
  <c r="EQ44" i="14" s="1"/>
  <c r="G78" i="7" s="1"/>
  <c r="DG40" i="14"/>
  <c r="DJ40" i="14" s="1"/>
  <c r="DG36" i="14"/>
  <c r="DJ36" i="14" s="1"/>
  <c r="DG32" i="14"/>
  <c r="DJ32" i="14" s="1"/>
  <c r="DG28" i="14"/>
  <c r="DJ28" i="14" s="1"/>
  <c r="DG24" i="14"/>
  <c r="DJ24" i="14" s="1"/>
  <c r="DG73" i="14"/>
  <c r="DJ73" i="14" s="1"/>
  <c r="EN73" i="14" s="1"/>
  <c r="EQ73" i="14" s="1"/>
  <c r="DG93" i="14"/>
  <c r="DJ93" i="14" s="1"/>
  <c r="EN93" i="14" s="1"/>
  <c r="EQ93" i="14" s="1"/>
  <c r="DG10" i="14"/>
  <c r="DJ10" i="14" s="1"/>
  <c r="DG12" i="14"/>
  <c r="DJ12" i="14" s="1"/>
  <c r="DG15" i="14"/>
  <c r="DJ15" i="14" s="1"/>
  <c r="EN15" i="14" s="1"/>
  <c r="EQ15" i="14" s="1"/>
  <c r="G18" i="7" s="1"/>
  <c r="DG25" i="14"/>
  <c r="DJ25" i="14" s="1"/>
  <c r="DJ95" i="14"/>
  <c r="EN95" i="14" s="1"/>
  <c r="EQ95" i="14" s="1"/>
  <c r="BT14" i="14"/>
  <c r="BT18" i="14"/>
  <c r="BT22" i="14"/>
  <c r="BT52" i="14"/>
  <c r="BT17" i="14"/>
  <c r="BT74" i="14"/>
  <c r="BT106" i="14"/>
  <c r="BT67" i="14"/>
  <c r="BT63" i="14"/>
  <c r="BT59" i="14"/>
  <c r="BT55" i="14"/>
  <c r="BT51" i="14"/>
  <c r="BT47" i="14"/>
  <c r="BT43" i="14"/>
  <c r="BT39" i="14"/>
  <c r="BT83" i="14"/>
  <c r="BT105" i="14"/>
  <c r="BT58" i="14"/>
  <c r="BT42" i="14"/>
  <c r="BT89" i="14"/>
  <c r="BT69" i="14"/>
  <c r="BT53" i="14"/>
  <c r="BT12" i="14"/>
  <c r="BT11" i="14"/>
  <c r="BT28" i="14"/>
  <c r="BT48" i="14"/>
  <c r="BT79" i="14"/>
  <c r="BT32" i="14"/>
  <c r="BT35" i="14"/>
  <c r="BT81" i="14"/>
  <c r="BT77" i="14"/>
  <c r="BT73" i="14"/>
  <c r="BT20" i="14"/>
  <c r="BT9" i="14"/>
  <c r="BT65" i="14"/>
  <c r="BT57" i="14"/>
  <c r="BT49" i="14"/>
  <c r="BT45" i="14"/>
  <c r="BT41" i="14"/>
  <c r="BT38" i="14"/>
  <c r="BT37" i="14"/>
  <c r="BT33" i="14"/>
  <c r="BO27" i="14"/>
  <c r="BT27" i="14" s="1"/>
  <c r="BT25" i="14"/>
  <c r="BT24" i="14"/>
  <c r="BT21" i="14"/>
  <c r="BT19" i="14"/>
  <c r="BT13" i="14"/>
  <c r="BT102" i="14"/>
  <c r="BT86" i="14"/>
  <c r="BT70" i="14"/>
  <c r="BT54" i="14"/>
  <c r="BT93" i="14"/>
  <c r="BT10" i="14"/>
  <c r="BT98" i="14"/>
  <c r="BT82" i="14"/>
  <c r="BT66" i="14"/>
  <c r="BT50" i="14"/>
  <c r="BT30" i="14"/>
  <c r="BT101" i="14"/>
  <c r="BT85" i="14"/>
  <c r="BT15" i="14"/>
  <c r="BT94" i="14"/>
  <c r="BT78" i="14"/>
  <c r="BT62" i="14"/>
  <c r="BT46" i="14"/>
  <c r="BT97" i="14"/>
  <c r="BT56" i="14"/>
  <c r="BT44" i="14"/>
  <c r="BT40" i="14"/>
  <c r="BT36" i="14"/>
  <c r="BT23" i="14"/>
  <c r="N41" i="14"/>
  <c r="AN41" i="14" s="1"/>
  <c r="N106" i="14"/>
  <c r="AN106" i="14" s="1"/>
  <c r="N10" i="14"/>
  <c r="AN10" i="14" s="1"/>
  <c r="AQ10" i="14" s="1"/>
  <c r="N53" i="14"/>
  <c r="AN53" i="14" s="1"/>
  <c r="BU53" i="14" s="1"/>
  <c r="EP53" i="14" s="1"/>
  <c r="F87" i="7" s="1"/>
  <c r="N74" i="14"/>
  <c r="AN74" i="14" s="1"/>
  <c r="BU74" i="14" s="1"/>
  <c r="N62" i="14"/>
  <c r="AN62" i="14" s="1"/>
  <c r="N87" i="14"/>
  <c r="AN87" i="14" s="1"/>
  <c r="BU87" i="14" s="1"/>
  <c r="N27" i="14"/>
  <c r="AN27" i="14" s="1"/>
  <c r="AQ27" i="14" s="1"/>
  <c r="N25" i="14"/>
  <c r="AN25" i="14" s="1"/>
  <c r="AQ25" i="14" s="1"/>
  <c r="N43" i="14"/>
  <c r="AN43" i="14" s="1"/>
  <c r="BU43" i="14" s="1"/>
  <c r="EP43" i="14" s="1"/>
  <c r="F77" i="7" s="1"/>
  <c r="N47" i="14"/>
  <c r="AN47" i="14" s="1"/>
  <c r="N51" i="14"/>
  <c r="AN51" i="14" s="1"/>
  <c r="N55" i="14"/>
  <c r="AN55" i="14" s="1"/>
  <c r="AQ55" i="14" s="1"/>
  <c r="N59" i="14"/>
  <c r="AN59" i="14" s="1"/>
  <c r="BU59" i="14" s="1"/>
  <c r="N63" i="14"/>
  <c r="AN63" i="14" s="1"/>
  <c r="BU63" i="14" s="1"/>
  <c r="N67" i="14"/>
  <c r="AN67" i="14" s="1"/>
  <c r="BU67" i="14" s="1"/>
  <c r="N71" i="14"/>
  <c r="AN71" i="14" s="1"/>
  <c r="BU71" i="14" s="1"/>
  <c r="N75" i="14"/>
  <c r="AN75" i="14" s="1"/>
  <c r="BU75" i="14" s="1"/>
  <c r="N79" i="14"/>
  <c r="AN79" i="14" s="1"/>
  <c r="BU79" i="14" s="1"/>
  <c r="N83" i="14"/>
  <c r="AN83" i="14" s="1"/>
  <c r="BU83" i="14" s="1"/>
  <c r="N12" i="14"/>
  <c r="AN12" i="14" s="1"/>
  <c r="AQ12" i="14" s="1"/>
  <c r="N16" i="14"/>
  <c r="AN16" i="14" s="1"/>
  <c r="AQ16" i="14" s="1"/>
  <c r="BU16" i="14" s="1"/>
  <c r="N20" i="14"/>
  <c r="AN20" i="14" s="1"/>
  <c r="AQ20" i="14" s="1"/>
  <c r="N24" i="14"/>
  <c r="AN24" i="14" s="1"/>
  <c r="AQ24" i="14" s="1"/>
  <c r="BU24" i="14" s="1"/>
  <c r="N28" i="14"/>
  <c r="AN28" i="14" s="1"/>
  <c r="AQ28" i="14" s="1"/>
  <c r="N32" i="14"/>
  <c r="AN32" i="14" s="1"/>
  <c r="AQ32" i="14" s="1"/>
  <c r="N36" i="14"/>
  <c r="AN36" i="14" s="1"/>
  <c r="AQ36" i="14" s="1"/>
  <c r="N85" i="14"/>
  <c r="AN85" i="14" s="1"/>
  <c r="BU85" i="14" s="1"/>
  <c r="N89" i="14"/>
  <c r="AN89" i="14" s="1"/>
  <c r="N93" i="14"/>
  <c r="AN93" i="14" s="1"/>
  <c r="N97" i="14"/>
  <c r="AN97" i="14" s="1"/>
  <c r="N101" i="14"/>
  <c r="AN101" i="14" s="1"/>
  <c r="N105" i="14"/>
  <c r="AN105" i="14" s="1"/>
  <c r="BU105" i="14" s="1"/>
  <c r="N40" i="14"/>
  <c r="AN40" i="14" s="1"/>
  <c r="N44" i="14"/>
  <c r="AN44" i="14" s="1"/>
  <c r="N48" i="14"/>
  <c r="AN48" i="14" s="1"/>
  <c r="N52" i="14"/>
  <c r="AN52" i="14" s="1"/>
  <c r="N56" i="14"/>
  <c r="AN56" i="14" s="1"/>
  <c r="N64" i="14"/>
  <c r="AN64" i="14" s="1"/>
  <c r="BU64" i="14" s="1"/>
  <c r="N68" i="14"/>
  <c r="AN68" i="14" s="1"/>
  <c r="BU68" i="14" s="1"/>
  <c r="N72" i="14"/>
  <c r="AN72" i="14" s="1"/>
  <c r="BU72" i="14" s="1"/>
  <c r="EP72" i="14" s="1"/>
  <c r="N76" i="14"/>
  <c r="AN76" i="14" s="1"/>
  <c r="BU76" i="14" s="1"/>
  <c r="EP76" i="14" s="1"/>
  <c r="N80" i="14"/>
  <c r="AN80" i="14" s="1"/>
  <c r="BU80" i="14" s="1"/>
  <c r="N84" i="14"/>
  <c r="AN84" i="14" s="1"/>
  <c r="BU84" i="14" s="1"/>
  <c r="N88" i="14"/>
  <c r="AN88" i="14" s="1"/>
  <c r="BU88" i="14" s="1"/>
  <c r="N92" i="14"/>
  <c r="AN92" i="14" s="1"/>
  <c r="BU92" i="14" s="1"/>
  <c r="N96" i="14"/>
  <c r="AN96" i="14" s="1"/>
  <c r="BU96" i="14" s="1"/>
  <c r="N100" i="14"/>
  <c r="AN100" i="14" s="1"/>
  <c r="BU100" i="14" s="1"/>
  <c r="N104" i="14"/>
  <c r="AN104" i="14" s="1"/>
  <c r="BU104" i="14" s="1"/>
  <c r="N108" i="14"/>
  <c r="AN108" i="14" s="1"/>
  <c r="BU108" i="14" s="1"/>
  <c r="EP108" i="14" s="1"/>
  <c r="N21" i="14"/>
  <c r="AN21" i="14" s="1"/>
  <c r="AQ21" i="14" s="1"/>
  <c r="N17" i="14"/>
  <c r="AN17" i="14" s="1"/>
  <c r="AQ17" i="14" s="1"/>
  <c r="BU17" i="14" s="1"/>
  <c r="N13" i="14"/>
  <c r="AN13" i="14" s="1"/>
  <c r="AQ13" i="14" s="1"/>
  <c r="BU13" i="14" s="1"/>
  <c r="N33" i="14"/>
  <c r="AN33" i="14" s="1"/>
  <c r="AQ33" i="14" s="1"/>
  <c r="BU33" i="14" s="1"/>
  <c r="N31" i="14"/>
  <c r="AN31" i="14" s="1"/>
  <c r="AQ31" i="14" s="1"/>
  <c r="BU31" i="14" s="1"/>
  <c r="N15" i="14"/>
  <c r="AN15" i="14" s="1"/>
  <c r="AQ15" i="14" s="1"/>
  <c r="N35" i="14"/>
  <c r="AN35" i="14" s="1"/>
  <c r="AQ35" i="14" s="1"/>
  <c r="N49" i="14"/>
  <c r="AN49" i="14" s="1"/>
  <c r="AQ49" i="14" s="1"/>
  <c r="N65" i="14"/>
  <c r="AN65" i="14" s="1"/>
  <c r="N81" i="14"/>
  <c r="AN81" i="14" s="1"/>
  <c r="N22" i="14"/>
  <c r="AN22" i="14" s="1"/>
  <c r="AQ22" i="14" s="1"/>
  <c r="N38" i="14"/>
  <c r="AN38" i="14" s="1"/>
  <c r="N99" i="14"/>
  <c r="AN99" i="14" s="1"/>
  <c r="BU99" i="14" s="1"/>
  <c r="N42" i="14"/>
  <c r="AN42" i="14" s="1"/>
  <c r="N58" i="14"/>
  <c r="AN58" i="14" s="1"/>
  <c r="BU58" i="14" s="1"/>
  <c r="N70" i="14"/>
  <c r="AN70" i="14" s="1"/>
  <c r="N86" i="14"/>
  <c r="AN86" i="14" s="1"/>
  <c r="BU86" i="14" s="1"/>
  <c r="EP86" i="14" s="1"/>
  <c r="N102" i="14"/>
  <c r="AN102" i="14" s="1"/>
  <c r="N19" i="14"/>
  <c r="AN19" i="14" s="1"/>
  <c r="AQ19" i="14" s="1"/>
  <c r="N39" i="14"/>
  <c r="AN39" i="14" s="1"/>
  <c r="BU39" i="14" s="1"/>
  <c r="N45" i="14"/>
  <c r="AN45" i="14" s="1"/>
  <c r="N77" i="14"/>
  <c r="AN77" i="14" s="1"/>
  <c r="N18" i="14"/>
  <c r="AN18" i="14" s="1"/>
  <c r="AQ18" i="14" s="1"/>
  <c r="BU18" i="14" s="1"/>
  <c r="N34" i="14"/>
  <c r="AN34" i="14" s="1"/>
  <c r="AQ34" i="14" s="1"/>
  <c r="BU34" i="14" s="1"/>
  <c r="N95" i="14"/>
  <c r="AN95" i="14" s="1"/>
  <c r="BU95" i="14" s="1"/>
  <c r="N54" i="14"/>
  <c r="AN54" i="14" s="1"/>
  <c r="BU54" i="14" s="1"/>
  <c r="N82" i="14"/>
  <c r="AN82" i="14" s="1"/>
  <c r="N98" i="14"/>
  <c r="AN98" i="14" s="1"/>
  <c r="N78" i="14"/>
  <c r="AN78" i="14" s="1"/>
  <c r="N94" i="14"/>
  <c r="AN94" i="14" s="1"/>
  <c r="N23" i="14"/>
  <c r="AN23" i="14" s="1"/>
  <c r="AQ23" i="14" s="1"/>
  <c r="N37" i="14"/>
  <c r="AN37" i="14" s="1"/>
  <c r="AQ37" i="14" s="1"/>
  <c r="N57" i="14"/>
  <c r="AN57" i="14" s="1"/>
  <c r="AQ57" i="14" s="1"/>
  <c r="N73" i="14"/>
  <c r="AN73" i="14" s="1"/>
  <c r="N14" i="14"/>
  <c r="AN14" i="14" s="1"/>
  <c r="AQ14" i="14" s="1"/>
  <c r="BU14" i="14" s="1"/>
  <c r="N30" i="14"/>
  <c r="AN30" i="14" s="1"/>
  <c r="AQ30" i="14" s="1"/>
  <c r="N91" i="14"/>
  <c r="AN91" i="14" s="1"/>
  <c r="BU91" i="14" s="1"/>
  <c r="N107" i="14"/>
  <c r="AN107" i="14" s="1"/>
  <c r="BU107" i="14" s="1"/>
  <c r="N50" i="14"/>
  <c r="AN50" i="14" s="1"/>
  <c r="AQ50" i="14" s="1"/>
  <c r="N66" i="14"/>
  <c r="AN66" i="14" s="1"/>
  <c r="N90" i="14"/>
  <c r="AN90" i="14" s="1"/>
  <c r="BU90" i="14" s="1"/>
  <c r="N9" i="14"/>
  <c r="AN9" i="14" s="1"/>
  <c r="AQ9" i="14" s="1"/>
  <c r="N46" i="14"/>
  <c r="AN46" i="14" s="1"/>
  <c r="N26" i="14"/>
  <c r="AN26" i="14" s="1"/>
  <c r="AQ26" i="14" s="1"/>
  <c r="BU26" i="14" s="1"/>
  <c r="EP26" i="14" s="1"/>
  <c r="F29" i="7" s="1"/>
  <c r="N103" i="14"/>
  <c r="AN103" i="14" s="1"/>
  <c r="BU103" i="14" s="1"/>
  <c r="N69" i="14"/>
  <c r="AN69" i="14" s="1"/>
  <c r="N11" i="14"/>
  <c r="AN11" i="14" s="1"/>
  <c r="AQ11" i="14" s="1"/>
  <c r="EN13" i="14" l="1"/>
  <c r="EQ13" i="14" s="1"/>
  <c r="G16" i="7" s="1"/>
  <c r="EN49" i="14"/>
  <c r="EQ49" i="14" s="1"/>
  <c r="G83" i="7" s="1"/>
  <c r="AQ65" i="14"/>
  <c r="BU65" i="14" s="1"/>
  <c r="EN57" i="14"/>
  <c r="EQ57" i="14" s="1"/>
  <c r="G91" i="7" s="1"/>
  <c r="AQ51" i="14"/>
  <c r="BU51" i="14" s="1"/>
  <c r="EP51" i="14" s="1"/>
  <c r="F85" i="7" s="1"/>
  <c r="BU47" i="14"/>
  <c r="EN45" i="14"/>
  <c r="EQ45" i="14" s="1"/>
  <c r="G79" i="7" s="1"/>
  <c r="EN33" i="14"/>
  <c r="EQ33" i="14" s="1"/>
  <c r="G36" i="7" s="1"/>
  <c r="EQ29" i="14"/>
  <c r="G32" i="7" s="1"/>
  <c r="EN20" i="14"/>
  <c r="EQ20" i="14" s="1"/>
  <c r="G23" i="7" s="1"/>
  <c r="EN32" i="14"/>
  <c r="EQ32" i="14" s="1"/>
  <c r="G35" i="7" s="1"/>
  <c r="EN47" i="14"/>
  <c r="EQ47" i="14" s="1"/>
  <c r="G81" i="7" s="1"/>
  <c r="EN16" i="14"/>
  <c r="EQ16" i="14" s="1"/>
  <c r="G19" i="7" s="1"/>
  <c r="AQ41" i="14"/>
  <c r="BU41" i="14" s="1"/>
  <c r="EN35" i="14"/>
  <c r="EQ35" i="14" s="1"/>
  <c r="G69" i="7" s="1"/>
  <c r="BU35" i="14"/>
  <c r="ER34" i="14"/>
  <c r="ES34" i="14" s="1"/>
  <c r="BU28" i="14"/>
  <c r="EP28" i="14" s="1"/>
  <c r="F31" i="7" s="1"/>
  <c r="EQ26" i="14"/>
  <c r="G29" i="7" s="1"/>
  <c r="EN25" i="14"/>
  <c r="EQ25" i="14" s="1"/>
  <c r="G28" i="7" s="1"/>
  <c r="EN19" i="14"/>
  <c r="EQ19" i="14" s="1"/>
  <c r="G22" i="7" s="1"/>
  <c r="EN40" i="14"/>
  <c r="EQ40" i="14" s="1"/>
  <c r="G74" i="7" s="1"/>
  <c r="EN31" i="14"/>
  <c r="EQ31" i="14" s="1"/>
  <c r="G34" i="7" s="1"/>
  <c r="EN18" i="14"/>
  <c r="EQ18" i="14" s="1"/>
  <c r="G21" i="7" s="1"/>
  <c r="EN14" i="14"/>
  <c r="EQ14" i="14" s="1"/>
  <c r="G17" i="7" s="1"/>
  <c r="EN10" i="14"/>
  <c r="EQ10" i="14" s="1"/>
  <c r="G13" i="7" s="1"/>
  <c r="EN11" i="14"/>
  <c r="EQ11" i="14" s="1"/>
  <c r="G14" i="7" s="1"/>
  <c r="EN91" i="14"/>
  <c r="EQ91" i="14" s="1"/>
  <c r="ER100" i="14"/>
  <c r="ES100" i="14" s="1"/>
  <c r="ER68" i="14"/>
  <c r="ES68" i="14" s="1"/>
  <c r="EN79" i="14"/>
  <c r="EQ79" i="14" s="1"/>
  <c r="EN24" i="14"/>
  <c r="EQ24" i="14" s="1"/>
  <c r="G27" i="7" s="1"/>
  <c r="EN87" i="14"/>
  <c r="EQ87" i="14" s="1"/>
  <c r="EN28" i="14"/>
  <c r="EQ28" i="14" s="1"/>
  <c r="G31" i="7" s="1"/>
  <c r="EN96" i="14"/>
  <c r="EQ96" i="14" s="1"/>
  <c r="EQ9" i="14"/>
  <c r="G12" i="7" s="1"/>
  <c r="ER74" i="14"/>
  <c r="ES74" i="14" s="1"/>
  <c r="ER58" i="14"/>
  <c r="ES58" i="14" s="1"/>
  <c r="H92" i="7" s="1"/>
  <c r="EN80" i="14"/>
  <c r="EQ80" i="14" s="1"/>
  <c r="EN36" i="14"/>
  <c r="EQ36" i="14" s="1"/>
  <c r="G70" i="7" s="1"/>
  <c r="EN12" i="14"/>
  <c r="EQ12" i="14" s="1"/>
  <c r="G15" i="7" s="1"/>
  <c r="EN56" i="14"/>
  <c r="EQ56" i="14" s="1"/>
  <c r="G90" i="7" s="1"/>
  <c r="EN27" i="14"/>
  <c r="EQ27" i="14" s="1"/>
  <c r="G30" i="7" s="1"/>
  <c r="EN51" i="14"/>
  <c r="EQ51" i="14" s="1"/>
  <c r="G85" i="7" s="1"/>
  <c r="EN67" i="14"/>
  <c r="EQ67" i="14" s="1"/>
  <c r="EN48" i="14"/>
  <c r="EQ48" i="14" s="1"/>
  <c r="G82" i="7" s="1"/>
  <c r="EN83" i="14"/>
  <c r="EQ83" i="14" s="1"/>
  <c r="EN84" i="14"/>
  <c r="EQ84" i="14" s="1"/>
  <c r="ER75" i="14"/>
  <c r="ES75" i="14" s="1"/>
  <c r="ER39" i="14"/>
  <c r="ES39" i="14" s="1"/>
  <c r="H73" i="7" s="1"/>
  <c r="ER92" i="14"/>
  <c r="ES92" i="14" s="1"/>
  <c r="BU46" i="14"/>
  <c r="BU11" i="14"/>
  <c r="BU73" i="14"/>
  <c r="ER73" i="14" s="1"/>
  <c r="ES73" i="14" s="1"/>
  <c r="BU22" i="14"/>
  <c r="ER22" i="14" s="1"/>
  <c r="ES22" i="14" s="1"/>
  <c r="H25" i="7" s="1"/>
  <c r="BU32" i="14"/>
  <c r="ER32" i="14" s="1"/>
  <c r="ES32" i="14" s="1"/>
  <c r="BU15" i="14"/>
  <c r="ER15" i="14" s="1"/>
  <c r="ES15" i="14" s="1"/>
  <c r="BU52" i="14"/>
  <c r="EP52" i="14" s="1"/>
  <c r="F86" i="7" s="1"/>
  <c r="BU89" i="14"/>
  <c r="EP89" i="14" s="1"/>
  <c r="BU106" i="14"/>
  <c r="ER106" i="14" s="1"/>
  <c r="ES106" i="14" s="1"/>
  <c r="BU69" i="14"/>
  <c r="EP69" i="14" s="1"/>
  <c r="BU94" i="14"/>
  <c r="EP94" i="14" s="1"/>
  <c r="BU20" i="14"/>
  <c r="BU93" i="14"/>
  <c r="ER93" i="14" s="1"/>
  <c r="ES93" i="14" s="1"/>
  <c r="BU77" i="14"/>
  <c r="ER77" i="14" s="1"/>
  <c r="ES77" i="14" s="1"/>
  <c r="BU102" i="14"/>
  <c r="EP102" i="14" s="1"/>
  <c r="BU42" i="14"/>
  <c r="EP42" i="14" s="1"/>
  <c r="F76" i="7" s="1"/>
  <c r="BU12" i="14"/>
  <c r="EP12" i="14" s="1"/>
  <c r="F15" i="7" s="1"/>
  <c r="BU55" i="14"/>
  <c r="EP55" i="14" s="1"/>
  <c r="F89" i="7" s="1"/>
  <c r="BU57" i="14"/>
  <c r="BU37" i="14"/>
  <c r="ER37" i="14" s="1"/>
  <c r="ES37" i="14" s="1"/>
  <c r="H71" i="7" s="1"/>
  <c r="BU48" i="14"/>
  <c r="EP48" i="14" s="1"/>
  <c r="F82" i="7" s="1"/>
  <c r="BU81" i="14"/>
  <c r="EP81" i="14" s="1"/>
  <c r="BU25" i="14"/>
  <c r="EP25" i="14" s="1"/>
  <c r="F28" i="7" s="1"/>
  <c r="EP68" i="14"/>
  <c r="BU38" i="14"/>
  <c r="BU49" i="14"/>
  <c r="ER49" i="14" s="1"/>
  <c r="ES49" i="14" s="1"/>
  <c r="H83" i="7" s="1"/>
  <c r="BU9" i="14"/>
  <c r="ER43" i="14"/>
  <c r="ES43" i="14" s="1"/>
  <c r="H77" i="7" s="1"/>
  <c r="BU66" i="14"/>
  <c r="ER66" i="14" s="1"/>
  <c r="ES66" i="14" s="1"/>
  <c r="H131" i="7" s="1"/>
  <c r="BU62" i="14"/>
  <c r="EP61" i="14"/>
  <c r="F126" i="7" s="1"/>
  <c r="BU56" i="14"/>
  <c r="EP56" i="14" s="1"/>
  <c r="F90" i="7" s="1"/>
  <c r="BU50" i="14"/>
  <c r="EP50" i="14" s="1"/>
  <c r="F84" i="7" s="1"/>
  <c r="BU45" i="14"/>
  <c r="BU44" i="14"/>
  <c r="ER44" i="14" s="1"/>
  <c r="ES44" i="14" s="1"/>
  <c r="H78" i="7" s="1"/>
  <c r="EP29" i="14"/>
  <c r="F32" i="7" s="1"/>
  <c r="BU27" i="14"/>
  <c r="BU23" i="14"/>
  <c r="ER23" i="14" s="1"/>
  <c r="ES23" i="14" s="1"/>
  <c r="H26" i="7" s="1"/>
  <c r="BU21" i="14"/>
  <c r="ER21" i="14" s="1"/>
  <c r="ES21" i="14" s="1"/>
  <c r="H24" i="7" s="1"/>
  <c r="BU19" i="14"/>
  <c r="BU10" i="14"/>
  <c r="BU30" i="14"/>
  <c r="ER30" i="14" s="1"/>
  <c r="ES30" i="14" s="1"/>
  <c r="BU98" i="14"/>
  <c r="ER98" i="14" s="1"/>
  <c r="ES98" i="14" s="1"/>
  <c r="BU101" i="14"/>
  <c r="ER101" i="14" s="1"/>
  <c r="ES101" i="14" s="1"/>
  <c r="BU78" i="14"/>
  <c r="ER78" i="14" s="1"/>
  <c r="ES78" i="14" s="1"/>
  <c r="BU82" i="14"/>
  <c r="ER82" i="14" s="1"/>
  <c r="ES82" i="14" s="1"/>
  <c r="BU70" i="14"/>
  <c r="ER70" i="14" s="1"/>
  <c r="ES70" i="14" s="1"/>
  <c r="EP60" i="14"/>
  <c r="F125" i="7" s="1"/>
  <c r="BU97" i="14"/>
  <c r="EP97" i="14" s="1"/>
  <c r="BU36" i="14"/>
  <c r="EP36" i="14" s="1"/>
  <c r="F70" i="7" s="1"/>
  <c r="BU40" i="14"/>
  <c r="ER40" i="14" s="1"/>
  <c r="ES40" i="14" s="1"/>
  <c r="H74" i="7" s="1"/>
  <c r="ER53" i="14"/>
  <c r="ES53" i="14" s="1"/>
  <c r="EP15" i="14"/>
  <c r="F18" i="7" s="1"/>
  <c r="EP100" i="14"/>
  <c r="EP87" i="14"/>
  <c r="ER108" i="14"/>
  <c r="ES108" i="14" s="1"/>
  <c r="EP106" i="14"/>
  <c r="EP39" i="14"/>
  <c r="F73" i="7" s="1"/>
  <c r="EP74" i="14"/>
  <c r="EP75" i="14"/>
  <c r="ER72" i="14"/>
  <c r="ES72" i="14" s="1"/>
  <c r="EP58" i="14"/>
  <c r="F92" i="7" s="1"/>
  <c r="ER86" i="14"/>
  <c r="ES86" i="14" s="1"/>
  <c r="EP83" i="14"/>
  <c r="EP34" i="14"/>
  <c r="F68" i="7" s="1"/>
  <c r="EP18" i="14"/>
  <c r="F21" i="7" s="1"/>
  <c r="ER76" i="14"/>
  <c r="ES76" i="14" s="1"/>
  <c r="EP92" i="14"/>
  <c r="EP103" i="14"/>
  <c r="ER103" i="14"/>
  <c r="ES103" i="14" s="1"/>
  <c r="EP66" i="14"/>
  <c r="F131" i="7" s="1"/>
  <c r="ER99" i="14"/>
  <c r="ES99" i="14" s="1"/>
  <c r="EP99" i="14"/>
  <c r="EP31" i="14"/>
  <c r="F34" i="7" s="1"/>
  <c r="EP96" i="14"/>
  <c r="EP80" i="14"/>
  <c r="EP64" i="14"/>
  <c r="F129" i="7" s="1"/>
  <c r="ER64" i="14"/>
  <c r="ES64" i="14" s="1"/>
  <c r="H129" i="7" s="1"/>
  <c r="ER85" i="14"/>
  <c r="ES85" i="14" s="1"/>
  <c r="EP85" i="14"/>
  <c r="EP24" i="14"/>
  <c r="F27" i="7" s="1"/>
  <c r="EP67" i="14"/>
  <c r="ER46" i="14"/>
  <c r="ES46" i="14" s="1"/>
  <c r="H80" i="7" s="1"/>
  <c r="EP46" i="14"/>
  <c r="F80" i="7" s="1"/>
  <c r="ER50" i="14"/>
  <c r="ES50" i="14" s="1"/>
  <c r="H84" i="7" s="1"/>
  <c r="EP14" i="14"/>
  <c r="F17" i="7" s="1"/>
  <c r="ER38" i="14"/>
  <c r="ES38" i="14" s="1"/>
  <c r="H72" i="7" s="1"/>
  <c r="EP38" i="14"/>
  <c r="F72" i="7" s="1"/>
  <c r="EP33" i="14"/>
  <c r="F36" i="7" s="1"/>
  <c r="EP79" i="14"/>
  <c r="ER63" i="14"/>
  <c r="ES63" i="14" s="1"/>
  <c r="H128" i="7" s="1"/>
  <c r="EP63" i="14"/>
  <c r="F128" i="7" s="1"/>
  <c r="EP47" i="14"/>
  <c r="F81" i="7" s="1"/>
  <c r="ER11" i="14"/>
  <c r="ES11" i="14" s="1"/>
  <c r="H14" i="7" s="1"/>
  <c r="EP11" i="14"/>
  <c r="F14" i="7" s="1"/>
  <c r="ER9" i="14"/>
  <c r="ES9" i="14" s="1"/>
  <c r="EP9" i="14"/>
  <c r="F12" i="7" s="1"/>
  <c r="ER107" i="14"/>
  <c r="ES107" i="14" s="1"/>
  <c r="EP107" i="14"/>
  <c r="ER54" i="14"/>
  <c r="ES54" i="14" s="1"/>
  <c r="H88" i="7" s="1"/>
  <c r="EP54" i="14"/>
  <c r="F88" i="7" s="1"/>
  <c r="EP77" i="14"/>
  <c r="ER13" i="14"/>
  <c r="ES13" i="14" s="1"/>
  <c r="H16" i="7" s="1"/>
  <c r="EP13" i="14"/>
  <c r="F16" i="7" s="1"/>
  <c r="EP104" i="14"/>
  <c r="ER104" i="14"/>
  <c r="ES104" i="14" s="1"/>
  <c r="EP88" i="14"/>
  <c r="ER88" i="14"/>
  <c r="ES88" i="14" s="1"/>
  <c r="EP16" i="14"/>
  <c r="F19" i="7" s="1"/>
  <c r="ER59" i="14"/>
  <c r="ES59" i="14" s="1"/>
  <c r="H124" i="7" s="1"/>
  <c r="EP59" i="14"/>
  <c r="F124" i="7" s="1"/>
  <c r="ER69" i="14"/>
  <c r="ES69" i="14" s="1"/>
  <c r="ER90" i="14"/>
  <c r="ES90" i="14" s="1"/>
  <c r="EP90" i="14"/>
  <c r="ER91" i="14"/>
  <c r="ES91" i="14" s="1"/>
  <c r="EP91" i="14"/>
  <c r="EP78" i="14"/>
  <c r="ER95" i="14"/>
  <c r="ES95" i="14" s="1"/>
  <c r="EP95" i="14"/>
  <c r="ER42" i="14"/>
  <c r="ES42" i="14" s="1"/>
  <c r="H76" i="7" s="1"/>
  <c r="ER81" i="14"/>
  <c r="ES81" i="14" s="1"/>
  <c r="ER17" i="14"/>
  <c r="ES17" i="14" s="1"/>
  <c r="H20" i="7" s="1"/>
  <c r="EP17" i="14"/>
  <c r="F20" i="7" s="1"/>
  <c r="EP84" i="14"/>
  <c r="ER52" i="14"/>
  <c r="ES52" i="14" s="1"/>
  <c r="H86" i="7" s="1"/>
  <c r="ER105" i="14"/>
  <c r="ES105" i="14" s="1"/>
  <c r="EP105" i="14"/>
  <c r="ER89" i="14"/>
  <c r="ES89" i="14" s="1"/>
  <c r="ER71" i="14"/>
  <c r="ES71" i="14" s="1"/>
  <c r="EP71" i="14"/>
  <c r="ER55" i="14"/>
  <c r="ES55" i="14" s="1"/>
  <c r="H89" i="7" s="1"/>
  <c r="H12" i="7" l="1"/>
  <c r="EU9" i="14" s="1"/>
  <c r="ER47" i="14"/>
  <c r="ES47" i="14" s="1"/>
  <c r="ER79" i="14"/>
  <c r="ES79" i="14" s="1"/>
  <c r="ER20" i="14"/>
  <c r="ES20" i="14" s="1"/>
  <c r="ER65" i="14"/>
  <c r="ES65" i="14" s="1"/>
  <c r="H130" i="7" s="1"/>
  <c r="EP65" i="14"/>
  <c r="F130" i="7" s="1"/>
  <c r="ER57" i="14"/>
  <c r="ES57" i="14" s="1"/>
  <c r="H91" i="7" s="1"/>
  <c r="ER45" i="14"/>
  <c r="ES45" i="14" s="1"/>
  <c r="H79" i="7" s="1"/>
  <c r="ER33" i="14"/>
  <c r="ES33" i="14" s="1"/>
  <c r="EP32" i="14"/>
  <c r="F35" i="7" s="1"/>
  <c r="ER26" i="14"/>
  <c r="ES26" i="14" s="1"/>
  <c r="ER10" i="14"/>
  <c r="ES10" i="14" s="1"/>
  <c r="H13" i="7" s="1"/>
  <c r="ER16" i="14"/>
  <c r="ES16" i="14" s="1"/>
  <c r="H19" i="7" s="1"/>
  <c r="EP41" i="14"/>
  <c r="F75" i="7" s="1"/>
  <c r="ER41" i="14"/>
  <c r="ES41" i="14" s="1"/>
  <c r="EP70" i="14"/>
  <c r="ER102" i="14"/>
  <c r="ES102" i="14" s="1"/>
  <c r="ER94" i="14"/>
  <c r="ES94" i="14" s="1"/>
  <c r="EP49" i="14"/>
  <c r="F83" i="7" s="1"/>
  <c r="ER35" i="14"/>
  <c r="ES35" i="14" s="1"/>
  <c r="H69" i="7" s="1"/>
  <c r="EP35" i="14"/>
  <c r="F69" i="7" s="1"/>
  <c r="ER25" i="14"/>
  <c r="ES25" i="14" s="1"/>
  <c r="ER19" i="14"/>
  <c r="ES19" i="14" s="1"/>
  <c r="H22" i="7" s="1"/>
  <c r="ER31" i="14"/>
  <c r="ES31" i="14" s="1"/>
  <c r="ER18" i="14"/>
  <c r="ES18" i="14" s="1"/>
  <c r="H21" i="7" s="1"/>
  <c r="ER14" i="14"/>
  <c r="ES14" i="14" s="1"/>
  <c r="H17" i="7" s="1"/>
  <c r="ER28" i="14"/>
  <c r="ES28" i="14" s="1"/>
  <c r="ER84" i="14"/>
  <c r="ES84" i="14" s="1"/>
  <c r="ER27" i="14"/>
  <c r="ES27" i="14" s="1"/>
  <c r="ER24" i="14"/>
  <c r="ES24" i="14" s="1"/>
  <c r="H27" i="7" s="1"/>
  <c r="ER96" i="14"/>
  <c r="ES96" i="14" s="1"/>
  <c r="ER87" i="14"/>
  <c r="ES87" i="14" s="1"/>
  <c r="ER80" i="14"/>
  <c r="ES80" i="14" s="1"/>
  <c r="ER83" i="14"/>
  <c r="ES83" i="14" s="1"/>
  <c r="ER48" i="14"/>
  <c r="ES48" i="14" s="1"/>
  <c r="H82" i="7" s="1"/>
  <c r="EP10" i="14"/>
  <c r="F13" i="7" s="1"/>
  <c r="ER12" i="14"/>
  <c r="ES12" i="14" s="1"/>
  <c r="H15" i="7" s="1"/>
  <c r="ER67" i="14"/>
  <c r="ES67" i="14" s="1"/>
  <c r="ER51" i="14"/>
  <c r="ES51" i="14" s="1"/>
  <c r="H85" i="7" s="1"/>
  <c r="EP57" i="14"/>
  <c r="F91" i="7" s="1"/>
  <c r="EP22" i="14"/>
  <c r="F25" i="7" s="1"/>
  <c r="ER60" i="14"/>
  <c r="ES60" i="14" s="1"/>
  <c r="H125" i="7" s="1"/>
  <c r="EP98" i="14"/>
  <c r="ER29" i="14"/>
  <c r="ES29" i="14" s="1"/>
  <c r="H32" i="7" s="1"/>
  <c r="EU29" i="14" s="1"/>
  <c r="EP73" i="14"/>
  <c r="EP82" i="14"/>
  <c r="EP93" i="14"/>
  <c r="EP20" i="14"/>
  <c r="F23" i="7" s="1"/>
  <c r="EP101" i="14"/>
  <c r="EP19" i="14"/>
  <c r="F22" i="7" s="1"/>
  <c r="EP37" i="14"/>
  <c r="F71" i="7" s="1"/>
  <c r="EP23" i="14"/>
  <c r="F26" i="7" s="1"/>
  <c r="EP27" i="14"/>
  <c r="F30" i="7" s="1"/>
  <c r="EP44" i="14"/>
  <c r="F78" i="7" s="1"/>
  <c r="ER61" i="14"/>
  <c r="ES61" i="14" s="1"/>
  <c r="H126" i="7" s="1"/>
  <c r="EP45" i="14"/>
  <c r="F79" i="7" s="1"/>
  <c r="ER56" i="14"/>
  <c r="ES56" i="14" s="1"/>
  <c r="EP62" i="14"/>
  <c r="F127" i="7" s="1"/>
  <c r="ER62" i="14"/>
  <c r="ES62" i="14" s="1"/>
  <c r="H127" i="7" s="1"/>
  <c r="EP40" i="14"/>
  <c r="F74" i="7" s="1"/>
  <c r="ER36" i="14"/>
  <c r="ES36" i="14" s="1"/>
  <c r="EP30" i="14"/>
  <c r="F33" i="7" s="1"/>
  <c r="EP21" i="14"/>
  <c r="F24" i="7" s="1"/>
  <c r="ER97" i="14"/>
  <c r="ES97" i="14" s="1"/>
  <c r="G39" i="7" l="1"/>
</calcChain>
</file>

<file path=xl/sharedStrings.xml><?xml version="1.0" encoding="utf-8"?>
<sst xmlns="http://schemas.openxmlformats.org/spreadsheetml/2006/main" count="359" uniqueCount="189">
  <si>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</si>
  <si>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</si>
  <si>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</si>
  <si>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</si>
  <si>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</si>
  <si>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</si>
  <si>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</si>
  <si>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</si>
  <si>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</si>
  <si>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</si>
  <si>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</si>
  <si>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</si>
  <si>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</si>
  <si>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</si>
  <si>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</si>
  <si>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</si>
  <si>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</si>
  <si>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</si>
  <si>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</si>
  <si>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</si>
  <si>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</si>
  <si>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</si>
  <si>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</si>
  <si>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</si>
  <si>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</si>
  <si>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</si>
  <si>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</si>
  <si>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</si>
  <si>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</si>
  <si>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</si>
  <si>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</si>
  <si>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</si>
  <si>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</si>
  <si>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</si>
  <si>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</si>
  <si>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</si>
  <si>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</si>
  <si>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</si>
  <si>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</si>
  <si>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</si>
  <si>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</si>
  <si>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</si>
  <si>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</si>
  <si>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</si>
  <si>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</si>
  <si>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</si>
  <si>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</si>
  <si>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</si>
  <si>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</si>
  <si>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</si>
  <si>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</si>
  <si>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</si>
  <si>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</si>
  <si>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</si>
  <si>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</si>
  <si>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</si>
  <si>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</si>
  <si>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</si>
  <si>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</si>
  <si>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</si>
  <si>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</si>
  <si>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</si>
  <si>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</si>
  <si>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</si>
  <si>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</si>
  <si>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</si>
  <si>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</si>
  <si>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</si>
  <si>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</si>
  <si>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</si>
  <si>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</si>
  <si>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</si>
  <si>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</si>
  <si>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</si>
  <si>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</si>
  <si>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</si>
  <si>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</si>
  <si>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</si>
  <si>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</si>
  <si>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</si>
  <si>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</si>
  <si>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</si>
  <si>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</si>
  <si>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</si>
  <si>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</si>
  <si>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</si>
  <si>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</si>
  <si>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</si>
  <si>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</si>
  <si>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</si>
  <si>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</si>
  <si>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</si>
  <si>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</si>
  <si>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</si>
  <si>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</si>
  <si>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</si>
  <si>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</si>
  <si>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</si>
  <si>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</si>
  <si>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</si>
  <si>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</si>
  <si>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</si>
  <si>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</si>
  <si>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</si>
  <si>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</si>
  <si>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</si>
  <si>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</si>
  <si>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</si>
  <si>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</si>
  <si>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</si>
  <si>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</si>
  <si>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</si>
  <si>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</si>
  <si>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</si>
  <si>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</si>
  <si>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</si>
  <si>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</si>
  <si>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</si>
  <si>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</si>
  <si>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2019-2019</t>
  </si>
  <si>
    <t>JOSHUA M. TIZON</t>
  </si>
  <si>
    <t>BSIS</t>
  </si>
  <si>
    <t>Agwayaway, Makr Dave</t>
  </si>
  <si>
    <t>Alipio. Erlle Raphael</t>
  </si>
  <si>
    <t>Anido, Joshua</t>
  </si>
  <si>
    <t>Antoni, John Michael</t>
  </si>
  <si>
    <t>Aviles, Christopher Allen</t>
  </si>
  <si>
    <t>Badi, Adreillan Vic</t>
  </si>
  <si>
    <t>Baldoz, Bryan</t>
  </si>
  <si>
    <t>Balingao, Jeffrey</t>
  </si>
  <si>
    <t>Banasan, Neftali</t>
  </si>
  <si>
    <t>Banza, Dennis</t>
  </si>
  <si>
    <t>Bargas, roel</t>
  </si>
  <si>
    <t>Bayuca, Darwin</t>
  </si>
  <si>
    <t>Cleopas,Marwin</t>
  </si>
  <si>
    <t>Corrales,  John Paul</t>
  </si>
  <si>
    <t>corpuz, Michael</t>
  </si>
  <si>
    <t>Dasalla, Allen</t>
  </si>
  <si>
    <t>Galicia, Fritz Joseph</t>
  </si>
  <si>
    <t>Gapate, Rodel</t>
  </si>
  <si>
    <t>Genotiva, King Peace James</t>
  </si>
  <si>
    <t>Gerasol, Ivan Billy Joe</t>
  </si>
  <si>
    <t>Gumned, Griego</t>
  </si>
  <si>
    <t>Pader, Baltazar</t>
  </si>
  <si>
    <t>Pagaduan, Billy Joe</t>
  </si>
  <si>
    <t>Parel, Jayson</t>
  </si>
  <si>
    <t>Pascua, Fredelson</t>
  </si>
  <si>
    <t>Pena, James Carlo</t>
  </si>
  <si>
    <t>Realizo, Gervin</t>
  </si>
  <si>
    <t>Suguitan, Richard</t>
  </si>
  <si>
    <t>Tajo, Aerhys Dave</t>
  </si>
  <si>
    <t>Torres, Alvin Rowe</t>
  </si>
  <si>
    <t>Villaruz, Jeunne</t>
  </si>
  <si>
    <t>Yu, John Robert</t>
  </si>
  <si>
    <t>Arizabal, May Joy</t>
  </si>
  <si>
    <t>Antolin, Aslie Joy</t>
  </si>
  <si>
    <t>Bersalona, Keilah Natalia</t>
  </si>
  <si>
    <t>Borje, Janine</t>
  </si>
  <si>
    <t>Bier, Hannah Mae</t>
  </si>
  <si>
    <t>Biano, Susana</t>
  </si>
  <si>
    <t>Colado, Maila</t>
  </si>
  <si>
    <t>Calso, Mary Grace</t>
  </si>
  <si>
    <t>cadaoas, Joan</t>
  </si>
  <si>
    <t>Dato, Donna Laureen</t>
  </si>
  <si>
    <t>Deis, Randa</t>
  </si>
  <si>
    <t>Dapiton, Ivy</t>
  </si>
  <si>
    <t>etrata, Miles Chloe</t>
  </si>
  <si>
    <t>Gazmen April Shelica</t>
  </si>
  <si>
    <t>Joaquin, Anabelle S.</t>
  </si>
  <si>
    <t>Jualo, Jocelle Anne</t>
  </si>
  <si>
    <t>Laogan, Maricel</t>
  </si>
  <si>
    <t>Manzano, Jheryma</t>
  </si>
  <si>
    <t>Pedeingco, Ma. Lalette</t>
  </si>
  <si>
    <t>Ramos, Vivienne</t>
  </si>
  <si>
    <t>Soriano, Kristina Marie</t>
  </si>
  <si>
    <t>Sanchez, Rizzah mae</t>
  </si>
  <si>
    <t>Taqueban, Elsamae Kristine</t>
  </si>
  <si>
    <t>Ullero, Rhonalyn</t>
  </si>
  <si>
    <t>Disono, Kiel Bryan</t>
  </si>
  <si>
    <t>IPT 1</t>
  </si>
  <si>
    <t>INTERACTIVE PROGRAMMING TECHNOLOGY</t>
  </si>
  <si>
    <t>BSIT III</t>
  </si>
  <si>
    <t>Cabalbag, Marinelle</t>
  </si>
  <si>
    <t>INC</t>
  </si>
  <si>
    <t>D</t>
  </si>
  <si>
    <t>JOSHUA M .TIZON</t>
  </si>
  <si>
    <t>Page 3 of 3</t>
  </si>
  <si>
    <t>Page 2 of 3</t>
  </si>
  <si>
    <t>Page 1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</si>
</sst>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u/>
      <sz val="11"/>
      <name val="Century Gothic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183">
    <xf numFmtId="0" fontId="0" fillId="0" borderId="0" xfId="0"/>
    <xf numFmtId="0" fontId="0" fillId="0" borderId="0" xfId="0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2" fillId="0" borderId="0" xfId="1" applyNumberFormat="1"/>
    <xf numFmtId="164" fontId="13" fillId="0" borderId="0" xfId="1" applyNumberFormat="1" applyFont="1" applyAlignment="1">
      <alignment horizontal="left" vertical="center"/>
    </xf>
    <xf numFmtId="0" fontId="12" fillId="0" borderId="0" xfId="1" applyNumberFormat="1" applyAlignment="1">
      <alignment horizontal="left"/>
    </xf>
    <xf numFmtId="0" fontId="12" fillId="0" borderId="0" xfId="1" applyNumberForma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21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Fill="1" applyBorder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9" fontId="21" fillId="0" borderId="1" xfId="0" applyNumberFormat="1" applyFont="1" applyBorder="1" applyAlignment="1" applyProtection="1">
      <alignment horizontal="center"/>
      <protection locked="0"/>
    </xf>
    <xf numFmtId="0" fontId="7" fillId="2" borderId="7" xfId="0" applyFont="1" applyFill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7" xfId="0" applyFont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4" fillId="0" borderId="7" xfId="0" applyFont="1" applyBorder="1" applyProtection="1">
      <protection locked="0"/>
    </xf>
    <xf numFmtId="0" fontId="2" fillId="0" borderId="7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3" fillId="3" borderId="7" xfId="0" applyFont="1" applyFill="1" applyBorder="1" applyProtection="1">
      <protection hidden="1"/>
    </xf>
    <xf numFmtId="0" fontId="21" fillId="0" borderId="7" xfId="0" applyFont="1" applyBorder="1" applyProtection="1">
      <protection hidden="1"/>
    </xf>
    <xf numFmtId="0" fontId="3" fillId="6" borderId="7" xfId="0" applyFont="1" applyFill="1" applyBorder="1" applyProtection="1">
      <protection hidden="1"/>
    </xf>
    <xf numFmtId="0" fontId="3" fillId="2" borderId="7" xfId="0" applyFont="1" applyFill="1" applyBorder="1" applyProtection="1">
      <protection hidden="1"/>
    </xf>
    <xf numFmtId="0" fontId="10" fillId="2" borderId="7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9" fillId="5" borderId="13" xfId="0" applyFont="1" applyFill="1" applyBorder="1" applyProtection="1">
      <protection hidden="1"/>
    </xf>
    <xf numFmtId="0" fontId="2" fillId="0" borderId="7" xfId="0" applyFont="1" applyBorder="1"/>
    <xf numFmtId="0" fontId="16" fillId="0" borderId="0" xfId="0" applyFont="1" applyFill="1" applyProtection="1">
      <protection hidden="1"/>
    </xf>
    <xf numFmtId="0" fontId="14" fillId="0" borderId="0" xfId="0" applyFont="1" applyFill="1" applyAlignment="1" applyProtection="1">
      <alignment vertical="center" readingOrder="1"/>
      <protection hidden="1"/>
    </xf>
    <xf numFmtId="0" fontId="15" fillId="0" borderId="0" xfId="0" applyFont="1" applyFill="1" applyProtection="1">
      <protection hidden="1"/>
    </xf>
    <xf numFmtId="0" fontId="13" fillId="0" borderId="0" xfId="0" applyFont="1" applyFill="1" applyProtection="1"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6" fillId="0" borderId="0" xfId="0" applyFont="1" applyFill="1" applyAlignment="1" applyProtection="1">
      <alignment horizontal="center" vertical="center"/>
      <protection hidden="1"/>
    </xf>
    <xf numFmtId="0" fontId="16" fillId="0" borderId="7" xfId="0" applyFont="1" applyFill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 applyProtection="1">
      <alignment horizontal="center" vertical="center"/>
      <protection hidden="1"/>
    </xf>
    <xf numFmtId="0" fontId="15" fillId="0" borderId="11" xfId="0" applyFont="1" applyFill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center" vertical="center"/>
      <protection hidden="1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15" fillId="0" borderId="12" xfId="0" applyFont="1" applyFill="1" applyBorder="1" applyAlignment="1" applyProtection="1">
      <alignment horizontal="center" vertical="center"/>
      <protection hidden="1"/>
    </xf>
    <xf numFmtId="0" fontId="13" fillId="0" borderId="7" xfId="0" applyFont="1" applyFill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left"/>
      <protection hidden="1"/>
    </xf>
    <xf numFmtId="0" fontId="13" fillId="0" borderId="4" xfId="0" applyFont="1" applyFill="1" applyBorder="1" applyAlignment="1" applyProtection="1">
      <alignment horizontal="center" vertical="center"/>
      <protection hidden="1"/>
    </xf>
    <xf numFmtId="0" fontId="13" fillId="0" borderId="12" xfId="0" applyFont="1" applyFill="1" applyBorder="1" applyAlignment="1" applyProtection="1">
      <alignment horizontal="right"/>
      <protection hidden="1"/>
    </xf>
    <xf numFmtId="0" fontId="15" fillId="0" borderId="12" xfId="0" applyFont="1" applyFill="1" applyBorder="1" applyAlignment="1" applyProtection="1">
      <alignment horizontal="right"/>
      <protection hidden="1"/>
    </xf>
    <xf numFmtId="0" fontId="13" fillId="0" borderId="12" xfId="0" applyFont="1" applyFill="1" applyBorder="1" applyProtection="1">
      <protection hidden="1"/>
    </xf>
    <xf numFmtId="0" fontId="13" fillId="0" borderId="7" xfId="0" applyFont="1" applyFill="1" applyBorder="1" applyProtection="1">
      <protection hidden="1"/>
    </xf>
    <xf numFmtId="0" fontId="13" fillId="0" borderId="8" xfId="0" applyFont="1" applyFill="1" applyBorder="1" applyAlignment="1" applyProtection="1">
      <alignment horizontal="center" vertical="center"/>
      <protection hidden="1"/>
    </xf>
    <xf numFmtId="0" fontId="17" fillId="0" borderId="7" xfId="0" applyFont="1" applyFill="1" applyBorder="1" applyProtection="1">
      <protection hidden="1"/>
    </xf>
    <xf numFmtId="0" fontId="13" fillId="0" borderId="0" xfId="0" applyFont="1" applyFill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left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right"/>
      <protection hidden="1"/>
    </xf>
    <xf numFmtId="0" fontId="15" fillId="0" borderId="0" xfId="0" applyFont="1" applyFill="1" applyAlignment="1" applyProtection="1">
      <alignment horizontal="right"/>
      <protection hidden="1"/>
    </xf>
    <xf numFmtId="0" fontId="17" fillId="0" borderId="0" xfId="0" applyFont="1" applyFill="1" applyProtection="1">
      <protection hidden="1"/>
    </xf>
    <xf numFmtId="0" fontId="17" fillId="0" borderId="11" xfId="1" applyFont="1" applyFill="1" applyBorder="1" applyProtection="1">
      <protection hidden="1"/>
    </xf>
    <xf numFmtId="0" fontId="17" fillId="0" borderId="1" xfId="1" applyFont="1" applyFill="1" applyBorder="1" applyAlignment="1" applyProtection="1">
      <alignment horizontal="left" vertical="center"/>
      <protection hidden="1"/>
    </xf>
    <xf numFmtId="0" fontId="17" fillId="0" borderId="2" xfId="1" applyFont="1" applyFill="1" applyBorder="1" applyProtection="1">
      <protection hidden="1"/>
    </xf>
    <xf numFmtId="0" fontId="16" fillId="0" borderId="2" xfId="0" applyFont="1" applyFill="1" applyBorder="1" applyProtection="1">
      <protection hidden="1"/>
    </xf>
    <xf numFmtId="0" fontId="10" fillId="0" borderId="9" xfId="0" applyFont="1" applyFill="1" applyBorder="1" applyProtection="1">
      <protection hidden="1"/>
    </xf>
    <xf numFmtId="0" fontId="17" fillId="0" borderId="3" xfId="0" applyFont="1" applyFill="1" applyBorder="1" applyProtection="1">
      <protection hidden="1"/>
    </xf>
    <xf numFmtId="0" fontId="17" fillId="0" borderId="2" xfId="0" applyFont="1" applyFill="1" applyBorder="1" applyProtection="1">
      <protection hidden="1"/>
    </xf>
    <xf numFmtId="0" fontId="10" fillId="0" borderId="0" xfId="1" applyFont="1" applyFill="1" applyProtection="1">
      <protection hidden="1"/>
    </xf>
    <xf numFmtId="0" fontId="17" fillId="0" borderId="0" xfId="1" applyFont="1" applyFill="1" applyAlignment="1" applyProtection="1">
      <alignment horizontal="center" vertical="center"/>
      <protection hidden="1"/>
    </xf>
    <xf numFmtId="0" fontId="17" fillId="0" borderId="0" xfId="1" applyFont="1" applyFill="1" applyProtection="1">
      <protection hidden="1"/>
    </xf>
    <xf numFmtId="0" fontId="26" fillId="0" borderId="15" xfId="1" applyFont="1" applyFill="1" applyBorder="1" applyProtection="1">
      <protection hidden="1"/>
    </xf>
    <xf numFmtId="0" fontId="17" fillId="0" borderId="14" xfId="1" applyFont="1" applyFill="1" applyBorder="1" applyAlignment="1" applyProtection="1">
      <alignment horizontal="left" vertical="center"/>
      <protection hidden="1"/>
    </xf>
    <xf numFmtId="0" fontId="17" fillId="0" borderId="13" xfId="0" applyFont="1" applyFill="1" applyBorder="1" applyProtection="1">
      <protection hidden="1"/>
    </xf>
    <xf numFmtId="2" fontId="17" fillId="0" borderId="15" xfId="1" applyNumberFormat="1" applyFont="1" applyFill="1" applyBorder="1" applyAlignment="1" applyProtection="1">
      <alignment horizontal="left"/>
      <protection hidden="1"/>
    </xf>
    <xf numFmtId="2" fontId="17" fillId="0" borderId="14" xfId="1" applyNumberFormat="1" applyFont="1" applyFill="1" applyBorder="1" applyAlignment="1" applyProtection="1">
      <alignment horizontal="left" vertical="center"/>
      <protection hidden="1"/>
    </xf>
    <xf numFmtId="0" fontId="10" fillId="0" borderId="5" xfId="0" applyFont="1" applyFill="1" applyBorder="1" applyProtection="1">
      <protection hidden="1"/>
    </xf>
    <xf numFmtId="0" fontId="17" fillId="0" borderId="15" xfId="1" applyFont="1" applyFill="1" applyBorder="1" applyAlignment="1" applyProtection="1">
      <alignment horizontal="left"/>
      <protection hidden="1"/>
    </xf>
    <xf numFmtId="0" fontId="17" fillId="0" borderId="14" xfId="1" applyFont="1" applyFill="1" applyBorder="1" applyAlignment="1" applyProtection="1">
      <alignment horizontal="center" vertical="center"/>
      <protection hidden="1"/>
    </xf>
    <xf numFmtId="0" fontId="27" fillId="0" borderId="0" xfId="0" applyFont="1" applyFill="1" applyProtection="1">
      <protection hidden="1"/>
    </xf>
    <xf numFmtId="0" fontId="18" fillId="0" borderId="0" xfId="1" applyFont="1" applyFill="1" applyAlignment="1" applyProtection="1">
      <alignment horizontal="center" vertical="center"/>
      <protection hidden="1"/>
    </xf>
    <xf numFmtId="0" fontId="17" fillId="0" borderId="0" xfId="1" applyFont="1" applyFill="1" applyAlignment="1" applyProtection="1">
      <alignment horizontal="left" vertical="top"/>
      <protection hidden="1"/>
    </xf>
    <xf numFmtId="0" fontId="17" fillId="0" borderId="5" xfId="0" applyFont="1" applyFill="1" applyBorder="1" applyProtection="1">
      <protection hidden="1"/>
    </xf>
    <xf numFmtId="0" fontId="17" fillId="0" borderId="6" xfId="0" applyFont="1" applyFill="1" applyBorder="1" applyProtection="1">
      <protection hidden="1"/>
    </xf>
    <xf numFmtId="0" fontId="18" fillId="0" borderId="0" xfId="1" applyFont="1" applyFill="1" applyProtection="1">
      <protection hidden="1"/>
    </xf>
    <xf numFmtId="0" fontId="16" fillId="0" borderId="13" xfId="0" applyFont="1" applyFill="1" applyBorder="1" applyProtection="1">
      <protection hidden="1"/>
    </xf>
    <xf numFmtId="2" fontId="17" fillId="0" borderId="14" xfId="1" applyNumberFormat="1" applyFont="1" applyFill="1" applyBorder="1" applyAlignment="1" applyProtection="1">
      <alignment horizontal="center" vertical="center"/>
      <protection hidden="1"/>
    </xf>
    <xf numFmtId="0" fontId="16" fillId="0" borderId="14" xfId="0" applyFont="1" applyFill="1" applyBorder="1" applyProtection="1">
      <protection hidden="1"/>
    </xf>
    <xf numFmtId="0" fontId="18" fillId="0" borderId="0" xfId="1" applyFont="1" applyFill="1" applyAlignment="1" applyProtection="1">
      <alignment horizontal="left" indent="4"/>
      <protection hidden="1"/>
    </xf>
    <xf numFmtId="0" fontId="17" fillId="0" borderId="14" xfId="1" applyFont="1" applyFill="1" applyBorder="1" applyAlignment="1" applyProtection="1">
      <alignment horizontal="left" vertical="top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12" xfId="1" applyFont="1" applyFill="1" applyBorder="1" applyAlignment="1" applyProtection="1">
      <alignment horizontal="left" vertical="center"/>
      <protection hidden="1"/>
    </xf>
    <xf numFmtId="0" fontId="17" fillId="0" borderId="4" xfId="1" applyFont="1" applyFill="1" applyBorder="1" applyAlignment="1" applyProtection="1">
      <alignment horizontal="left" vertical="center"/>
      <protection hidden="1"/>
    </xf>
    <xf numFmtId="0" fontId="17" fillId="0" borderId="5" xfId="1" applyFont="1" applyFill="1" applyBorder="1" applyAlignment="1" applyProtection="1">
      <alignment horizontal="left" vertical="center"/>
      <protection hidden="1"/>
    </xf>
    <xf numFmtId="0" fontId="10" fillId="0" borderId="6" xfId="1" applyFont="1" applyFill="1" applyBorder="1" applyProtection="1">
      <protection hidden="1"/>
    </xf>
    <xf numFmtId="0" fontId="18" fillId="0" borderId="5" xfId="1" applyFont="1" applyFill="1" applyBorder="1" applyAlignment="1" applyProtection="1">
      <alignment horizontal="left" indent="4"/>
      <protection hidden="1"/>
    </xf>
    <xf numFmtId="0" fontId="17" fillId="0" borderId="5" xfId="1" applyFont="1" applyFill="1" applyBorder="1" applyProtection="1">
      <protection hidden="1"/>
    </xf>
    <xf numFmtId="0" fontId="17" fillId="0" borderId="6" xfId="1" applyFont="1" applyFill="1" applyBorder="1" applyProtection="1">
      <protection hidden="1"/>
    </xf>
    <xf numFmtId="0" fontId="17" fillId="0" borderId="0" xfId="1" applyFont="1" applyFill="1" applyAlignment="1" applyProtection="1">
      <alignment horizontal="left" vertical="center"/>
      <protection hidden="1"/>
    </xf>
    <xf numFmtId="0" fontId="17" fillId="0" borderId="0" xfId="1" applyFont="1" applyFill="1" applyAlignment="1" applyProtection="1">
      <alignment vertical="center"/>
      <protection hidden="1"/>
    </xf>
    <xf numFmtId="164" fontId="15" fillId="0" borderId="12" xfId="0" applyNumberFormat="1" applyFont="1" applyFill="1" applyBorder="1" applyAlignment="1" applyProtection="1">
      <alignment horizontal="right"/>
      <protection hidden="1"/>
    </xf>
    <xf numFmtId="0" fontId="3" fillId="4" borderId="7" xfId="0" applyFont="1" applyFill="1" applyBorder="1" applyAlignment="1" applyProtection="1">
      <alignment horizontal="center"/>
      <protection locked="0"/>
    </xf>
    <xf numFmtId="0" fontId="9" fillId="5" borderId="2" xfId="0" applyFont="1" applyFill="1" applyBorder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9" fontId="3" fillId="6" borderId="11" xfId="0" applyNumberFormat="1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6" borderId="8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9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hidden="1"/>
    </xf>
    <xf numFmtId="0" fontId="10" fillId="0" borderId="6" xfId="0" applyFont="1" applyFill="1" applyBorder="1" applyAlignment="1" applyProtection="1">
      <alignment horizontal="center" vertical="center"/>
      <protection hidden="1"/>
    </xf>
    <xf numFmtId="0" fontId="10" fillId="0" borderId="0" xfId="1" applyFont="1" applyFill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13" fillId="0" borderId="13" xfId="0" applyFont="1" applyFill="1" applyBorder="1" applyAlignment="1" applyProtection="1">
      <alignment horizontal="center"/>
      <protection hidden="1"/>
    </xf>
    <xf numFmtId="0" fontId="17" fillId="0" borderId="0" xfId="1" applyFont="1" applyFill="1" applyAlignment="1" applyProtection="1">
      <alignment horizontal="center"/>
      <protection hidden="1"/>
    </xf>
    <xf numFmtId="0" fontId="17" fillId="0" borderId="1" xfId="0" applyFont="1" applyFill="1" applyBorder="1" applyAlignment="1" applyProtection="1">
      <alignment horizontal="center"/>
      <protection hidden="1"/>
    </xf>
    <xf numFmtId="0" fontId="17" fillId="0" borderId="2" xfId="0" applyFont="1" applyFill="1" applyBorder="1" applyAlignment="1" applyProtection="1">
      <alignment horizontal="center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15" fillId="0" borderId="6" xfId="0" applyFont="1" applyFill="1" applyBorder="1" applyAlignment="1" applyProtection="1">
      <alignment horizontal="center" vertical="center"/>
      <protection hidden="1"/>
    </xf>
    <xf numFmtId="0" fontId="17" fillId="0" borderId="8" xfId="0" applyFont="1" applyFill="1" applyBorder="1" applyAlignment="1" applyProtection="1">
      <alignment horizontal="left" vertical="top" readingOrder="1"/>
      <protection hidden="1"/>
    </xf>
    <xf numFmtId="0" fontId="17" fillId="0" borderId="9" xfId="0" applyFont="1" applyFill="1" applyBorder="1" applyAlignment="1" applyProtection="1">
      <alignment horizontal="left" vertical="top" readingOrder="1"/>
      <protection hidden="1"/>
    </xf>
    <xf numFmtId="0" fontId="17" fillId="0" borderId="10" xfId="0" applyFont="1" applyFill="1" applyBorder="1" applyAlignment="1" applyProtection="1">
      <alignment horizontal="left" vertical="top" readingOrder="1"/>
      <protection hidden="1"/>
    </xf>
    <xf numFmtId="0" fontId="15" fillId="0" borderId="11" xfId="0" applyFont="1" applyFill="1" applyBorder="1" applyAlignment="1" applyProtection="1">
      <alignment horizontal="center" vertical="center"/>
      <protection hidden="1"/>
    </xf>
    <xf numFmtId="0" fontId="15" fillId="0" borderId="12" xfId="0" applyFont="1" applyFill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center" vertical="center"/>
      <protection hidden="1"/>
    </xf>
    <xf numFmtId="0" fontId="10" fillId="0" borderId="7" xfId="0" applyFont="1" applyFill="1" applyBorder="1" applyAlignment="1" applyProtection="1">
      <alignment horizontal="center" wrapText="1" readingOrder="1"/>
      <protection hidden="1"/>
    </xf>
    <xf numFmtId="0" fontId="22" fillId="0" borderId="1" xfId="0" applyFont="1" applyFill="1" applyBorder="1" applyAlignment="1" applyProtection="1">
      <alignment horizontal="center" vertical="center" readingOrder="1"/>
      <protection hidden="1"/>
    </xf>
    <xf numFmtId="0" fontId="22" fillId="0" borderId="2" xfId="0" applyFont="1" applyFill="1" applyBorder="1" applyAlignment="1" applyProtection="1">
      <alignment horizontal="center" vertical="center" readingOrder="1"/>
      <protection hidden="1"/>
    </xf>
    <xf numFmtId="0" fontId="22" fillId="0" borderId="3" xfId="0" applyFont="1" applyFill="1" applyBorder="1" applyAlignment="1" applyProtection="1">
      <alignment horizontal="center" vertical="center" readingOrder="1"/>
      <protection hidden="1"/>
    </xf>
    <xf numFmtId="0" fontId="22" fillId="0" borderId="14" xfId="0" applyFont="1" applyFill="1" applyBorder="1" applyAlignment="1" applyProtection="1">
      <alignment horizontal="center" vertical="center" readingOrder="1"/>
      <protection hidden="1"/>
    </xf>
    <xf numFmtId="0" fontId="22" fillId="0" borderId="0" xfId="0" applyFont="1" applyFill="1" applyAlignment="1" applyProtection="1">
      <alignment horizontal="center" vertical="center" readingOrder="1"/>
      <protection hidden="1"/>
    </xf>
    <xf numFmtId="0" fontId="22" fillId="0" borderId="13" xfId="0" applyFont="1" applyFill="1" applyBorder="1" applyAlignment="1" applyProtection="1">
      <alignment horizontal="center" vertical="center" readingOrder="1"/>
      <protection hidden="1"/>
    </xf>
    <xf numFmtId="0" fontId="22" fillId="0" borderId="4" xfId="0" applyFont="1" applyFill="1" applyBorder="1" applyAlignment="1" applyProtection="1">
      <alignment horizontal="center" vertical="center" readingOrder="1"/>
      <protection hidden="1"/>
    </xf>
    <xf numFmtId="0" fontId="22" fillId="0" borderId="5" xfId="0" applyFont="1" applyFill="1" applyBorder="1" applyAlignment="1" applyProtection="1">
      <alignment horizontal="center" vertical="center" readingOrder="1"/>
      <protection hidden="1"/>
    </xf>
    <xf numFmtId="0" fontId="22" fillId="0" borderId="6" xfId="0" applyFont="1" applyFill="1" applyBorder="1" applyAlignment="1" applyProtection="1">
      <alignment horizontal="center" vertical="center" readingOrder="1"/>
      <protection hidden="1"/>
    </xf>
    <xf numFmtId="0" fontId="10" fillId="0" borderId="7" xfId="0" applyFont="1" applyFill="1" applyBorder="1" applyAlignment="1" applyProtection="1">
      <alignment horizontal="center" vertical="center" readingOrder="1"/>
      <protection hidden="1"/>
    </xf>
    <xf numFmtId="2" fontId="13" fillId="0" borderId="12" xfId="0" applyNumberFormat="1" applyFont="1" applyFill="1" applyBorder="1" applyAlignment="1" applyProtection="1">
      <alignment horizontal="right"/>
      <protection hidden="1"/>
    </xf>
    <xf numFmtId="2" fontId="15" fillId="0" borderId="12" xfId="0" applyNumberFormat="1" applyFont="1" applyFill="1" applyBorder="1" applyAlignment="1" applyProtection="1">
      <alignment horizontal="right"/>
      <protection hidden="1"/>
    </xf>
    <xf numFmtId="164" fontId="13" fillId="0" borderId="12" xfId="0" applyNumberFormat="1" applyFont="1" applyFill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INTERACTIVE PROGRAMMING TECHNOLOGY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IPT 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III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INTERACTIVE PROGRAMMING TECHNOLOGY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IPT 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III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18" name="Picture 17" descr="ISPSC">
          <a:extLst>
            <a:ext uri="{FF2B5EF4-FFF2-40B4-BE49-F238E27FC236}">
              <a16:creationId xmlns:a16="http://schemas.microsoft.com/office/drawing/2014/main" id="{1231B8EA-C2EC-4EC3-841D-EE8E70BA256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6523A8D-CE73-41D5-8A3D-85CA56D9C7BC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20" name="TextBox 19">
          <a:extLst>
            <a:ext uri="{FF2B5EF4-FFF2-40B4-BE49-F238E27FC236}">
              <a16:creationId xmlns:a16="http://schemas.microsoft.com/office/drawing/2014/main" id="{99A4B4E3-36B7-4897-A830-F20CB13BDEEA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INTERACTIVE PROGRAMMING TECHNOLOGY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21" name="TextBox 20">
          <a:extLst>
            <a:ext uri="{FF2B5EF4-FFF2-40B4-BE49-F238E27FC236}">
              <a16:creationId xmlns:a16="http://schemas.microsoft.com/office/drawing/2014/main" id="{55981F52-538A-4B08-B9C2-8B48521EDAA4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IPT 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117</xdr:row>
      <xdr:rowOff>172092</xdr:rowOff>
    </xdr:from>
    <xdr:ext cx="721178" cy="258536"/>
    <xdr:sp macro="" textlink="'STUDENT RECORD'!I2">
      <xdr:nvSpPr>
        <xdr:cNvPr id="22" name="TextBox 21">
          <a:extLst>
            <a:ext uri="{FF2B5EF4-FFF2-40B4-BE49-F238E27FC236}">
              <a16:creationId xmlns:a16="http://schemas.microsoft.com/office/drawing/2014/main" id="{BD3523D6-2A29-4D9D-8A0A-44039E3045CB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III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31" name="TextBox 30">
          <a:extLst>
            <a:ext uri="{FF2B5EF4-FFF2-40B4-BE49-F238E27FC236}">
              <a16:creationId xmlns:a16="http://schemas.microsoft.com/office/drawing/2014/main" id="{C91F1AAE-4142-4680-9311-F1EA23BB690B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32" name="TextBox 31">
          <a:extLst>
            <a:ext uri="{FF2B5EF4-FFF2-40B4-BE49-F238E27FC236}">
              <a16:creationId xmlns:a16="http://schemas.microsoft.com/office/drawing/2014/main" id="{BA1ADBE5-4319-4B9A-9F06-9B0C9961A427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33" name="TextBox 32">
          <a:extLst>
            <a:ext uri="{FF2B5EF4-FFF2-40B4-BE49-F238E27FC236}">
              <a16:creationId xmlns:a16="http://schemas.microsoft.com/office/drawing/2014/main" id="{A7504249-CF0C-41F6-80D3-46D0069381EC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E108"/>
  <sheetViews>
    <sheetView zoomScale="70" zoomScaleNormal="70" workbookViewId="0">
      <pane xSplit="2" ySplit="5" topLeftCell="C60" activePane="bottomRight" state="frozen"/>
      <selection pane="topRight" activeCell="C1" sqref="C1"/>
      <selection pane="bottomLeft" activeCell="A4" sqref="A4"/>
      <selection pane="bottomRight" activeCell="BU1" sqref="A1:BU66"/>
    </sheetView>
  </sheetViews>
  <sheetFormatPr defaultRowHeight="17.25" x14ac:dyDescent="0.3"/>
  <cols>
    <col min="1" max="1" width="4.85546875" style="10" customWidth="1"/>
    <col min="2" max="2" width="40" style="10" bestFit="1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5.14062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4.7109375" style="11" customWidth="1"/>
    <col min="74" max="74" width="4.57031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5.140625" style="11" bestFit="1" customWidth="1"/>
    <col min="113" max="113" width="3.85546875" style="12" bestFit="1" customWidth="1"/>
    <col min="114" max="114" width="7.140625" style="15" bestFit="1" customWidth="1"/>
    <col min="115" max="115" width="3.8554687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50" width="9.140625" style="11"/>
    <col min="151" max="151" width="9.7109375" style="11" bestFit="1" customWidth="1"/>
    <col min="152" max="16384" width="9.140625" style="11"/>
  </cols>
  <sheetData>
    <row r="1" spans="1:213" x14ac:dyDescent="0.3">
      <c r="B1" s="10" t="s">
        <v>75</v>
      </c>
      <c r="E1" s="10" t="s">
        <v>85</v>
      </c>
      <c r="I1" s="10" t="s">
        <v>86</v>
      </c>
      <c r="O1" s="10" t="s">
        <v>78</v>
      </c>
      <c r="R1" s="13" t="s">
        <v>79</v>
      </c>
      <c r="W1" s="10" t="s">
        <v>87</v>
      </c>
      <c r="AA1" s="13" t="s">
        <v>88</v>
      </c>
      <c r="AJ1" s="13" t="s">
        <v>89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180</v>
      </c>
      <c r="C2" s="12"/>
      <c r="D2" s="12"/>
      <c r="E2" s="12" t="s">
        <v>179</v>
      </c>
      <c r="F2" s="12"/>
      <c r="G2" s="12"/>
      <c r="H2" s="12"/>
      <c r="I2" s="12" t="s">
        <v>181</v>
      </c>
      <c r="J2" s="12"/>
      <c r="K2" s="12"/>
      <c r="L2" s="12"/>
      <c r="O2" s="12" t="s">
        <v>84</v>
      </c>
      <c r="R2" s="12">
        <v>3</v>
      </c>
      <c r="V2" s="12"/>
      <c r="W2" s="12" t="s">
        <v>119</v>
      </c>
      <c r="X2" s="12"/>
      <c r="Y2" s="12"/>
      <c r="AA2" s="12" t="s">
        <v>31</v>
      </c>
      <c r="AI2" s="12"/>
      <c r="AJ2" s="12" t="s">
        <v>120</v>
      </c>
    </row>
    <row r="3" spans="1:213" ht="17.25" customHeight="1" x14ac:dyDescent="0.3">
      <c r="A3" s="144" t="s">
        <v>73</v>
      </c>
      <c r="B3" s="145"/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2"/>
      <c r="BV3" s="120" t="s">
        <v>1</v>
      </c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2"/>
    </row>
    <row r="4" spans="1:213" ht="17.25" customHeight="1" x14ac:dyDescent="0.3">
      <c r="A4" s="146"/>
      <c r="B4" s="145"/>
      <c r="C4" s="123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5"/>
      <c r="BV4" s="123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5"/>
    </row>
    <row r="5" spans="1:213" x14ac:dyDescent="0.3">
      <c r="A5" s="147"/>
      <c r="B5" s="148"/>
      <c r="C5" s="16">
        <v>10</v>
      </c>
      <c r="D5" s="16">
        <v>25</v>
      </c>
      <c r="E5" s="16"/>
      <c r="F5" s="16"/>
      <c r="G5" s="16"/>
      <c r="H5" s="16"/>
      <c r="I5" s="16"/>
      <c r="J5" s="16"/>
      <c r="K5" s="16"/>
      <c r="L5" s="16"/>
      <c r="M5" s="17">
        <f>SUM(C5:L5)</f>
        <v>35</v>
      </c>
      <c r="N5" s="18"/>
      <c r="O5" s="19">
        <v>10</v>
      </c>
      <c r="P5" s="18"/>
      <c r="Q5" s="18"/>
      <c r="R5" s="18"/>
      <c r="S5" s="18"/>
      <c r="T5" s="18"/>
      <c r="U5" s="18"/>
      <c r="V5" s="16"/>
      <c r="W5" s="16"/>
      <c r="X5" s="16"/>
      <c r="Y5" s="17">
        <f>SUM(O5:X5)</f>
        <v>10</v>
      </c>
      <c r="Z5" s="18"/>
      <c r="AA5" s="18">
        <v>100</v>
      </c>
      <c r="AB5" s="18"/>
      <c r="AC5" s="18"/>
      <c r="AD5" s="18"/>
      <c r="AE5" s="18"/>
      <c r="AF5" s="18"/>
      <c r="AG5" s="18"/>
      <c r="AH5" s="18"/>
      <c r="AI5" s="16"/>
      <c r="AJ5" s="16"/>
      <c r="AK5" s="18"/>
      <c r="AL5" s="18"/>
      <c r="AM5" s="20"/>
      <c r="AN5" s="20"/>
      <c r="AO5" s="16">
        <v>50</v>
      </c>
      <c r="AP5" s="18"/>
      <c r="AQ5" s="21"/>
      <c r="AR5" s="16">
        <v>100</v>
      </c>
      <c r="AS5" s="16"/>
      <c r="AT5" s="16"/>
      <c r="AU5" s="16"/>
      <c r="AV5" s="16"/>
      <c r="AW5" s="16"/>
      <c r="AX5" s="16"/>
      <c r="AY5" s="16"/>
      <c r="AZ5" s="16"/>
      <c r="BA5" s="16"/>
      <c r="BB5" s="16">
        <f>SUM(AR5:BA5)</f>
        <v>100</v>
      </c>
      <c r="BC5" s="18"/>
      <c r="BD5" s="19">
        <v>100</v>
      </c>
      <c r="BE5" s="19"/>
      <c r="BF5" s="19"/>
      <c r="BG5" s="19"/>
      <c r="BH5" s="19"/>
      <c r="BI5" s="19"/>
      <c r="BJ5" s="19"/>
      <c r="BK5" s="19"/>
      <c r="BL5" s="19"/>
      <c r="BM5" s="19"/>
      <c r="BN5" s="19">
        <f>SUM(BD5:BM5)</f>
        <v>100</v>
      </c>
      <c r="BO5" s="18"/>
      <c r="BP5" s="19">
        <v>80</v>
      </c>
      <c r="BQ5" s="18"/>
      <c r="BR5" s="19"/>
      <c r="BS5" s="18"/>
      <c r="BT5" s="16"/>
      <c r="BU5" s="16"/>
      <c r="BV5" s="16">
        <v>30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30</v>
      </c>
      <c r="CG5" s="18"/>
      <c r="CH5" s="19">
        <v>20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20</v>
      </c>
      <c r="CS5" s="18"/>
      <c r="CT5" s="18">
        <v>10</v>
      </c>
      <c r="CU5" s="18"/>
      <c r="CV5" s="18"/>
      <c r="CW5" s="18"/>
      <c r="CX5" s="18"/>
      <c r="CY5" s="18"/>
      <c r="CZ5" s="18"/>
      <c r="DA5" s="18"/>
      <c r="DB5" s="16"/>
      <c r="DC5" s="16"/>
      <c r="DD5" s="18"/>
      <c r="DE5" s="18"/>
      <c r="DF5" s="20"/>
      <c r="DG5" s="20"/>
      <c r="DH5" s="16">
        <v>100</v>
      </c>
      <c r="DI5" s="18"/>
      <c r="DJ5" s="21"/>
      <c r="DK5" s="16">
        <v>30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30</v>
      </c>
      <c r="DV5" s="18"/>
      <c r="DW5" s="19">
        <v>100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100</v>
      </c>
      <c r="EH5" s="18"/>
      <c r="EI5" s="19">
        <v>100</v>
      </c>
      <c r="EJ5" s="18"/>
      <c r="EK5" s="19"/>
      <c r="EL5" s="18"/>
      <c r="EM5" s="16"/>
      <c r="EN5" s="16"/>
    </row>
    <row r="6" spans="1:213" s="10" customFormat="1" ht="15" x14ac:dyDescent="0.2">
      <c r="A6" s="149" t="s">
        <v>14</v>
      </c>
      <c r="B6" s="149" t="s">
        <v>15</v>
      </c>
      <c r="C6" s="126" t="s">
        <v>71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8"/>
      <c r="AR6" s="129" t="s">
        <v>72</v>
      </c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22"/>
      <c r="BV6" s="126" t="s">
        <v>71</v>
      </c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8"/>
      <c r="DK6" s="129" t="s">
        <v>72</v>
      </c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22"/>
    </row>
    <row r="7" spans="1:213" x14ac:dyDescent="0.3">
      <c r="A7" s="150"/>
      <c r="B7" s="150"/>
      <c r="C7" s="114" t="s">
        <v>52</v>
      </c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15"/>
      <c r="O7" s="114" t="s">
        <v>53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15"/>
      <c r="AA7" s="114" t="s">
        <v>54</v>
      </c>
      <c r="AB7" s="131"/>
      <c r="AC7" s="131"/>
      <c r="AD7" s="131"/>
      <c r="AE7" s="131"/>
      <c r="AF7" s="131"/>
      <c r="AG7" s="131"/>
      <c r="AH7" s="131"/>
      <c r="AI7" s="131"/>
      <c r="AJ7" s="131"/>
      <c r="AK7" s="115"/>
      <c r="AL7" s="114" t="s">
        <v>66</v>
      </c>
      <c r="AM7" s="115"/>
      <c r="AN7" s="23" t="s">
        <v>70</v>
      </c>
      <c r="AO7" s="132" t="s">
        <v>65</v>
      </c>
      <c r="AP7" s="133"/>
      <c r="AQ7" s="134">
        <v>1</v>
      </c>
      <c r="AR7" s="114" t="s">
        <v>63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15"/>
      <c r="BD7" s="136" t="s">
        <v>64</v>
      </c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8"/>
      <c r="BP7" s="136" t="s">
        <v>68</v>
      </c>
      <c r="BQ7" s="138"/>
      <c r="BR7" s="114" t="s">
        <v>69</v>
      </c>
      <c r="BS7" s="115"/>
      <c r="BT7" s="116">
        <v>1</v>
      </c>
      <c r="BU7" s="118" t="s">
        <v>2</v>
      </c>
      <c r="BV7" s="114" t="s">
        <v>52</v>
      </c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15"/>
      <c r="CH7" s="114" t="s">
        <v>53</v>
      </c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15"/>
      <c r="CT7" s="114" t="s">
        <v>54</v>
      </c>
      <c r="CU7" s="131"/>
      <c r="CV7" s="131"/>
      <c r="CW7" s="131"/>
      <c r="CX7" s="131"/>
      <c r="CY7" s="131"/>
      <c r="CZ7" s="131"/>
      <c r="DA7" s="131"/>
      <c r="DB7" s="131"/>
      <c r="DC7" s="131"/>
      <c r="DD7" s="115"/>
      <c r="DE7" s="114" t="s">
        <v>66</v>
      </c>
      <c r="DF7" s="115"/>
      <c r="DG7" s="23" t="s">
        <v>70</v>
      </c>
      <c r="DH7" s="132" t="s">
        <v>65</v>
      </c>
      <c r="DI7" s="133"/>
      <c r="DJ7" s="134">
        <v>1</v>
      </c>
      <c r="DK7" s="114" t="s">
        <v>63</v>
      </c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15"/>
      <c r="DW7" s="136" t="s">
        <v>64</v>
      </c>
      <c r="DX7" s="137"/>
      <c r="DY7" s="137"/>
      <c r="DZ7" s="137"/>
      <c r="EA7" s="137"/>
      <c r="EB7" s="137"/>
      <c r="EC7" s="137"/>
      <c r="ED7" s="137"/>
      <c r="EE7" s="137"/>
      <c r="EF7" s="137"/>
      <c r="EG7" s="137"/>
      <c r="EH7" s="138"/>
      <c r="EI7" s="136" t="s">
        <v>68</v>
      </c>
      <c r="EJ7" s="138"/>
      <c r="EK7" s="114" t="s">
        <v>69</v>
      </c>
      <c r="EL7" s="115"/>
      <c r="EM7" s="116">
        <v>1</v>
      </c>
      <c r="EN7" s="118" t="s">
        <v>3</v>
      </c>
      <c r="EP7" s="111"/>
      <c r="EQ7" s="111"/>
      <c r="ER7" s="111"/>
      <c r="ES7" s="111"/>
    </row>
    <row r="8" spans="1:213" x14ac:dyDescent="0.3">
      <c r="A8" s="142" t="s">
        <v>121</v>
      </c>
      <c r="B8" s="143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39">
        <v>0.4</v>
      </c>
      <c r="AP8" s="133"/>
      <c r="AQ8" s="135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40" t="s">
        <v>41</v>
      </c>
      <c r="BQ8" s="141"/>
      <c r="BR8" s="27" t="s">
        <v>67</v>
      </c>
      <c r="BS8" s="26" t="s">
        <v>9</v>
      </c>
      <c r="BT8" s="117"/>
      <c r="BU8" s="119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39">
        <v>0.4</v>
      </c>
      <c r="DI8" s="133"/>
      <c r="DJ8" s="135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40" t="s">
        <v>41</v>
      </c>
      <c r="EJ8" s="141"/>
      <c r="EK8" s="27" t="s">
        <v>67</v>
      </c>
      <c r="EL8" s="26" t="s">
        <v>9</v>
      </c>
      <c r="EM8" s="117"/>
      <c r="EN8" s="119"/>
      <c r="EP8" s="29" t="s">
        <v>2</v>
      </c>
      <c r="EQ8" s="29" t="s">
        <v>3</v>
      </c>
      <c r="ER8" s="112" t="s">
        <v>16</v>
      </c>
      <c r="ES8" s="113"/>
      <c r="ET8" s="11" t="s">
        <v>117</v>
      </c>
    </row>
    <row r="9" spans="1:213" x14ac:dyDescent="0.3">
      <c r="A9" s="30">
        <v>1</v>
      </c>
      <c r="B9" s="31" t="s">
        <v>122</v>
      </c>
      <c r="C9" s="16"/>
      <c r="D9" s="43">
        <v>15</v>
      </c>
      <c r="E9" s="16"/>
      <c r="F9" s="16"/>
      <c r="G9" s="16"/>
      <c r="H9" s="16"/>
      <c r="I9" s="32"/>
      <c r="J9" s="16"/>
      <c r="K9" s="32"/>
      <c r="L9" s="32"/>
      <c r="M9" s="34">
        <f t="shared" ref="M9:M18" si="0">SUM(C9:L9)</f>
        <v>15</v>
      </c>
      <c r="N9" s="35">
        <f>(M9*50/$M$5+50)*0.3</f>
        <v>21.428571428571427</v>
      </c>
      <c r="O9" s="19">
        <v>10</v>
      </c>
      <c r="P9" s="19"/>
      <c r="Q9" s="19"/>
      <c r="R9" s="19"/>
      <c r="S9" s="19"/>
      <c r="T9" s="19"/>
      <c r="U9" s="19"/>
      <c r="V9" s="33"/>
      <c r="W9" s="33"/>
      <c r="X9" s="33"/>
      <c r="Y9" s="34">
        <f>SUM(O9:X9)</f>
        <v>10</v>
      </c>
      <c r="Z9" s="35">
        <f>(Y9*50/$Y$5+50)*0.3</f>
        <v>30</v>
      </c>
      <c r="AA9" s="19">
        <v>70</v>
      </c>
      <c r="AB9" s="19">
        <v>100</v>
      </c>
      <c r="AC9" s="19">
        <v>100</v>
      </c>
      <c r="AD9" s="19">
        <v>100</v>
      </c>
      <c r="AE9" s="19">
        <v>100</v>
      </c>
      <c r="AF9" s="19">
        <v>100</v>
      </c>
      <c r="AG9" s="19">
        <v>100</v>
      </c>
      <c r="AH9" s="19">
        <v>100</v>
      </c>
      <c r="AI9" s="19">
        <v>100</v>
      </c>
      <c r="AJ9" s="19">
        <v>100</v>
      </c>
      <c r="AK9" s="35">
        <f>SUM(AA9:AJ9)/10*0.3</f>
        <v>29.099999999999998</v>
      </c>
      <c r="AL9" s="19">
        <v>2</v>
      </c>
      <c r="AM9" s="35">
        <f>IF(AL9,(100-AL9*6)*10%,10)</f>
        <v>8.8000000000000007</v>
      </c>
      <c r="AN9" s="35">
        <f>SUM(N9,Z9,AK9,AM9)*0.6</f>
        <v>53.597142857142849</v>
      </c>
      <c r="AO9" s="16">
        <v>10</v>
      </c>
      <c r="AP9" s="35">
        <f>(AO9*50/$AO$5+50)*0.4</f>
        <v>24</v>
      </c>
      <c r="AQ9" s="36">
        <f>AN9+AP9</f>
        <v>77.597142857142842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34">
        <f t="shared" ref="BB9:BB72" si="1">SUM(AR9:BA9)</f>
        <v>0</v>
      </c>
      <c r="BC9" s="35">
        <f>(BB9*50/$BB$5+50)*0.35</f>
        <v>17.5</v>
      </c>
      <c r="BD9" s="19">
        <v>50</v>
      </c>
      <c r="BE9" s="19"/>
      <c r="BF9" s="19"/>
      <c r="BG9" s="19"/>
      <c r="BH9" s="19"/>
      <c r="BI9" s="19"/>
      <c r="BJ9" s="19"/>
      <c r="BK9" s="19"/>
      <c r="BL9" s="19"/>
      <c r="BM9" s="19"/>
      <c r="BN9" s="37">
        <f>SUM(BD9:BM9)</f>
        <v>50</v>
      </c>
      <c r="BO9" s="35">
        <f>(BN9*50/$BN$5+50)*0.35</f>
        <v>26.25</v>
      </c>
      <c r="BP9" s="19">
        <v>80</v>
      </c>
      <c r="BQ9" s="35">
        <f>(BP9*50/$BP$5+50)*0.15</f>
        <v>15</v>
      </c>
      <c r="BR9" s="19">
        <f>AL9</f>
        <v>2</v>
      </c>
      <c r="BS9" s="35">
        <f>IF(BR9,(100-BR9*6)*15%,15)</f>
        <v>13.2</v>
      </c>
      <c r="BT9" s="38">
        <f>SUM(BC9,BO9,BQ9,BS9)</f>
        <v>71.95</v>
      </c>
      <c r="BU9" s="39">
        <f>AQ9*0.6+BT9*0.4</f>
        <v>75.338285714285703</v>
      </c>
      <c r="BV9" s="16">
        <v>15</v>
      </c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" si="2">SUM(BV9:CE9)</f>
        <v>15</v>
      </c>
      <c r="CG9" s="35">
        <f t="shared" ref="CG9" si="3">(CF9*50/$CF$5+50)*0.3</f>
        <v>22.5</v>
      </c>
      <c r="CH9" s="19">
        <v>15</v>
      </c>
      <c r="CI9" s="19"/>
      <c r="CJ9" s="19"/>
      <c r="CK9" s="19"/>
      <c r="CL9" s="19"/>
      <c r="CM9" s="19"/>
      <c r="CN9" s="19"/>
      <c r="CO9" s="33"/>
      <c r="CP9" s="33"/>
      <c r="CQ9" s="33"/>
      <c r="CR9" s="34">
        <f t="shared" ref="CR9" si="4">SUM(CH9:CQ9)</f>
        <v>15</v>
      </c>
      <c r="CS9" s="35">
        <f t="shared" ref="CS9" si="5">(CR9*50/$CR$5+50)*0.3</f>
        <v>26.25</v>
      </c>
      <c r="CT9" s="19">
        <v>10</v>
      </c>
      <c r="CU9" s="19"/>
      <c r="CV9" s="19"/>
      <c r="CW9" s="19"/>
      <c r="CX9" s="19"/>
      <c r="CY9" s="19"/>
      <c r="CZ9" s="19"/>
      <c r="DA9" s="19"/>
      <c r="DB9" s="19"/>
      <c r="DC9" s="19"/>
      <c r="DD9" s="35">
        <f t="shared" ref="DD9" si="6">SUM(CT9:DC9)/10*0.3</f>
        <v>0.3</v>
      </c>
      <c r="DE9" s="19">
        <v>2</v>
      </c>
      <c r="DF9" s="35">
        <f t="shared" ref="DF9" si="7">IF(DE9,(100-DE9*6)*10%,10)</f>
        <v>8.8000000000000007</v>
      </c>
      <c r="DG9" s="35">
        <f t="shared" ref="DG9" si="8">SUM(CG9,CS9,DD9,DF9)*0.6</f>
        <v>34.709999999999994</v>
      </c>
      <c r="DH9" s="16">
        <v>85</v>
      </c>
      <c r="DI9" s="35">
        <f t="shared" ref="DI9" si="9">(DH9*50/$DH$5+50)*0.4</f>
        <v>37</v>
      </c>
      <c r="DJ9" s="36">
        <f t="shared" ref="DJ9" si="10">DG9+DI9</f>
        <v>71.709999999999994</v>
      </c>
      <c r="DK9" s="16">
        <v>15</v>
      </c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" si="11">SUM(DK9:DT9)</f>
        <v>15</v>
      </c>
      <c r="DV9" s="35">
        <f t="shared" ref="DV9" si="12">(DU9*50/$DU$5+50)*0.35</f>
        <v>26.25</v>
      </c>
      <c r="DW9" s="19">
        <f t="shared" ref="DW9" si="13">DH9</f>
        <v>85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 t="shared" ref="EG9" si="14">SUM(DW9:EF9)</f>
        <v>85</v>
      </c>
      <c r="EH9" s="35">
        <f t="shared" ref="EH9" si="15">(EG9*50/$EG$5+50)*0.35</f>
        <v>32.375</v>
      </c>
      <c r="EI9" s="19">
        <f t="shared" ref="EI9" si="16">BP9</f>
        <v>80</v>
      </c>
      <c r="EJ9" s="35">
        <f t="shared" ref="EJ9" si="17">(EI9*50/$EI$5+50)*0.15</f>
        <v>13.5</v>
      </c>
      <c r="EK9" s="19">
        <f t="shared" ref="EK9" si="18">AL9</f>
        <v>2</v>
      </c>
      <c r="EL9" s="35">
        <f t="shared" ref="EL9" si="19">IF(EK9,(100-EK9*6)*15%,15)</f>
        <v>13.2</v>
      </c>
      <c r="EM9" s="38">
        <f t="shared" ref="EM9" si="20">SUM(DV9,EH9,EJ9,EL9)</f>
        <v>85.325000000000003</v>
      </c>
      <c r="EN9" s="39">
        <f t="shared" ref="EN9" si="21">DJ9*0.6+EM9*0.4</f>
        <v>77.156000000000006</v>
      </c>
      <c r="EP9" s="40">
        <f>LOOKUP(BU9,LOOKUP!$A$2:$A$505,LOOKUP!$B$2:$B$505)</f>
        <v>3</v>
      </c>
      <c r="EQ9" s="40">
        <f>LOOKUP(EN9,LOOKUP!$A$2:$A$505,LOOKUP!$B$2:$B$505)</f>
        <v>2.75</v>
      </c>
      <c r="ER9" s="41">
        <f>EN9*0.5+BU9*0.5</f>
        <v>76.247142857142848</v>
      </c>
      <c r="ES9" s="42">
        <f>LOOKUP(ER9,LOOKUP!$A$2:$A$505,LOOKUP!$B$2:$B$505)</f>
        <v>3</v>
      </c>
      <c r="EU9" s="11">
        <f>'PRINT GRADE'!H12</f>
        <v>3</v>
      </c>
    </row>
    <row r="10" spans="1:213" x14ac:dyDescent="0.3">
      <c r="A10" s="30">
        <v>2</v>
      </c>
      <c r="B10" s="31" t="s">
        <v>123</v>
      </c>
      <c r="C10" s="16">
        <v>2</v>
      </c>
      <c r="D10" s="43">
        <v>10</v>
      </c>
      <c r="E10" s="16"/>
      <c r="F10" s="16"/>
      <c r="G10" s="16"/>
      <c r="H10" s="16"/>
      <c r="I10" s="32"/>
      <c r="J10" s="16"/>
      <c r="K10" s="32"/>
      <c r="L10" s="32"/>
      <c r="M10" s="34">
        <f t="shared" si="0"/>
        <v>12</v>
      </c>
      <c r="N10" s="35">
        <f t="shared" ref="N10:N73" si="22">(M10*50/$M$5+50)*0.3</f>
        <v>20.142857142857142</v>
      </c>
      <c r="O10" s="19">
        <v>10</v>
      </c>
      <c r="P10" s="19"/>
      <c r="Q10" s="19"/>
      <c r="R10" s="19"/>
      <c r="S10" s="19"/>
      <c r="T10" s="19"/>
      <c r="U10" s="19"/>
      <c r="V10" s="33"/>
      <c r="W10" s="33"/>
      <c r="X10" s="33"/>
      <c r="Y10" s="34">
        <f t="shared" ref="Y10:Y73" si="23">SUM(O10:X10)</f>
        <v>10</v>
      </c>
      <c r="Z10" s="35">
        <f t="shared" ref="Z10:Z73" si="24">(Y10*50/$Y$5+50)*0.3</f>
        <v>30</v>
      </c>
      <c r="AA10" s="19">
        <v>50</v>
      </c>
      <c r="AB10" s="19">
        <v>100</v>
      </c>
      <c r="AC10" s="19">
        <v>100</v>
      </c>
      <c r="AD10" s="19">
        <v>100</v>
      </c>
      <c r="AE10" s="19">
        <v>100</v>
      </c>
      <c r="AF10" s="19">
        <v>100</v>
      </c>
      <c r="AG10" s="19">
        <v>100</v>
      </c>
      <c r="AH10" s="19">
        <v>100</v>
      </c>
      <c r="AI10" s="19">
        <v>100</v>
      </c>
      <c r="AJ10" s="19">
        <v>100</v>
      </c>
      <c r="AK10" s="35">
        <f t="shared" ref="AK10:AK73" si="25">SUM(AA10:AJ10)/10*0.3</f>
        <v>28.5</v>
      </c>
      <c r="AL10" s="19">
        <v>2</v>
      </c>
      <c r="AM10" s="35">
        <f t="shared" ref="AM10:AM73" si="26">IF(AL10,(100-AL10*6)*10%,10)</f>
        <v>8.8000000000000007</v>
      </c>
      <c r="AN10" s="35">
        <f t="shared" ref="AN10:AN73" si="27">SUM(N10,Z10,AK10,AM10)*0.6</f>
        <v>52.465714285714277</v>
      </c>
      <c r="AO10" s="16">
        <v>47</v>
      </c>
      <c r="AP10" s="35">
        <f t="shared" ref="AP10:AP73" si="28">(AO10*50/$AO$5+50)*0.4</f>
        <v>38.800000000000004</v>
      </c>
      <c r="AQ10" s="36">
        <f t="shared" ref="AQ10:AQ73" si="29">AN10+AP10</f>
        <v>91.265714285714282</v>
      </c>
      <c r="AR10" s="16">
        <v>25</v>
      </c>
      <c r="AS10" s="16"/>
      <c r="AT10" s="16"/>
      <c r="AU10" s="16"/>
      <c r="AV10" s="16"/>
      <c r="AW10" s="16"/>
      <c r="AX10" s="16"/>
      <c r="AY10" s="16"/>
      <c r="AZ10" s="16"/>
      <c r="BA10" s="16"/>
      <c r="BB10" s="34">
        <f t="shared" si="1"/>
        <v>25</v>
      </c>
      <c r="BC10" s="35">
        <f t="shared" ref="BC10:BC73" si="30">(BB10*50/$BB$5+50)*0.35</f>
        <v>21.875</v>
      </c>
      <c r="BD10" s="19">
        <v>50</v>
      </c>
      <c r="BE10" s="19"/>
      <c r="BF10" s="19"/>
      <c r="BG10" s="19"/>
      <c r="BH10" s="19"/>
      <c r="BI10" s="19"/>
      <c r="BJ10" s="19"/>
      <c r="BK10" s="19"/>
      <c r="BL10" s="19"/>
      <c r="BM10" s="19"/>
      <c r="BN10" s="37">
        <f t="shared" ref="BN10:BN73" si="31">SUM(BD10:BM10)</f>
        <v>50</v>
      </c>
      <c r="BO10" s="35">
        <f t="shared" ref="BO10:BO73" si="32">(BN10*50/$BN$5+50)*0.35</f>
        <v>26.25</v>
      </c>
      <c r="BP10" s="19">
        <v>80</v>
      </c>
      <c r="BQ10" s="35">
        <f t="shared" ref="BQ10:BQ73" si="33">(BP10*50/$BP$5+50)*0.15</f>
        <v>15</v>
      </c>
      <c r="BR10" s="19">
        <f t="shared" ref="BR10:BR73" si="34">AL10</f>
        <v>2</v>
      </c>
      <c r="BS10" s="35">
        <f t="shared" ref="BS10:BS73" si="35">IF(BR10,(100-BR10*6)*15%,15)</f>
        <v>13.2</v>
      </c>
      <c r="BT10" s="38">
        <f t="shared" ref="BT10:BT73" si="36">SUM(BC10,BO10,BQ10,BS10)</f>
        <v>76.325000000000003</v>
      </c>
      <c r="BU10" s="39">
        <f t="shared" ref="BU10:BU73" si="37">AQ10*0.6+BT10*0.4</f>
        <v>85.289428571428573</v>
      </c>
      <c r="BV10" s="16">
        <v>15</v>
      </c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ref="CF10:CF18" si="38">SUM(BV10:CE10)</f>
        <v>15</v>
      </c>
      <c r="CG10" s="35">
        <f t="shared" ref="CG10:CG73" si="39">(CF10*50/$CF$5+50)*0.3</f>
        <v>22.5</v>
      </c>
      <c r="CH10" s="19">
        <v>15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73" si="40">SUM(CH10:CQ10)</f>
        <v>15</v>
      </c>
      <c r="CS10" s="35">
        <f t="shared" ref="CS10:CS73" si="41">(CR10*50/$CR$5+50)*0.3</f>
        <v>26.25</v>
      </c>
      <c r="CT10" s="19">
        <v>10</v>
      </c>
      <c r="CU10" s="19"/>
      <c r="CV10" s="19"/>
      <c r="CW10" s="19"/>
      <c r="CX10" s="19"/>
      <c r="CY10" s="19"/>
      <c r="CZ10" s="19"/>
      <c r="DA10" s="19"/>
      <c r="DB10" s="19"/>
      <c r="DC10" s="19"/>
      <c r="DD10" s="35">
        <f t="shared" ref="DD10:DD73" si="42">SUM(CT10:DC10)/10*0.3</f>
        <v>0.3</v>
      </c>
      <c r="DE10" s="19">
        <v>2</v>
      </c>
      <c r="DF10" s="35">
        <f t="shared" ref="DF10:DF73" si="43">IF(DE10,(100-DE10*6)*10%,10)</f>
        <v>8.8000000000000007</v>
      </c>
      <c r="DG10" s="35">
        <f t="shared" ref="DG10:DG73" si="44">SUM(CG10,CS10,DD10,DF10)*0.6</f>
        <v>34.709999999999994</v>
      </c>
      <c r="DH10" s="16">
        <v>85</v>
      </c>
      <c r="DI10" s="35">
        <f t="shared" ref="DI10:DI73" si="45">(DH10*50/$DH$5+50)*0.4</f>
        <v>37</v>
      </c>
      <c r="DJ10" s="36">
        <f t="shared" ref="DJ10:DJ73" si="46">DG10+DI10</f>
        <v>71.709999999999994</v>
      </c>
      <c r="DK10" s="16">
        <v>15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ref="DU10:DU72" si="47">SUM(DK10:DT10)</f>
        <v>15</v>
      </c>
      <c r="DV10" s="35">
        <f t="shared" ref="DV10:DV73" si="48">(DU10*50/$DU$5+50)*0.35</f>
        <v>26.25</v>
      </c>
      <c r="DW10" s="19">
        <f t="shared" ref="DW10:DW73" si="49">DH10</f>
        <v>85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73" si="50">SUM(DW10:EF10)</f>
        <v>85</v>
      </c>
      <c r="EH10" s="35">
        <f t="shared" ref="EH10:EH73" si="51">(EG10*50/$EG$5+50)*0.35</f>
        <v>32.375</v>
      </c>
      <c r="EI10" s="19">
        <f t="shared" ref="EI10:EI73" si="52">BP10</f>
        <v>80</v>
      </c>
      <c r="EJ10" s="35">
        <f t="shared" ref="EJ10:EJ73" si="53">(EI10*50/$EI$5+50)*0.15</f>
        <v>13.5</v>
      </c>
      <c r="EK10" s="19">
        <f t="shared" ref="EK10:EK73" si="54">AL10</f>
        <v>2</v>
      </c>
      <c r="EL10" s="35">
        <f t="shared" ref="EL10:EL73" si="55">IF(EK10,(100-EK10*6)*15%,15)</f>
        <v>13.2</v>
      </c>
      <c r="EM10" s="38">
        <f t="shared" ref="EM10:EM73" si="56">SUM(DV10,EH10,EJ10,EL10)</f>
        <v>85.325000000000003</v>
      </c>
      <c r="EN10" s="39">
        <f t="shared" ref="EN10:EN73" si="57">DJ10*0.6+EM10*0.4</f>
        <v>77.156000000000006</v>
      </c>
      <c r="EP10" s="40">
        <f>LOOKUP(BU10,LOOKUP!$A$2:$A$505,LOOKUP!$B$2:$B$505)</f>
        <v>2</v>
      </c>
      <c r="EQ10" s="40">
        <f>LOOKUP(EN10,LOOKUP!$A$2:$A$505,LOOKUP!$B$2:$B$505)</f>
        <v>2.75</v>
      </c>
      <c r="ER10" s="41">
        <f t="shared" ref="ER10:ER73" si="58">EN10*0.5+BU10*0.5</f>
        <v>81.222714285714289</v>
      </c>
      <c r="ES10" s="42">
        <f>LOOKUP(ER10,LOOKUP!$A$2:$A$505,LOOKUP!$B$2:$B$505)</f>
        <v>2.5</v>
      </c>
      <c r="EU10" s="11">
        <f>'PRINT GRADE'!H13</f>
        <v>2.5</v>
      </c>
    </row>
    <row r="11" spans="1:213" x14ac:dyDescent="0.3">
      <c r="A11" s="30">
        <v>3</v>
      </c>
      <c r="B11" s="31" t="s">
        <v>124</v>
      </c>
      <c r="C11" s="16">
        <v>2</v>
      </c>
      <c r="D11" s="43">
        <v>25</v>
      </c>
      <c r="E11" s="16"/>
      <c r="F11" s="16"/>
      <c r="G11" s="16"/>
      <c r="H11" s="16"/>
      <c r="I11" s="32"/>
      <c r="J11" s="16"/>
      <c r="K11" s="32"/>
      <c r="L11" s="32"/>
      <c r="M11" s="34">
        <f t="shared" si="0"/>
        <v>27</v>
      </c>
      <c r="N11" s="35">
        <f t="shared" si="22"/>
        <v>26.571428571428569</v>
      </c>
      <c r="O11" s="19">
        <v>10</v>
      </c>
      <c r="P11" s="19"/>
      <c r="Q11" s="19"/>
      <c r="R11" s="19"/>
      <c r="S11" s="19"/>
      <c r="T11" s="19"/>
      <c r="U11" s="19"/>
      <c r="V11" s="33"/>
      <c r="W11" s="33"/>
      <c r="X11" s="33"/>
      <c r="Y11" s="34">
        <f t="shared" si="23"/>
        <v>10</v>
      </c>
      <c r="Z11" s="35">
        <f t="shared" si="24"/>
        <v>30</v>
      </c>
      <c r="AA11" s="19">
        <v>75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19">
        <v>100</v>
      </c>
      <c r="AH11" s="19">
        <v>100</v>
      </c>
      <c r="AI11" s="19">
        <v>100</v>
      </c>
      <c r="AJ11" s="19">
        <v>100</v>
      </c>
      <c r="AK11" s="35">
        <f t="shared" si="25"/>
        <v>29.25</v>
      </c>
      <c r="AL11" s="19">
        <v>1</v>
      </c>
      <c r="AM11" s="35">
        <f t="shared" si="26"/>
        <v>9.4</v>
      </c>
      <c r="AN11" s="35">
        <f t="shared" si="27"/>
        <v>57.132857142857141</v>
      </c>
      <c r="AO11" s="16">
        <v>18</v>
      </c>
      <c r="AP11" s="35">
        <f t="shared" si="28"/>
        <v>27.200000000000003</v>
      </c>
      <c r="AQ11" s="36">
        <f t="shared" si="29"/>
        <v>84.332857142857137</v>
      </c>
      <c r="AR11" s="16">
        <f t="shared" ref="AR11:AR66" si="59">AA11</f>
        <v>75</v>
      </c>
      <c r="AS11" s="16"/>
      <c r="AT11" s="16"/>
      <c r="AU11" s="16"/>
      <c r="AV11" s="16"/>
      <c r="AW11" s="16"/>
      <c r="AX11" s="16"/>
      <c r="AY11" s="16"/>
      <c r="AZ11" s="16"/>
      <c r="BA11" s="16"/>
      <c r="BB11" s="34">
        <f t="shared" si="1"/>
        <v>75</v>
      </c>
      <c r="BC11" s="35">
        <f t="shared" si="30"/>
        <v>30.624999999999996</v>
      </c>
      <c r="BD11" s="19">
        <v>80</v>
      </c>
      <c r="BE11" s="19"/>
      <c r="BF11" s="19"/>
      <c r="BG11" s="19"/>
      <c r="BH11" s="19"/>
      <c r="BI11" s="19"/>
      <c r="BJ11" s="19"/>
      <c r="BK11" s="19"/>
      <c r="BL11" s="19"/>
      <c r="BM11" s="19"/>
      <c r="BN11" s="37">
        <f t="shared" si="31"/>
        <v>80</v>
      </c>
      <c r="BO11" s="35">
        <f t="shared" si="32"/>
        <v>31.499999999999996</v>
      </c>
      <c r="BP11" s="19">
        <v>80</v>
      </c>
      <c r="BQ11" s="35">
        <f t="shared" si="33"/>
        <v>15</v>
      </c>
      <c r="BR11" s="19">
        <f t="shared" si="34"/>
        <v>1</v>
      </c>
      <c r="BS11" s="35">
        <f t="shared" si="35"/>
        <v>14.1</v>
      </c>
      <c r="BT11" s="38">
        <f t="shared" si="36"/>
        <v>91.224999999999994</v>
      </c>
      <c r="BU11" s="39">
        <f t="shared" si="37"/>
        <v>87.08971428571428</v>
      </c>
      <c r="BV11" s="16">
        <v>30</v>
      </c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f t="shared" si="38"/>
        <v>30</v>
      </c>
      <c r="CG11" s="35">
        <f t="shared" si="39"/>
        <v>30</v>
      </c>
      <c r="CH11" s="19">
        <v>20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40"/>
        <v>20</v>
      </c>
      <c r="CS11" s="35">
        <f t="shared" si="41"/>
        <v>30</v>
      </c>
      <c r="CT11" s="19">
        <v>10</v>
      </c>
      <c r="CU11" s="19"/>
      <c r="CV11" s="19"/>
      <c r="CW11" s="19"/>
      <c r="CX11" s="19"/>
      <c r="CY11" s="19"/>
      <c r="CZ11" s="19"/>
      <c r="DA11" s="19"/>
      <c r="DB11" s="19"/>
      <c r="DC11" s="19"/>
      <c r="DD11" s="35">
        <f t="shared" si="42"/>
        <v>0.3</v>
      </c>
      <c r="DE11" s="19">
        <v>1</v>
      </c>
      <c r="DF11" s="35">
        <f t="shared" si="43"/>
        <v>9.4</v>
      </c>
      <c r="DG11" s="35">
        <f t="shared" si="44"/>
        <v>41.82</v>
      </c>
      <c r="DH11" s="16">
        <v>10</v>
      </c>
      <c r="DI11" s="35">
        <f t="shared" si="45"/>
        <v>22</v>
      </c>
      <c r="DJ11" s="36">
        <f t="shared" si="46"/>
        <v>63.82</v>
      </c>
      <c r="DK11" s="16">
        <v>30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47"/>
        <v>30</v>
      </c>
      <c r="DV11" s="35">
        <f t="shared" si="48"/>
        <v>35</v>
      </c>
      <c r="DW11" s="19">
        <v>80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50"/>
        <v>80</v>
      </c>
      <c r="EH11" s="35">
        <f t="shared" si="51"/>
        <v>31.499999999999996</v>
      </c>
      <c r="EI11" s="19">
        <f t="shared" si="52"/>
        <v>80</v>
      </c>
      <c r="EJ11" s="35">
        <f t="shared" si="53"/>
        <v>13.5</v>
      </c>
      <c r="EK11" s="19">
        <f t="shared" si="54"/>
        <v>1</v>
      </c>
      <c r="EL11" s="35">
        <f t="shared" si="55"/>
        <v>14.1</v>
      </c>
      <c r="EM11" s="38">
        <f t="shared" si="56"/>
        <v>94.1</v>
      </c>
      <c r="EN11" s="39">
        <f t="shared" si="57"/>
        <v>75.932000000000002</v>
      </c>
      <c r="EP11" s="40">
        <f>LOOKUP(BU11,LOOKUP!$A$2:$A$505,LOOKUP!$B$2:$B$505)</f>
        <v>2</v>
      </c>
      <c r="EQ11" s="40">
        <f>LOOKUP(EN11,LOOKUP!$A$2:$A$505,LOOKUP!$B$2:$B$505)</f>
        <v>3</v>
      </c>
      <c r="ER11" s="41">
        <f t="shared" si="58"/>
        <v>81.510857142857134</v>
      </c>
      <c r="ES11" s="42">
        <f>LOOKUP(ER11,LOOKUP!$A$2:$A$505,LOOKUP!$B$2:$B$505)</f>
        <v>2.5</v>
      </c>
      <c r="EU11" s="11">
        <f>'PRINT GRADE'!H14</f>
        <v>2.5</v>
      </c>
    </row>
    <row r="12" spans="1:213" x14ac:dyDescent="0.3">
      <c r="A12" s="30">
        <v>4</v>
      </c>
      <c r="B12" s="31" t="s">
        <v>125</v>
      </c>
      <c r="C12" s="16">
        <v>2</v>
      </c>
      <c r="D12" s="43">
        <v>10</v>
      </c>
      <c r="E12" s="16"/>
      <c r="F12" s="16"/>
      <c r="G12" s="16"/>
      <c r="H12" s="16"/>
      <c r="I12" s="32"/>
      <c r="J12" s="16"/>
      <c r="K12" s="32"/>
      <c r="L12" s="32"/>
      <c r="M12" s="34">
        <f t="shared" si="0"/>
        <v>12</v>
      </c>
      <c r="N12" s="35">
        <f t="shared" si="22"/>
        <v>20.142857142857142</v>
      </c>
      <c r="O12" s="19">
        <v>10</v>
      </c>
      <c r="P12" s="19"/>
      <c r="Q12" s="19"/>
      <c r="R12" s="19"/>
      <c r="S12" s="19"/>
      <c r="T12" s="19"/>
      <c r="U12" s="19"/>
      <c r="V12" s="33"/>
      <c r="W12" s="33"/>
      <c r="X12" s="33"/>
      <c r="Y12" s="34">
        <f t="shared" si="23"/>
        <v>10</v>
      </c>
      <c r="Z12" s="35">
        <f t="shared" si="24"/>
        <v>30</v>
      </c>
      <c r="AA12" s="19">
        <v>80</v>
      </c>
      <c r="AB12" s="19">
        <v>100</v>
      </c>
      <c r="AC12" s="19">
        <v>100</v>
      </c>
      <c r="AD12" s="19">
        <v>100</v>
      </c>
      <c r="AE12" s="19">
        <v>100</v>
      </c>
      <c r="AF12" s="19">
        <v>100</v>
      </c>
      <c r="AG12" s="19">
        <v>100</v>
      </c>
      <c r="AH12" s="19">
        <v>100</v>
      </c>
      <c r="AI12" s="19">
        <v>100</v>
      </c>
      <c r="AJ12" s="19">
        <v>100</v>
      </c>
      <c r="AK12" s="35">
        <f t="shared" si="25"/>
        <v>29.4</v>
      </c>
      <c r="AL12" s="19"/>
      <c r="AM12" s="35">
        <f t="shared" si="26"/>
        <v>10</v>
      </c>
      <c r="AN12" s="35">
        <f t="shared" si="27"/>
        <v>53.725714285714282</v>
      </c>
      <c r="AO12" s="16">
        <v>37</v>
      </c>
      <c r="AP12" s="35">
        <f t="shared" si="28"/>
        <v>34.800000000000004</v>
      </c>
      <c r="AQ12" s="36">
        <f t="shared" si="29"/>
        <v>88.525714285714287</v>
      </c>
      <c r="AR12" s="16">
        <f t="shared" si="59"/>
        <v>80</v>
      </c>
      <c r="AS12" s="16"/>
      <c r="AT12" s="16"/>
      <c r="AU12" s="16"/>
      <c r="AV12" s="16"/>
      <c r="AW12" s="16"/>
      <c r="AX12" s="16"/>
      <c r="AY12" s="16"/>
      <c r="AZ12" s="16"/>
      <c r="BA12" s="16"/>
      <c r="BB12" s="34">
        <f t="shared" si="1"/>
        <v>80</v>
      </c>
      <c r="BC12" s="35">
        <f t="shared" si="30"/>
        <v>31.499999999999996</v>
      </c>
      <c r="BD12" s="19">
        <v>75</v>
      </c>
      <c r="BE12" s="19"/>
      <c r="BF12" s="19"/>
      <c r="BG12" s="19"/>
      <c r="BH12" s="19"/>
      <c r="BI12" s="19"/>
      <c r="BJ12" s="19"/>
      <c r="BK12" s="19"/>
      <c r="BL12" s="19"/>
      <c r="BM12" s="19"/>
      <c r="BN12" s="37">
        <f t="shared" si="31"/>
        <v>75</v>
      </c>
      <c r="BO12" s="35">
        <f t="shared" si="32"/>
        <v>30.624999999999996</v>
      </c>
      <c r="BP12" s="19">
        <v>80</v>
      </c>
      <c r="BQ12" s="35">
        <f t="shared" si="33"/>
        <v>15</v>
      </c>
      <c r="BR12" s="19">
        <f t="shared" si="34"/>
        <v>0</v>
      </c>
      <c r="BS12" s="35">
        <f t="shared" si="35"/>
        <v>15</v>
      </c>
      <c r="BT12" s="38">
        <f t="shared" si="36"/>
        <v>92.125</v>
      </c>
      <c r="BU12" s="39">
        <f t="shared" si="37"/>
        <v>89.965428571428575</v>
      </c>
      <c r="BV12" s="16">
        <v>15</v>
      </c>
      <c r="BW12" s="16"/>
      <c r="BX12" s="16"/>
      <c r="BY12" s="16"/>
      <c r="BZ12" s="16"/>
      <c r="CA12" s="16"/>
      <c r="CB12" s="32"/>
      <c r="CC12" s="16"/>
      <c r="CD12" s="32"/>
      <c r="CE12" s="32"/>
      <c r="CF12" s="34">
        <f t="shared" si="38"/>
        <v>15</v>
      </c>
      <c r="CG12" s="35">
        <f t="shared" si="39"/>
        <v>22.5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40"/>
        <v>10</v>
      </c>
      <c r="CS12" s="35">
        <f t="shared" si="41"/>
        <v>22.5</v>
      </c>
      <c r="CT12" s="19">
        <v>10</v>
      </c>
      <c r="CU12" s="19"/>
      <c r="CV12" s="19"/>
      <c r="CW12" s="19"/>
      <c r="CX12" s="19"/>
      <c r="CY12" s="19"/>
      <c r="CZ12" s="19"/>
      <c r="DA12" s="19"/>
      <c r="DB12" s="19"/>
      <c r="DC12" s="19"/>
      <c r="DD12" s="35">
        <f t="shared" si="42"/>
        <v>0.3</v>
      </c>
      <c r="DE12" s="19">
        <v>0</v>
      </c>
      <c r="DF12" s="35">
        <f t="shared" si="43"/>
        <v>10</v>
      </c>
      <c r="DG12" s="35">
        <f t="shared" si="44"/>
        <v>33.18</v>
      </c>
      <c r="DH12" s="16">
        <v>80</v>
      </c>
      <c r="DI12" s="35">
        <f t="shared" si="45"/>
        <v>36</v>
      </c>
      <c r="DJ12" s="36">
        <f t="shared" si="46"/>
        <v>69.180000000000007</v>
      </c>
      <c r="DK12" s="16">
        <v>10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47"/>
        <v>10</v>
      </c>
      <c r="DV12" s="35">
        <f t="shared" si="48"/>
        <v>23.333333333333332</v>
      </c>
      <c r="DW12" s="19">
        <f t="shared" si="49"/>
        <v>80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50"/>
        <v>80</v>
      </c>
      <c r="EH12" s="35">
        <f t="shared" si="51"/>
        <v>31.499999999999996</v>
      </c>
      <c r="EI12" s="19">
        <f t="shared" si="52"/>
        <v>80</v>
      </c>
      <c r="EJ12" s="35">
        <f t="shared" si="53"/>
        <v>13.5</v>
      </c>
      <c r="EK12" s="19">
        <f t="shared" si="54"/>
        <v>0</v>
      </c>
      <c r="EL12" s="35">
        <f t="shared" si="55"/>
        <v>15</v>
      </c>
      <c r="EM12" s="38">
        <f t="shared" si="56"/>
        <v>83.333333333333329</v>
      </c>
      <c r="EN12" s="39">
        <f t="shared" si="57"/>
        <v>74.841333333333338</v>
      </c>
      <c r="EP12" s="40">
        <f>LOOKUP(BU12,LOOKUP!$A$2:$A$505,LOOKUP!$B$2:$B$505)</f>
        <v>1.75</v>
      </c>
      <c r="EQ12" s="40">
        <f>LOOKUP(EN12,LOOKUP!$A$2:$A$505,LOOKUP!$B$2:$B$505)</f>
        <v>3</v>
      </c>
      <c r="ER12" s="41">
        <f t="shared" si="58"/>
        <v>82.403380952380957</v>
      </c>
      <c r="ES12" s="42">
        <f>LOOKUP(ER12,LOOKUP!$A$2:$A$505,LOOKUP!$B$2:$B$505)</f>
        <v>2.25</v>
      </c>
      <c r="EU12" s="11">
        <f>'PRINT GRADE'!H15</f>
        <v>2.25</v>
      </c>
    </row>
    <row r="13" spans="1:213" x14ac:dyDescent="0.3">
      <c r="A13" s="30">
        <v>5</v>
      </c>
      <c r="B13" s="31" t="s">
        <v>126</v>
      </c>
      <c r="C13" s="16">
        <v>5</v>
      </c>
      <c r="D13" s="43">
        <v>25</v>
      </c>
      <c r="E13" s="16"/>
      <c r="F13" s="16"/>
      <c r="G13" s="16"/>
      <c r="H13" s="16"/>
      <c r="I13" s="32"/>
      <c r="J13" s="16"/>
      <c r="K13" s="32"/>
      <c r="L13" s="32"/>
      <c r="M13" s="34">
        <f t="shared" si="0"/>
        <v>30</v>
      </c>
      <c r="N13" s="35">
        <f t="shared" si="22"/>
        <v>27.857142857142858</v>
      </c>
      <c r="O13" s="19">
        <v>10</v>
      </c>
      <c r="P13" s="19"/>
      <c r="Q13" s="19"/>
      <c r="R13" s="19"/>
      <c r="S13" s="19"/>
      <c r="T13" s="19"/>
      <c r="U13" s="19"/>
      <c r="V13" s="33"/>
      <c r="W13" s="33"/>
      <c r="X13" s="33"/>
      <c r="Y13" s="34">
        <f t="shared" si="23"/>
        <v>10</v>
      </c>
      <c r="Z13" s="35">
        <f t="shared" si="24"/>
        <v>30</v>
      </c>
      <c r="AA13" s="19">
        <v>75</v>
      </c>
      <c r="AB13" s="19">
        <v>100</v>
      </c>
      <c r="AC13" s="19">
        <v>100</v>
      </c>
      <c r="AD13" s="19">
        <v>100</v>
      </c>
      <c r="AE13" s="19">
        <v>100</v>
      </c>
      <c r="AF13" s="19">
        <v>100</v>
      </c>
      <c r="AG13" s="19">
        <v>100</v>
      </c>
      <c r="AH13" s="19">
        <v>100</v>
      </c>
      <c r="AI13" s="19">
        <v>100</v>
      </c>
      <c r="AJ13" s="19">
        <v>100</v>
      </c>
      <c r="AK13" s="35">
        <f t="shared" si="25"/>
        <v>29.25</v>
      </c>
      <c r="AL13" s="19">
        <v>1</v>
      </c>
      <c r="AM13" s="35">
        <f t="shared" si="26"/>
        <v>9.4</v>
      </c>
      <c r="AN13" s="35">
        <f t="shared" si="27"/>
        <v>57.90428571428572</v>
      </c>
      <c r="AO13" s="16">
        <v>30</v>
      </c>
      <c r="AP13" s="35">
        <f t="shared" si="28"/>
        <v>32</v>
      </c>
      <c r="AQ13" s="36">
        <f t="shared" si="29"/>
        <v>89.90428571428572</v>
      </c>
      <c r="AR13" s="16">
        <f t="shared" si="59"/>
        <v>75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34">
        <f t="shared" si="1"/>
        <v>75</v>
      </c>
      <c r="BC13" s="35">
        <f t="shared" si="30"/>
        <v>30.624999999999996</v>
      </c>
      <c r="BD13" s="19">
        <v>70</v>
      </c>
      <c r="BE13" s="19"/>
      <c r="BF13" s="19"/>
      <c r="BG13" s="19"/>
      <c r="BH13" s="19"/>
      <c r="BI13" s="19"/>
      <c r="BJ13" s="19"/>
      <c r="BK13" s="19"/>
      <c r="BL13" s="19"/>
      <c r="BM13" s="19"/>
      <c r="BN13" s="37">
        <f t="shared" si="31"/>
        <v>70</v>
      </c>
      <c r="BO13" s="35">
        <f t="shared" si="32"/>
        <v>29.749999999999996</v>
      </c>
      <c r="BP13" s="19">
        <v>80</v>
      </c>
      <c r="BQ13" s="35">
        <f t="shared" si="33"/>
        <v>15</v>
      </c>
      <c r="BR13" s="19">
        <f t="shared" si="34"/>
        <v>1</v>
      </c>
      <c r="BS13" s="35">
        <f t="shared" si="35"/>
        <v>14.1</v>
      </c>
      <c r="BT13" s="38">
        <f t="shared" si="36"/>
        <v>89.474999999999994</v>
      </c>
      <c r="BU13" s="39">
        <f t="shared" si="37"/>
        <v>89.732571428571433</v>
      </c>
      <c r="BV13" s="16">
        <v>30</v>
      </c>
      <c r="BW13" s="16"/>
      <c r="BX13" s="16"/>
      <c r="BY13" s="16"/>
      <c r="BZ13" s="16"/>
      <c r="CA13" s="16"/>
      <c r="CB13" s="32"/>
      <c r="CC13" s="16"/>
      <c r="CD13" s="32"/>
      <c r="CE13" s="32"/>
      <c r="CF13" s="34">
        <f t="shared" si="38"/>
        <v>30</v>
      </c>
      <c r="CG13" s="35">
        <f t="shared" si="39"/>
        <v>30</v>
      </c>
      <c r="CH13" s="19">
        <v>5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40"/>
        <v>5</v>
      </c>
      <c r="CS13" s="35">
        <f t="shared" si="41"/>
        <v>18.75</v>
      </c>
      <c r="CT13" s="19">
        <v>10</v>
      </c>
      <c r="CU13" s="19"/>
      <c r="CV13" s="19"/>
      <c r="CW13" s="19"/>
      <c r="CX13" s="19"/>
      <c r="CY13" s="19"/>
      <c r="CZ13" s="19"/>
      <c r="DA13" s="19"/>
      <c r="DB13" s="19"/>
      <c r="DC13" s="19"/>
      <c r="DD13" s="35">
        <f t="shared" si="42"/>
        <v>0.3</v>
      </c>
      <c r="DE13" s="19">
        <v>1</v>
      </c>
      <c r="DF13" s="35">
        <f t="shared" si="43"/>
        <v>9.4</v>
      </c>
      <c r="DG13" s="35">
        <f t="shared" si="44"/>
        <v>35.069999999999993</v>
      </c>
      <c r="DH13" s="16">
        <v>80</v>
      </c>
      <c r="DI13" s="35">
        <f t="shared" si="45"/>
        <v>36</v>
      </c>
      <c r="DJ13" s="36">
        <f t="shared" si="46"/>
        <v>71.069999999999993</v>
      </c>
      <c r="DK13" s="16">
        <v>10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47"/>
        <v>10</v>
      </c>
      <c r="DV13" s="35">
        <f t="shared" si="48"/>
        <v>23.333333333333332</v>
      </c>
      <c r="DW13" s="19">
        <f t="shared" si="49"/>
        <v>80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50"/>
        <v>80</v>
      </c>
      <c r="EH13" s="35">
        <f t="shared" si="51"/>
        <v>31.499999999999996</v>
      </c>
      <c r="EI13" s="19">
        <f t="shared" si="52"/>
        <v>80</v>
      </c>
      <c r="EJ13" s="35">
        <f t="shared" si="53"/>
        <v>13.5</v>
      </c>
      <c r="EK13" s="19">
        <f t="shared" si="54"/>
        <v>1</v>
      </c>
      <c r="EL13" s="35">
        <f t="shared" si="55"/>
        <v>14.1</v>
      </c>
      <c r="EM13" s="38">
        <f t="shared" si="56"/>
        <v>82.433333333333323</v>
      </c>
      <c r="EN13" s="39">
        <f t="shared" si="57"/>
        <v>75.615333333333325</v>
      </c>
      <c r="EP13" s="40">
        <f>LOOKUP(BU13,LOOKUP!$A$2:$A$505,LOOKUP!$B$2:$B$505)</f>
        <v>1.75</v>
      </c>
      <c r="EQ13" s="40">
        <f>LOOKUP(EN13,LOOKUP!$A$2:$A$505,LOOKUP!$B$2:$B$505)</f>
        <v>3</v>
      </c>
      <c r="ER13" s="41">
        <f t="shared" si="58"/>
        <v>82.673952380952386</v>
      </c>
      <c r="ES13" s="42">
        <f>LOOKUP(ER13,LOOKUP!$A$2:$A$505,LOOKUP!$B$2:$B$505)</f>
        <v>2.25</v>
      </c>
      <c r="EU13" s="11">
        <f>'PRINT GRADE'!H16</f>
        <v>2.25</v>
      </c>
    </row>
    <row r="14" spans="1:213" x14ac:dyDescent="0.3">
      <c r="A14" s="30">
        <v>6</v>
      </c>
      <c r="B14" s="31" t="s">
        <v>127</v>
      </c>
      <c r="C14" s="16">
        <v>8</v>
      </c>
      <c r="D14" s="43">
        <v>25</v>
      </c>
      <c r="E14" s="16"/>
      <c r="F14" s="16"/>
      <c r="G14" s="16"/>
      <c r="H14" s="16"/>
      <c r="I14" s="32"/>
      <c r="J14" s="16"/>
      <c r="K14" s="32"/>
      <c r="L14" s="32"/>
      <c r="M14" s="34">
        <f t="shared" si="0"/>
        <v>33</v>
      </c>
      <c r="N14" s="35">
        <f t="shared" si="22"/>
        <v>29.142857142857139</v>
      </c>
      <c r="O14" s="19">
        <v>10</v>
      </c>
      <c r="P14" s="19"/>
      <c r="Q14" s="19"/>
      <c r="R14" s="19"/>
      <c r="S14" s="19"/>
      <c r="T14" s="19"/>
      <c r="U14" s="19"/>
      <c r="V14" s="33"/>
      <c r="W14" s="33"/>
      <c r="X14" s="33"/>
      <c r="Y14" s="34">
        <f t="shared" si="23"/>
        <v>10</v>
      </c>
      <c r="Z14" s="35">
        <f t="shared" si="24"/>
        <v>30</v>
      </c>
      <c r="AA14" s="19">
        <v>80</v>
      </c>
      <c r="AB14" s="19">
        <v>100</v>
      </c>
      <c r="AC14" s="19">
        <v>100</v>
      </c>
      <c r="AD14" s="19">
        <v>100</v>
      </c>
      <c r="AE14" s="19">
        <v>100</v>
      </c>
      <c r="AF14" s="19">
        <v>100</v>
      </c>
      <c r="AG14" s="19">
        <v>100</v>
      </c>
      <c r="AH14" s="19">
        <v>100</v>
      </c>
      <c r="AI14" s="19">
        <v>100</v>
      </c>
      <c r="AJ14" s="19">
        <v>100</v>
      </c>
      <c r="AK14" s="35">
        <f t="shared" si="25"/>
        <v>29.4</v>
      </c>
      <c r="AL14" s="19"/>
      <c r="AM14" s="35">
        <f t="shared" si="26"/>
        <v>10</v>
      </c>
      <c r="AN14" s="35">
        <f t="shared" si="27"/>
        <v>59.125714285714281</v>
      </c>
      <c r="AO14" s="16">
        <v>38</v>
      </c>
      <c r="AP14" s="35">
        <f t="shared" si="28"/>
        <v>35.200000000000003</v>
      </c>
      <c r="AQ14" s="36">
        <f t="shared" si="29"/>
        <v>94.325714285714284</v>
      </c>
      <c r="AR14" s="16">
        <f t="shared" si="59"/>
        <v>80</v>
      </c>
      <c r="AS14" s="16"/>
      <c r="AT14" s="16"/>
      <c r="AU14" s="16"/>
      <c r="AV14" s="16"/>
      <c r="AW14" s="16"/>
      <c r="AX14" s="16"/>
      <c r="AY14" s="16"/>
      <c r="AZ14" s="16"/>
      <c r="BA14" s="16"/>
      <c r="BB14" s="34">
        <f t="shared" si="1"/>
        <v>80</v>
      </c>
      <c r="BC14" s="35">
        <f t="shared" si="30"/>
        <v>31.499999999999996</v>
      </c>
      <c r="BD14" s="19">
        <v>85</v>
      </c>
      <c r="BE14" s="19"/>
      <c r="BF14" s="19"/>
      <c r="BG14" s="19"/>
      <c r="BH14" s="19"/>
      <c r="BI14" s="19"/>
      <c r="BJ14" s="19"/>
      <c r="BK14" s="19"/>
      <c r="BL14" s="19"/>
      <c r="BM14" s="19"/>
      <c r="BN14" s="37">
        <f t="shared" si="31"/>
        <v>85</v>
      </c>
      <c r="BO14" s="35">
        <f t="shared" si="32"/>
        <v>32.375</v>
      </c>
      <c r="BP14" s="19">
        <v>80</v>
      </c>
      <c r="BQ14" s="35">
        <f t="shared" si="33"/>
        <v>15</v>
      </c>
      <c r="BR14" s="19">
        <f t="shared" si="34"/>
        <v>0</v>
      </c>
      <c r="BS14" s="35">
        <f t="shared" si="35"/>
        <v>15</v>
      </c>
      <c r="BT14" s="38">
        <f t="shared" si="36"/>
        <v>93.875</v>
      </c>
      <c r="BU14" s="39">
        <f t="shared" si="37"/>
        <v>94.145428571428567</v>
      </c>
      <c r="BV14" s="16">
        <v>30</v>
      </c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38"/>
        <v>30</v>
      </c>
      <c r="CG14" s="35">
        <f t="shared" si="39"/>
        <v>30</v>
      </c>
      <c r="CH14" s="19">
        <v>17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40"/>
        <v>17</v>
      </c>
      <c r="CS14" s="35">
        <f t="shared" si="41"/>
        <v>27.75</v>
      </c>
      <c r="CT14" s="19">
        <v>10</v>
      </c>
      <c r="CU14" s="19"/>
      <c r="CV14" s="19"/>
      <c r="CW14" s="19"/>
      <c r="CX14" s="19"/>
      <c r="CY14" s="19"/>
      <c r="CZ14" s="19"/>
      <c r="DA14" s="19"/>
      <c r="DB14" s="19"/>
      <c r="DC14" s="19"/>
      <c r="DD14" s="35">
        <f t="shared" si="42"/>
        <v>0.3</v>
      </c>
      <c r="DE14" s="19">
        <v>0</v>
      </c>
      <c r="DF14" s="35">
        <f t="shared" si="43"/>
        <v>10</v>
      </c>
      <c r="DG14" s="35">
        <f t="shared" si="44"/>
        <v>40.83</v>
      </c>
      <c r="DH14" s="16">
        <v>80</v>
      </c>
      <c r="DI14" s="35">
        <f t="shared" si="45"/>
        <v>36</v>
      </c>
      <c r="DJ14" s="36">
        <f t="shared" si="46"/>
        <v>76.83</v>
      </c>
      <c r="DK14" s="16">
        <v>15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47"/>
        <v>15</v>
      </c>
      <c r="DV14" s="35">
        <f t="shared" si="48"/>
        <v>26.25</v>
      </c>
      <c r="DW14" s="19">
        <f t="shared" si="49"/>
        <v>80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50"/>
        <v>80</v>
      </c>
      <c r="EH14" s="35">
        <f t="shared" si="51"/>
        <v>31.499999999999996</v>
      </c>
      <c r="EI14" s="19">
        <f t="shared" si="52"/>
        <v>80</v>
      </c>
      <c r="EJ14" s="35">
        <f t="shared" si="53"/>
        <v>13.5</v>
      </c>
      <c r="EK14" s="19">
        <f t="shared" si="54"/>
        <v>0</v>
      </c>
      <c r="EL14" s="35">
        <f t="shared" si="55"/>
        <v>15</v>
      </c>
      <c r="EM14" s="38">
        <f t="shared" si="56"/>
        <v>86.25</v>
      </c>
      <c r="EN14" s="39">
        <f t="shared" si="57"/>
        <v>80.597999999999999</v>
      </c>
      <c r="EP14" s="40">
        <f>LOOKUP(BU14,LOOKUP!$A$2:$A$505,LOOKUP!$B$2:$B$505)</f>
        <v>1.5</v>
      </c>
      <c r="EQ14" s="40">
        <f>LOOKUP(EN14,LOOKUP!$A$2:$A$505,LOOKUP!$B$2:$B$505)</f>
        <v>2.5</v>
      </c>
      <c r="ER14" s="41">
        <f t="shared" si="58"/>
        <v>87.37171428571429</v>
      </c>
      <c r="ES14" s="42">
        <f>LOOKUP(ER14,LOOKUP!$A$2:$A$505,LOOKUP!$B$2:$B$505)</f>
        <v>2</v>
      </c>
      <c r="EU14" s="11">
        <f>'PRINT GRADE'!H17</f>
        <v>2</v>
      </c>
    </row>
    <row r="15" spans="1:213" x14ac:dyDescent="0.3">
      <c r="A15" s="30">
        <v>7</v>
      </c>
      <c r="B15" s="31" t="s">
        <v>128</v>
      </c>
      <c r="C15" s="16">
        <v>1</v>
      </c>
      <c r="D15" s="43">
        <v>5</v>
      </c>
      <c r="E15" s="16"/>
      <c r="F15" s="16"/>
      <c r="G15" s="16"/>
      <c r="H15" s="16"/>
      <c r="I15" s="32"/>
      <c r="J15" s="16"/>
      <c r="K15" s="32"/>
      <c r="L15" s="32"/>
      <c r="M15" s="34">
        <f t="shared" si="0"/>
        <v>6</v>
      </c>
      <c r="N15" s="35">
        <f t="shared" si="22"/>
        <v>17.571428571428569</v>
      </c>
      <c r="O15" s="19">
        <v>10</v>
      </c>
      <c r="P15" s="19"/>
      <c r="Q15" s="19"/>
      <c r="R15" s="19"/>
      <c r="S15" s="19"/>
      <c r="T15" s="19"/>
      <c r="U15" s="19"/>
      <c r="V15" s="33"/>
      <c r="W15" s="33"/>
      <c r="X15" s="33"/>
      <c r="Y15" s="34">
        <f t="shared" si="23"/>
        <v>10</v>
      </c>
      <c r="Z15" s="35">
        <f t="shared" si="24"/>
        <v>30</v>
      </c>
      <c r="AA15" s="19">
        <v>70</v>
      </c>
      <c r="AB15" s="19">
        <v>100</v>
      </c>
      <c r="AC15" s="19">
        <v>100</v>
      </c>
      <c r="AD15" s="19">
        <v>100</v>
      </c>
      <c r="AE15" s="19">
        <v>100</v>
      </c>
      <c r="AF15" s="19">
        <v>100</v>
      </c>
      <c r="AG15" s="19">
        <v>100</v>
      </c>
      <c r="AH15" s="19">
        <v>100</v>
      </c>
      <c r="AI15" s="19">
        <v>100</v>
      </c>
      <c r="AJ15" s="19">
        <v>100</v>
      </c>
      <c r="AK15" s="35">
        <f t="shared" si="25"/>
        <v>29.099999999999998</v>
      </c>
      <c r="AL15" s="19">
        <v>1</v>
      </c>
      <c r="AM15" s="35">
        <f t="shared" si="26"/>
        <v>9.4</v>
      </c>
      <c r="AN15" s="35">
        <f t="shared" si="27"/>
        <v>51.642857142857139</v>
      </c>
      <c r="AO15" s="16"/>
      <c r="AP15" s="35">
        <f t="shared" si="28"/>
        <v>20</v>
      </c>
      <c r="AQ15" s="36">
        <f t="shared" si="29"/>
        <v>71.642857142857139</v>
      </c>
      <c r="AR15" s="16">
        <f t="shared" si="59"/>
        <v>70</v>
      </c>
      <c r="AS15" s="16"/>
      <c r="AT15" s="16"/>
      <c r="AU15" s="16"/>
      <c r="AV15" s="16"/>
      <c r="AW15" s="16"/>
      <c r="AX15" s="16"/>
      <c r="AY15" s="16"/>
      <c r="AZ15" s="16"/>
      <c r="BA15" s="16"/>
      <c r="BB15" s="34">
        <f t="shared" si="1"/>
        <v>70</v>
      </c>
      <c r="BC15" s="35">
        <f t="shared" si="30"/>
        <v>29.749999999999996</v>
      </c>
      <c r="BD15" s="19">
        <v>50</v>
      </c>
      <c r="BE15" s="19"/>
      <c r="BF15" s="19"/>
      <c r="BG15" s="19"/>
      <c r="BH15" s="19"/>
      <c r="BI15" s="19"/>
      <c r="BJ15" s="19"/>
      <c r="BK15" s="19"/>
      <c r="BL15" s="19"/>
      <c r="BM15" s="19"/>
      <c r="BN15" s="37">
        <f t="shared" si="31"/>
        <v>50</v>
      </c>
      <c r="BO15" s="35">
        <f t="shared" si="32"/>
        <v>26.25</v>
      </c>
      <c r="BP15" s="19">
        <v>80</v>
      </c>
      <c r="BQ15" s="35">
        <f t="shared" si="33"/>
        <v>15</v>
      </c>
      <c r="BR15" s="19">
        <f t="shared" si="34"/>
        <v>1</v>
      </c>
      <c r="BS15" s="35">
        <f t="shared" si="35"/>
        <v>14.1</v>
      </c>
      <c r="BT15" s="38">
        <f t="shared" si="36"/>
        <v>85.1</v>
      </c>
      <c r="BU15" s="39">
        <f t="shared" si="37"/>
        <v>77.025714285714287</v>
      </c>
      <c r="BV15" s="16">
        <v>10</v>
      </c>
      <c r="BW15" s="16"/>
      <c r="BX15" s="16"/>
      <c r="BY15" s="16"/>
      <c r="BZ15" s="16"/>
      <c r="CA15" s="16"/>
      <c r="CB15" s="32"/>
      <c r="CC15" s="16"/>
      <c r="CD15" s="32"/>
      <c r="CE15" s="32"/>
      <c r="CF15" s="34">
        <f t="shared" si="38"/>
        <v>10</v>
      </c>
      <c r="CG15" s="35">
        <f t="shared" si="39"/>
        <v>20</v>
      </c>
      <c r="CH15" s="19">
        <v>5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40"/>
        <v>5</v>
      </c>
      <c r="CS15" s="35">
        <f t="shared" si="41"/>
        <v>18.75</v>
      </c>
      <c r="CT15" s="19">
        <v>10</v>
      </c>
      <c r="CU15" s="19"/>
      <c r="CV15" s="19"/>
      <c r="CW15" s="19"/>
      <c r="CX15" s="19"/>
      <c r="CY15" s="19"/>
      <c r="CZ15" s="19"/>
      <c r="DA15" s="19"/>
      <c r="DB15" s="19"/>
      <c r="DC15" s="19"/>
      <c r="DD15" s="35">
        <f t="shared" si="42"/>
        <v>0.3</v>
      </c>
      <c r="DE15" s="19">
        <v>1</v>
      </c>
      <c r="DF15" s="35">
        <f t="shared" si="43"/>
        <v>9.4</v>
      </c>
      <c r="DG15" s="35">
        <f t="shared" si="44"/>
        <v>29.069999999999997</v>
      </c>
      <c r="DH15" s="16">
        <v>85</v>
      </c>
      <c r="DI15" s="35">
        <f t="shared" si="45"/>
        <v>37</v>
      </c>
      <c r="DJ15" s="36">
        <f t="shared" si="46"/>
        <v>66.069999999999993</v>
      </c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47"/>
        <v>0</v>
      </c>
      <c r="DV15" s="35">
        <f t="shared" si="48"/>
        <v>17.5</v>
      </c>
      <c r="DW15" s="19">
        <f t="shared" si="49"/>
        <v>85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50"/>
        <v>85</v>
      </c>
      <c r="EH15" s="35">
        <f t="shared" si="51"/>
        <v>32.375</v>
      </c>
      <c r="EI15" s="19">
        <f t="shared" si="52"/>
        <v>80</v>
      </c>
      <c r="EJ15" s="35">
        <f t="shared" si="53"/>
        <v>13.5</v>
      </c>
      <c r="EK15" s="19">
        <f t="shared" si="54"/>
        <v>1</v>
      </c>
      <c r="EL15" s="35">
        <f t="shared" si="55"/>
        <v>14.1</v>
      </c>
      <c r="EM15" s="38">
        <f t="shared" si="56"/>
        <v>77.474999999999994</v>
      </c>
      <c r="EN15" s="39">
        <f t="shared" si="57"/>
        <v>70.631999999999991</v>
      </c>
      <c r="EP15" s="40">
        <f>LOOKUP(BU15,LOOKUP!$A$2:$A$505,LOOKUP!$B$2:$B$505)</f>
        <v>2.75</v>
      </c>
      <c r="EQ15" s="40">
        <f>LOOKUP(EN15,LOOKUP!$A$2:$A$505,LOOKUP!$B$2:$B$505)</f>
        <v>5</v>
      </c>
      <c r="ER15" s="41">
        <f t="shared" si="58"/>
        <v>73.828857142857146</v>
      </c>
      <c r="ES15" s="42">
        <f>LOOKUP(ER15,LOOKUP!$A$2:$A$505,LOOKUP!$B$2:$B$505)</f>
        <v>4</v>
      </c>
      <c r="EU15" s="11" t="str">
        <f>'PRINT GRADE'!H18</f>
        <v>INC</v>
      </c>
    </row>
    <row r="16" spans="1:213" x14ac:dyDescent="0.3">
      <c r="A16" s="30">
        <v>8</v>
      </c>
      <c r="B16" s="31" t="s">
        <v>129</v>
      </c>
      <c r="C16" s="16">
        <v>1</v>
      </c>
      <c r="D16" s="43">
        <v>10</v>
      </c>
      <c r="E16" s="16"/>
      <c r="F16" s="16"/>
      <c r="G16" s="16"/>
      <c r="H16" s="16"/>
      <c r="I16" s="32"/>
      <c r="J16" s="16"/>
      <c r="K16" s="32"/>
      <c r="L16" s="32"/>
      <c r="M16" s="34">
        <f t="shared" si="0"/>
        <v>11</v>
      </c>
      <c r="N16" s="35">
        <f t="shared" si="22"/>
        <v>19.714285714285712</v>
      </c>
      <c r="O16" s="19">
        <v>10</v>
      </c>
      <c r="P16" s="19"/>
      <c r="Q16" s="19"/>
      <c r="R16" s="19"/>
      <c r="S16" s="19"/>
      <c r="T16" s="19"/>
      <c r="U16" s="19"/>
      <c r="V16" s="33"/>
      <c r="W16" s="33"/>
      <c r="X16" s="33"/>
      <c r="Y16" s="34">
        <f t="shared" si="23"/>
        <v>10</v>
      </c>
      <c r="Z16" s="35">
        <f t="shared" si="24"/>
        <v>30</v>
      </c>
      <c r="AA16" s="19">
        <v>50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19">
        <v>100</v>
      </c>
      <c r="AH16" s="19">
        <v>100</v>
      </c>
      <c r="AI16" s="19">
        <v>100</v>
      </c>
      <c r="AJ16" s="19">
        <v>100</v>
      </c>
      <c r="AK16" s="35">
        <f t="shared" si="25"/>
        <v>28.5</v>
      </c>
      <c r="AL16" s="19">
        <v>1</v>
      </c>
      <c r="AM16" s="35">
        <f t="shared" si="26"/>
        <v>9.4</v>
      </c>
      <c r="AN16" s="35">
        <f t="shared" si="27"/>
        <v>52.568571428571424</v>
      </c>
      <c r="AO16" s="16">
        <v>22</v>
      </c>
      <c r="AP16" s="35">
        <f t="shared" si="28"/>
        <v>28.8</v>
      </c>
      <c r="AQ16" s="36">
        <f t="shared" si="29"/>
        <v>81.368571428571428</v>
      </c>
      <c r="AR16" s="16">
        <v>25</v>
      </c>
      <c r="AS16" s="16"/>
      <c r="AT16" s="16"/>
      <c r="AU16" s="16"/>
      <c r="AV16" s="16"/>
      <c r="AW16" s="16"/>
      <c r="AX16" s="16"/>
      <c r="AY16" s="16"/>
      <c r="AZ16" s="16"/>
      <c r="BA16" s="16"/>
      <c r="BB16" s="34">
        <f t="shared" si="1"/>
        <v>25</v>
      </c>
      <c r="BC16" s="35">
        <f t="shared" si="30"/>
        <v>21.875</v>
      </c>
      <c r="BD16" s="19">
        <v>50</v>
      </c>
      <c r="BE16" s="19"/>
      <c r="BF16" s="19"/>
      <c r="BG16" s="19"/>
      <c r="BH16" s="19"/>
      <c r="BI16" s="19"/>
      <c r="BJ16" s="19"/>
      <c r="BK16" s="19"/>
      <c r="BL16" s="19"/>
      <c r="BM16" s="19"/>
      <c r="BN16" s="37">
        <f t="shared" si="31"/>
        <v>50</v>
      </c>
      <c r="BO16" s="35">
        <f t="shared" si="32"/>
        <v>26.25</v>
      </c>
      <c r="BP16" s="19">
        <v>80</v>
      </c>
      <c r="BQ16" s="35">
        <f t="shared" si="33"/>
        <v>15</v>
      </c>
      <c r="BR16" s="19">
        <f t="shared" si="34"/>
        <v>1</v>
      </c>
      <c r="BS16" s="35">
        <f t="shared" si="35"/>
        <v>14.1</v>
      </c>
      <c r="BT16" s="38">
        <f t="shared" si="36"/>
        <v>77.224999999999994</v>
      </c>
      <c r="BU16" s="39">
        <f t="shared" si="37"/>
        <v>79.711142857142846</v>
      </c>
      <c r="BV16" s="16">
        <v>25</v>
      </c>
      <c r="BW16" s="16"/>
      <c r="BX16" s="16"/>
      <c r="BY16" s="16"/>
      <c r="BZ16" s="16"/>
      <c r="CA16" s="16"/>
      <c r="CB16" s="32"/>
      <c r="CC16" s="16"/>
      <c r="CD16" s="32"/>
      <c r="CE16" s="32"/>
      <c r="CF16" s="34">
        <f t="shared" si="38"/>
        <v>25</v>
      </c>
      <c r="CG16" s="35">
        <f t="shared" si="39"/>
        <v>27.499999999999996</v>
      </c>
      <c r="CH16" s="19">
        <v>15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40"/>
        <v>15</v>
      </c>
      <c r="CS16" s="35">
        <f t="shared" si="41"/>
        <v>26.25</v>
      </c>
      <c r="CT16" s="19">
        <v>10</v>
      </c>
      <c r="CU16" s="19"/>
      <c r="CV16" s="19"/>
      <c r="CW16" s="19"/>
      <c r="CX16" s="19"/>
      <c r="CY16" s="19"/>
      <c r="CZ16" s="19"/>
      <c r="DA16" s="19"/>
      <c r="DB16" s="19"/>
      <c r="DC16" s="19"/>
      <c r="DD16" s="35">
        <f t="shared" si="42"/>
        <v>0.3</v>
      </c>
      <c r="DE16" s="19">
        <v>1</v>
      </c>
      <c r="DF16" s="35">
        <f t="shared" si="43"/>
        <v>9.4</v>
      </c>
      <c r="DG16" s="35">
        <f t="shared" si="44"/>
        <v>38.069999999999993</v>
      </c>
      <c r="DH16" s="16">
        <v>80</v>
      </c>
      <c r="DI16" s="35">
        <f t="shared" si="45"/>
        <v>36</v>
      </c>
      <c r="DJ16" s="36">
        <f t="shared" si="46"/>
        <v>74.069999999999993</v>
      </c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47"/>
        <v>0</v>
      </c>
      <c r="DV16" s="35">
        <f t="shared" si="48"/>
        <v>17.5</v>
      </c>
      <c r="DW16" s="19">
        <f t="shared" si="49"/>
        <v>80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50"/>
        <v>80</v>
      </c>
      <c r="EH16" s="35">
        <f t="shared" si="51"/>
        <v>31.499999999999996</v>
      </c>
      <c r="EI16" s="19">
        <f t="shared" si="52"/>
        <v>80</v>
      </c>
      <c r="EJ16" s="35">
        <f t="shared" si="53"/>
        <v>13.5</v>
      </c>
      <c r="EK16" s="19">
        <f t="shared" si="54"/>
        <v>1</v>
      </c>
      <c r="EL16" s="35">
        <f t="shared" si="55"/>
        <v>14.1</v>
      </c>
      <c r="EM16" s="38">
        <f t="shared" si="56"/>
        <v>76.599999999999994</v>
      </c>
      <c r="EN16" s="39">
        <f t="shared" si="57"/>
        <v>75.081999999999994</v>
      </c>
      <c r="EP16" s="40">
        <f>LOOKUP(BU16,LOOKUP!$A$2:$A$505,LOOKUP!$B$2:$B$505)</f>
        <v>2.5</v>
      </c>
      <c r="EQ16" s="40">
        <f>LOOKUP(EN16,LOOKUP!$A$2:$A$505,LOOKUP!$B$2:$B$505)</f>
        <v>3</v>
      </c>
      <c r="ER16" s="41">
        <f t="shared" si="58"/>
        <v>77.39657142857142</v>
      </c>
      <c r="ES16" s="42">
        <f>LOOKUP(ER16,LOOKUP!$A$2:$A$505,LOOKUP!$B$2:$B$505)</f>
        <v>2.75</v>
      </c>
      <c r="EU16" s="11">
        <f>'PRINT GRADE'!H19</f>
        <v>2.75</v>
      </c>
    </row>
    <row r="17" spans="1:151" x14ac:dyDescent="0.3">
      <c r="A17" s="30">
        <v>9</v>
      </c>
      <c r="B17" s="31" t="s">
        <v>130</v>
      </c>
      <c r="C17" s="16">
        <v>5</v>
      </c>
      <c r="D17" s="43">
        <v>25</v>
      </c>
      <c r="E17" s="16"/>
      <c r="F17" s="16"/>
      <c r="G17" s="16"/>
      <c r="H17" s="16"/>
      <c r="I17" s="32"/>
      <c r="J17" s="16"/>
      <c r="K17" s="32"/>
      <c r="L17" s="32"/>
      <c r="M17" s="34">
        <f t="shared" si="0"/>
        <v>30</v>
      </c>
      <c r="N17" s="35">
        <f t="shared" si="22"/>
        <v>27.857142857142858</v>
      </c>
      <c r="O17" s="19">
        <v>10</v>
      </c>
      <c r="P17" s="19"/>
      <c r="Q17" s="19"/>
      <c r="R17" s="19"/>
      <c r="S17" s="19"/>
      <c r="T17" s="19"/>
      <c r="U17" s="19"/>
      <c r="V17" s="33"/>
      <c r="W17" s="33"/>
      <c r="X17" s="33"/>
      <c r="Y17" s="34">
        <f t="shared" si="23"/>
        <v>10</v>
      </c>
      <c r="Z17" s="35">
        <f t="shared" si="24"/>
        <v>30</v>
      </c>
      <c r="AA17" s="19">
        <v>78</v>
      </c>
      <c r="AB17" s="19">
        <v>100</v>
      </c>
      <c r="AC17" s="19">
        <v>100</v>
      </c>
      <c r="AD17" s="19">
        <v>100</v>
      </c>
      <c r="AE17" s="19">
        <v>100</v>
      </c>
      <c r="AF17" s="19">
        <v>100</v>
      </c>
      <c r="AG17" s="19">
        <v>100</v>
      </c>
      <c r="AH17" s="19">
        <v>100</v>
      </c>
      <c r="AI17" s="19">
        <v>100</v>
      </c>
      <c r="AJ17" s="19">
        <v>100</v>
      </c>
      <c r="AK17" s="35">
        <f t="shared" si="25"/>
        <v>29.339999999999996</v>
      </c>
      <c r="AL17" s="19"/>
      <c r="AM17" s="35">
        <f t="shared" si="26"/>
        <v>10</v>
      </c>
      <c r="AN17" s="35">
        <f t="shared" si="27"/>
        <v>58.318285714285715</v>
      </c>
      <c r="AO17" s="16">
        <v>46</v>
      </c>
      <c r="AP17" s="35">
        <f t="shared" si="28"/>
        <v>38.400000000000006</v>
      </c>
      <c r="AQ17" s="36">
        <f t="shared" si="29"/>
        <v>96.718285714285713</v>
      </c>
      <c r="AR17" s="16">
        <f t="shared" si="59"/>
        <v>78</v>
      </c>
      <c r="AS17" s="16"/>
      <c r="AT17" s="16"/>
      <c r="AU17" s="16"/>
      <c r="AV17" s="16"/>
      <c r="AW17" s="16"/>
      <c r="AX17" s="16"/>
      <c r="AY17" s="16"/>
      <c r="AZ17" s="16"/>
      <c r="BA17" s="16"/>
      <c r="BB17" s="34">
        <f t="shared" si="1"/>
        <v>78</v>
      </c>
      <c r="BC17" s="35">
        <f t="shared" si="30"/>
        <v>31.15</v>
      </c>
      <c r="BD17" s="19">
        <v>80</v>
      </c>
      <c r="BE17" s="19"/>
      <c r="BF17" s="19"/>
      <c r="BG17" s="19"/>
      <c r="BH17" s="19"/>
      <c r="BI17" s="19"/>
      <c r="BJ17" s="19"/>
      <c r="BK17" s="19"/>
      <c r="BL17" s="19"/>
      <c r="BM17" s="19"/>
      <c r="BN17" s="37">
        <f t="shared" si="31"/>
        <v>80</v>
      </c>
      <c r="BO17" s="35">
        <f t="shared" si="32"/>
        <v>31.499999999999996</v>
      </c>
      <c r="BP17" s="19">
        <v>80</v>
      </c>
      <c r="BQ17" s="35">
        <f t="shared" si="33"/>
        <v>15</v>
      </c>
      <c r="BR17" s="19">
        <f t="shared" si="34"/>
        <v>0</v>
      </c>
      <c r="BS17" s="35">
        <f t="shared" si="35"/>
        <v>15</v>
      </c>
      <c r="BT17" s="38">
        <f t="shared" si="36"/>
        <v>92.649999999999991</v>
      </c>
      <c r="BU17" s="39">
        <f t="shared" si="37"/>
        <v>95.090971428571422</v>
      </c>
      <c r="BV17" s="16">
        <v>30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38"/>
        <v>30</v>
      </c>
      <c r="CG17" s="35">
        <f t="shared" si="39"/>
        <v>30</v>
      </c>
      <c r="CH17" s="19">
        <v>15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40"/>
        <v>15</v>
      </c>
      <c r="CS17" s="35">
        <f t="shared" si="41"/>
        <v>26.25</v>
      </c>
      <c r="CT17" s="19">
        <v>10</v>
      </c>
      <c r="CU17" s="19"/>
      <c r="CV17" s="19"/>
      <c r="CW17" s="19"/>
      <c r="CX17" s="19"/>
      <c r="CY17" s="19"/>
      <c r="CZ17" s="19"/>
      <c r="DA17" s="19"/>
      <c r="DB17" s="19"/>
      <c r="DC17" s="19"/>
      <c r="DD17" s="35">
        <f t="shared" si="42"/>
        <v>0.3</v>
      </c>
      <c r="DE17" s="19">
        <v>0</v>
      </c>
      <c r="DF17" s="35">
        <f t="shared" si="43"/>
        <v>10</v>
      </c>
      <c r="DG17" s="35">
        <f t="shared" si="44"/>
        <v>39.93</v>
      </c>
      <c r="DH17" s="16">
        <v>85</v>
      </c>
      <c r="DI17" s="35">
        <f t="shared" si="45"/>
        <v>37</v>
      </c>
      <c r="DJ17" s="36">
        <f t="shared" si="46"/>
        <v>76.930000000000007</v>
      </c>
      <c r="DK17" s="16">
        <v>15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47"/>
        <v>15</v>
      </c>
      <c r="DV17" s="35">
        <f t="shared" si="48"/>
        <v>26.25</v>
      </c>
      <c r="DW17" s="19">
        <f t="shared" si="49"/>
        <v>85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50"/>
        <v>85</v>
      </c>
      <c r="EH17" s="35">
        <f t="shared" si="51"/>
        <v>32.375</v>
      </c>
      <c r="EI17" s="19">
        <f t="shared" si="52"/>
        <v>80</v>
      </c>
      <c r="EJ17" s="35">
        <f t="shared" si="53"/>
        <v>13.5</v>
      </c>
      <c r="EK17" s="19">
        <f t="shared" si="54"/>
        <v>0</v>
      </c>
      <c r="EL17" s="35">
        <f t="shared" si="55"/>
        <v>15</v>
      </c>
      <c r="EM17" s="38">
        <f t="shared" si="56"/>
        <v>87.125</v>
      </c>
      <c r="EN17" s="39">
        <f t="shared" si="57"/>
        <v>81.00800000000001</v>
      </c>
      <c r="EP17" s="40">
        <f>LOOKUP(BU17,LOOKUP!$A$2:$A$505,LOOKUP!$B$2:$B$505)</f>
        <v>1.25</v>
      </c>
      <c r="EQ17" s="40">
        <f>LOOKUP(EN17,LOOKUP!$A$2:$A$505,LOOKUP!$B$2:$B$505)</f>
        <v>2.5</v>
      </c>
      <c r="ER17" s="41">
        <f t="shared" si="58"/>
        <v>88.049485714285709</v>
      </c>
      <c r="ES17" s="42">
        <f>LOOKUP(ER17,LOOKUP!$A$2:$A$505,LOOKUP!$B$2:$B$505)</f>
        <v>2</v>
      </c>
      <c r="EU17" s="11">
        <f>'PRINT GRADE'!H20</f>
        <v>2</v>
      </c>
    </row>
    <row r="18" spans="1:151" x14ac:dyDescent="0.3">
      <c r="A18" s="30">
        <v>10</v>
      </c>
      <c r="B18" s="31" t="s">
        <v>131</v>
      </c>
      <c r="C18" s="16">
        <v>2</v>
      </c>
      <c r="D18" s="43">
        <v>5</v>
      </c>
      <c r="E18" s="16"/>
      <c r="F18" s="16"/>
      <c r="G18" s="16"/>
      <c r="H18" s="16"/>
      <c r="I18" s="32"/>
      <c r="J18" s="16"/>
      <c r="K18" s="32"/>
      <c r="L18" s="32"/>
      <c r="M18" s="34">
        <f t="shared" si="0"/>
        <v>7</v>
      </c>
      <c r="N18" s="35">
        <f t="shared" si="22"/>
        <v>18</v>
      </c>
      <c r="O18" s="19">
        <v>10</v>
      </c>
      <c r="P18" s="19"/>
      <c r="Q18" s="19"/>
      <c r="R18" s="19"/>
      <c r="S18" s="19"/>
      <c r="T18" s="19"/>
      <c r="U18" s="19"/>
      <c r="V18" s="33"/>
      <c r="W18" s="33"/>
      <c r="X18" s="33"/>
      <c r="Y18" s="34">
        <f t="shared" si="23"/>
        <v>10</v>
      </c>
      <c r="Z18" s="35">
        <f t="shared" si="24"/>
        <v>30</v>
      </c>
      <c r="AA18" s="19">
        <v>70</v>
      </c>
      <c r="AB18" s="19">
        <v>100</v>
      </c>
      <c r="AC18" s="19">
        <v>100</v>
      </c>
      <c r="AD18" s="19">
        <v>100</v>
      </c>
      <c r="AE18" s="19">
        <v>100</v>
      </c>
      <c r="AF18" s="19">
        <v>100</v>
      </c>
      <c r="AG18" s="19">
        <v>100</v>
      </c>
      <c r="AH18" s="19">
        <v>100</v>
      </c>
      <c r="AI18" s="19">
        <v>100</v>
      </c>
      <c r="AJ18" s="19">
        <v>100</v>
      </c>
      <c r="AK18" s="35">
        <f t="shared" si="25"/>
        <v>29.099999999999998</v>
      </c>
      <c r="AL18" s="19"/>
      <c r="AM18" s="35">
        <f t="shared" si="26"/>
        <v>10</v>
      </c>
      <c r="AN18" s="35">
        <f t="shared" si="27"/>
        <v>52.26</v>
      </c>
      <c r="AO18" s="16">
        <v>23</v>
      </c>
      <c r="AP18" s="35">
        <f t="shared" si="28"/>
        <v>29.200000000000003</v>
      </c>
      <c r="AQ18" s="36">
        <f t="shared" si="29"/>
        <v>81.460000000000008</v>
      </c>
      <c r="AR18" s="16">
        <f t="shared" si="59"/>
        <v>70</v>
      </c>
      <c r="AS18" s="16"/>
      <c r="AT18" s="16"/>
      <c r="AU18" s="16"/>
      <c r="AV18" s="16"/>
      <c r="AW18" s="16"/>
      <c r="AX18" s="16"/>
      <c r="AY18" s="16"/>
      <c r="AZ18" s="16"/>
      <c r="BA18" s="16"/>
      <c r="BB18" s="34">
        <f t="shared" si="1"/>
        <v>70</v>
      </c>
      <c r="BC18" s="35">
        <f t="shared" si="30"/>
        <v>29.749999999999996</v>
      </c>
      <c r="BD18" s="19">
        <v>70</v>
      </c>
      <c r="BE18" s="19"/>
      <c r="BF18" s="19"/>
      <c r="BG18" s="19"/>
      <c r="BH18" s="19"/>
      <c r="BI18" s="19"/>
      <c r="BJ18" s="19"/>
      <c r="BK18" s="19"/>
      <c r="BL18" s="19"/>
      <c r="BM18" s="19"/>
      <c r="BN18" s="37">
        <f t="shared" si="31"/>
        <v>70</v>
      </c>
      <c r="BO18" s="35">
        <f t="shared" si="32"/>
        <v>29.749999999999996</v>
      </c>
      <c r="BP18" s="19">
        <v>80</v>
      </c>
      <c r="BQ18" s="35">
        <f t="shared" si="33"/>
        <v>15</v>
      </c>
      <c r="BR18" s="19">
        <f t="shared" si="34"/>
        <v>0</v>
      </c>
      <c r="BS18" s="35">
        <f t="shared" si="35"/>
        <v>15</v>
      </c>
      <c r="BT18" s="38">
        <f t="shared" si="36"/>
        <v>89.5</v>
      </c>
      <c r="BU18" s="39">
        <f t="shared" si="37"/>
        <v>84.676000000000016</v>
      </c>
      <c r="BV18" s="16">
        <v>10</v>
      </c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38"/>
        <v>10</v>
      </c>
      <c r="CG18" s="35">
        <f t="shared" si="39"/>
        <v>20</v>
      </c>
      <c r="CH18" s="19">
        <v>5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40"/>
        <v>5</v>
      </c>
      <c r="CS18" s="35">
        <f t="shared" si="41"/>
        <v>18.75</v>
      </c>
      <c r="CT18" s="19">
        <v>10</v>
      </c>
      <c r="CU18" s="19"/>
      <c r="CV18" s="19"/>
      <c r="CW18" s="19"/>
      <c r="CX18" s="19"/>
      <c r="CY18" s="19"/>
      <c r="CZ18" s="19"/>
      <c r="DA18" s="19"/>
      <c r="DB18" s="19"/>
      <c r="DC18" s="19"/>
      <c r="DD18" s="35">
        <f t="shared" si="42"/>
        <v>0.3</v>
      </c>
      <c r="DE18" s="19">
        <v>0</v>
      </c>
      <c r="DF18" s="35">
        <f t="shared" si="43"/>
        <v>10</v>
      </c>
      <c r="DG18" s="35">
        <f t="shared" si="44"/>
        <v>29.429999999999996</v>
      </c>
      <c r="DH18" s="16">
        <v>80</v>
      </c>
      <c r="DI18" s="35">
        <f t="shared" si="45"/>
        <v>36</v>
      </c>
      <c r="DJ18" s="36">
        <f t="shared" si="46"/>
        <v>65.429999999999993</v>
      </c>
      <c r="DK18" s="16">
        <v>20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47"/>
        <v>20</v>
      </c>
      <c r="DV18" s="35">
        <f t="shared" si="48"/>
        <v>29.166666666666668</v>
      </c>
      <c r="DW18" s="19">
        <f t="shared" si="49"/>
        <v>80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50"/>
        <v>80</v>
      </c>
      <c r="EH18" s="35">
        <f t="shared" si="51"/>
        <v>31.499999999999996</v>
      </c>
      <c r="EI18" s="19">
        <f t="shared" si="52"/>
        <v>80</v>
      </c>
      <c r="EJ18" s="35">
        <f t="shared" si="53"/>
        <v>13.5</v>
      </c>
      <c r="EK18" s="19">
        <f t="shared" si="54"/>
        <v>0</v>
      </c>
      <c r="EL18" s="35">
        <f t="shared" si="55"/>
        <v>15</v>
      </c>
      <c r="EM18" s="38">
        <f t="shared" si="56"/>
        <v>89.166666666666657</v>
      </c>
      <c r="EN18" s="39">
        <f t="shared" si="57"/>
        <v>74.924666666666667</v>
      </c>
      <c r="EP18" s="40">
        <f>LOOKUP(BU18,LOOKUP!$A$2:$A$505,LOOKUP!$B$2:$B$505)</f>
        <v>2</v>
      </c>
      <c r="EQ18" s="40">
        <f>LOOKUP(EN18,LOOKUP!$A$2:$A$505,LOOKUP!$B$2:$B$505)</f>
        <v>3</v>
      </c>
      <c r="ER18" s="41">
        <f t="shared" si="58"/>
        <v>79.800333333333342</v>
      </c>
      <c r="ES18" s="42">
        <f>LOOKUP(ER18,LOOKUP!$A$2:$A$505,LOOKUP!$B$2:$B$505)</f>
        <v>2.5</v>
      </c>
      <c r="EU18" s="11">
        <f>'PRINT GRADE'!H21</f>
        <v>2.5</v>
      </c>
    </row>
    <row r="19" spans="1:151" x14ac:dyDescent="0.3">
      <c r="A19" s="30">
        <v>11</v>
      </c>
      <c r="B19" s="31" t="s">
        <v>132</v>
      </c>
      <c r="C19" s="16">
        <v>1</v>
      </c>
      <c r="D19" s="43">
        <v>5</v>
      </c>
      <c r="E19" s="16"/>
      <c r="F19" s="16"/>
      <c r="G19" s="16"/>
      <c r="H19" s="16"/>
      <c r="I19" s="32"/>
      <c r="J19" s="16"/>
      <c r="K19" s="32"/>
      <c r="L19" s="32"/>
      <c r="M19" s="34">
        <f t="shared" ref="M19:M82" si="60">SUM(C19:L19)</f>
        <v>6</v>
      </c>
      <c r="N19" s="35">
        <f t="shared" si="22"/>
        <v>17.571428571428569</v>
      </c>
      <c r="O19" s="19">
        <v>10</v>
      </c>
      <c r="P19" s="19"/>
      <c r="Q19" s="19"/>
      <c r="R19" s="19"/>
      <c r="S19" s="19"/>
      <c r="T19" s="19"/>
      <c r="U19" s="19"/>
      <c r="V19" s="33"/>
      <c r="W19" s="33"/>
      <c r="X19" s="33"/>
      <c r="Y19" s="34">
        <f t="shared" si="23"/>
        <v>10</v>
      </c>
      <c r="Z19" s="35">
        <f t="shared" si="24"/>
        <v>30</v>
      </c>
      <c r="AA19" s="19">
        <v>50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35">
        <f t="shared" si="25"/>
        <v>28.5</v>
      </c>
      <c r="AL19" s="19">
        <v>4</v>
      </c>
      <c r="AM19" s="35">
        <f t="shared" si="26"/>
        <v>7.6000000000000005</v>
      </c>
      <c r="AN19" s="35">
        <f t="shared" si="27"/>
        <v>50.202857142857134</v>
      </c>
      <c r="AO19" s="16">
        <v>43</v>
      </c>
      <c r="AP19" s="35">
        <f t="shared" si="28"/>
        <v>37.200000000000003</v>
      </c>
      <c r="AQ19" s="36">
        <f t="shared" si="29"/>
        <v>87.40285714285713</v>
      </c>
      <c r="AR19" s="16">
        <v>25</v>
      </c>
      <c r="AS19" s="16"/>
      <c r="AT19" s="16"/>
      <c r="AU19" s="16"/>
      <c r="AV19" s="16"/>
      <c r="AW19" s="16"/>
      <c r="AX19" s="16"/>
      <c r="AY19" s="16"/>
      <c r="AZ19" s="16"/>
      <c r="BA19" s="16"/>
      <c r="BB19" s="34">
        <f t="shared" si="1"/>
        <v>25</v>
      </c>
      <c r="BC19" s="35">
        <f t="shared" si="30"/>
        <v>21.875</v>
      </c>
      <c r="BD19" s="19">
        <v>50</v>
      </c>
      <c r="BE19" s="19"/>
      <c r="BF19" s="19"/>
      <c r="BG19" s="19"/>
      <c r="BH19" s="19"/>
      <c r="BI19" s="19"/>
      <c r="BJ19" s="19"/>
      <c r="BK19" s="19"/>
      <c r="BL19" s="19"/>
      <c r="BM19" s="19"/>
      <c r="BN19" s="37">
        <f t="shared" si="31"/>
        <v>50</v>
      </c>
      <c r="BO19" s="35">
        <f t="shared" si="32"/>
        <v>26.25</v>
      </c>
      <c r="BP19" s="19">
        <v>50</v>
      </c>
      <c r="BQ19" s="35">
        <f t="shared" si="33"/>
        <v>12.1875</v>
      </c>
      <c r="BR19" s="19">
        <v>5</v>
      </c>
      <c r="BS19" s="35">
        <f t="shared" si="35"/>
        <v>10.5</v>
      </c>
      <c r="BT19" s="38">
        <f t="shared" si="36"/>
        <v>70.8125</v>
      </c>
      <c r="BU19" s="39">
        <f t="shared" si="37"/>
        <v>80.766714285714272</v>
      </c>
      <c r="BV19" s="16">
        <v>25</v>
      </c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82" si="61">SUM(BV19:CE19)</f>
        <v>25</v>
      </c>
      <c r="CG19" s="35">
        <f t="shared" si="39"/>
        <v>27.499999999999996</v>
      </c>
      <c r="CH19" s="19">
        <v>15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40"/>
        <v>15</v>
      </c>
      <c r="CS19" s="35">
        <f t="shared" si="41"/>
        <v>26.25</v>
      </c>
      <c r="CT19" s="19">
        <v>10</v>
      </c>
      <c r="CU19" s="19"/>
      <c r="CV19" s="19"/>
      <c r="CW19" s="19"/>
      <c r="CX19" s="19"/>
      <c r="CY19" s="19"/>
      <c r="CZ19" s="19"/>
      <c r="DA19" s="19"/>
      <c r="DB19" s="19"/>
      <c r="DC19" s="19"/>
      <c r="DD19" s="35">
        <f t="shared" si="42"/>
        <v>0.3</v>
      </c>
      <c r="DE19" s="19">
        <v>4</v>
      </c>
      <c r="DF19" s="35">
        <f t="shared" si="43"/>
        <v>7.6000000000000005</v>
      </c>
      <c r="DG19" s="35">
        <f t="shared" si="44"/>
        <v>36.989999999999995</v>
      </c>
      <c r="DH19" s="16">
        <v>80</v>
      </c>
      <c r="DI19" s="35">
        <f t="shared" si="45"/>
        <v>36</v>
      </c>
      <c r="DJ19" s="36">
        <f t="shared" si="46"/>
        <v>72.989999999999995</v>
      </c>
      <c r="DK19" s="16">
        <v>10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47"/>
        <v>10</v>
      </c>
      <c r="DV19" s="35">
        <f t="shared" si="48"/>
        <v>23.333333333333332</v>
      </c>
      <c r="DW19" s="19">
        <f t="shared" si="49"/>
        <v>80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50"/>
        <v>80</v>
      </c>
      <c r="EH19" s="35">
        <f t="shared" si="51"/>
        <v>31.499999999999996</v>
      </c>
      <c r="EI19" s="19">
        <f t="shared" si="52"/>
        <v>50</v>
      </c>
      <c r="EJ19" s="35">
        <f t="shared" si="53"/>
        <v>11.25</v>
      </c>
      <c r="EK19" s="19">
        <f t="shared" si="54"/>
        <v>4</v>
      </c>
      <c r="EL19" s="35">
        <f t="shared" si="55"/>
        <v>11.4</v>
      </c>
      <c r="EM19" s="38">
        <f t="shared" si="56"/>
        <v>77.483333333333334</v>
      </c>
      <c r="EN19" s="39">
        <f t="shared" si="57"/>
        <v>74.787333333333336</v>
      </c>
      <c r="EP19" s="40">
        <f>LOOKUP(BU19,LOOKUP!$A$2:$A$505,LOOKUP!$B$2:$B$505)</f>
        <v>2.5</v>
      </c>
      <c r="EQ19" s="40">
        <f>LOOKUP(EN19,LOOKUP!$A$2:$A$505,LOOKUP!$B$2:$B$505)</f>
        <v>3</v>
      </c>
      <c r="ER19" s="41">
        <f t="shared" si="58"/>
        <v>77.777023809523797</v>
      </c>
      <c r="ES19" s="42">
        <f>LOOKUP(ER19,LOOKUP!$A$2:$A$505,LOOKUP!$B$2:$B$505)</f>
        <v>2.75</v>
      </c>
      <c r="EU19" s="11">
        <f>'PRINT GRADE'!H22</f>
        <v>2.75</v>
      </c>
    </row>
    <row r="20" spans="1:151" x14ac:dyDescent="0.3">
      <c r="A20" s="30">
        <v>12</v>
      </c>
      <c r="B20" s="31" t="s">
        <v>133</v>
      </c>
      <c r="C20" s="16">
        <v>0</v>
      </c>
      <c r="D20" s="43">
        <v>0</v>
      </c>
      <c r="E20" s="16"/>
      <c r="F20" s="16"/>
      <c r="G20" s="16"/>
      <c r="H20" s="16"/>
      <c r="I20" s="32"/>
      <c r="J20" s="16"/>
      <c r="K20" s="32"/>
      <c r="L20" s="32"/>
      <c r="M20" s="34">
        <f t="shared" si="60"/>
        <v>0</v>
      </c>
      <c r="N20" s="35">
        <f t="shared" si="22"/>
        <v>15</v>
      </c>
      <c r="O20" s="19">
        <v>10</v>
      </c>
      <c r="P20" s="19"/>
      <c r="Q20" s="19"/>
      <c r="R20" s="19"/>
      <c r="S20" s="19"/>
      <c r="T20" s="19"/>
      <c r="U20" s="19"/>
      <c r="V20" s="33"/>
      <c r="W20" s="33"/>
      <c r="X20" s="33"/>
      <c r="Y20" s="34">
        <f t="shared" si="23"/>
        <v>10</v>
      </c>
      <c r="Z20" s="35">
        <f t="shared" si="24"/>
        <v>30</v>
      </c>
      <c r="AA20" s="19"/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35">
        <f t="shared" si="25"/>
        <v>27</v>
      </c>
      <c r="AL20" s="19">
        <v>5</v>
      </c>
      <c r="AM20" s="35">
        <f t="shared" si="26"/>
        <v>7</v>
      </c>
      <c r="AN20" s="35">
        <f t="shared" si="27"/>
        <v>47.4</v>
      </c>
      <c r="AO20" s="16">
        <v>15</v>
      </c>
      <c r="AP20" s="35">
        <f t="shared" si="28"/>
        <v>26</v>
      </c>
      <c r="AQ20" s="36">
        <f t="shared" si="29"/>
        <v>73.400000000000006</v>
      </c>
      <c r="AR20" s="16">
        <v>50</v>
      </c>
      <c r="AS20" s="16"/>
      <c r="AT20" s="16"/>
      <c r="AU20" s="16"/>
      <c r="AV20" s="16"/>
      <c r="AW20" s="16"/>
      <c r="AX20" s="16"/>
      <c r="AY20" s="16"/>
      <c r="AZ20" s="16"/>
      <c r="BA20" s="16"/>
      <c r="BB20" s="34">
        <f t="shared" si="1"/>
        <v>50</v>
      </c>
      <c r="BC20" s="35">
        <f t="shared" si="30"/>
        <v>26.25</v>
      </c>
      <c r="BD20" s="19">
        <v>50</v>
      </c>
      <c r="BE20" s="19"/>
      <c r="BF20" s="19"/>
      <c r="BG20" s="19"/>
      <c r="BH20" s="19"/>
      <c r="BI20" s="19"/>
      <c r="BJ20" s="19"/>
      <c r="BK20" s="19"/>
      <c r="BL20" s="19"/>
      <c r="BM20" s="19"/>
      <c r="BN20" s="37">
        <f t="shared" si="31"/>
        <v>50</v>
      </c>
      <c r="BO20" s="35">
        <f t="shared" si="32"/>
        <v>26.25</v>
      </c>
      <c r="BP20" s="19">
        <v>80</v>
      </c>
      <c r="BQ20" s="35">
        <f t="shared" si="33"/>
        <v>15</v>
      </c>
      <c r="BR20" s="19">
        <f t="shared" si="34"/>
        <v>5</v>
      </c>
      <c r="BS20" s="35">
        <f t="shared" si="35"/>
        <v>10.5</v>
      </c>
      <c r="BT20" s="38">
        <f t="shared" si="36"/>
        <v>78</v>
      </c>
      <c r="BU20" s="39">
        <f t="shared" si="37"/>
        <v>75.240000000000009</v>
      </c>
      <c r="BV20" s="16">
        <v>5</v>
      </c>
      <c r="BW20" s="16"/>
      <c r="BX20" s="16"/>
      <c r="BY20" s="16"/>
      <c r="BZ20" s="16"/>
      <c r="CA20" s="16"/>
      <c r="CB20" s="32"/>
      <c r="CC20" s="16"/>
      <c r="CD20" s="32"/>
      <c r="CE20" s="32"/>
      <c r="CF20" s="34">
        <f t="shared" si="61"/>
        <v>5</v>
      </c>
      <c r="CG20" s="35">
        <f t="shared" si="39"/>
        <v>17.5</v>
      </c>
      <c r="CH20" s="19"/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40"/>
        <v>0</v>
      </c>
      <c r="CS20" s="35">
        <f t="shared" si="41"/>
        <v>15</v>
      </c>
      <c r="CT20" s="19">
        <v>10</v>
      </c>
      <c r="CU20" s="19"/>
      <c r="CV20" s="19"/>
      <c r="CW20" s="19"/>
      <c r="CX20" s="19"/>
      <c r="CY20" s="19"/>
      <c r="CZ20" s="19"/>
      <c r="DA20" s="19"/>
      <c r="DB20" s="19"/>
      <c r="DC20" s="19"/>
      <c r="DD20" s="35">
        <f t="shared" si="42"/>
        <v>0.3</v>
      </c>
      <c r="DE20" s="19">
        <v>5</v>
      </c>
      <c r="DF20" s="35">
        <f t="shared" si="43"/>
        <v>7</v>
      </c>
      <c r="DG20" s="35">
        <f t="shared" si="44"/>
        <v>23.88</v>
      </c>
      <c r="DH20" s="16">
        <v>10</v>
      </c>
      <c r="DI20" s="35">
        <f t="shared" si="45"/>
        <v>22</v>
      </c>
      <c r="DJ20" s="36">
        <f t="shared" si="46"/>
        <v>45.879999999999995</v>
      </c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47"/>
        <v>0</v>
      </c>
      <c r="DV20" s="35">
        <f t="shared" si="48"/>
        <v>17.5</v>
      </c>
      <c r="DW20" s="19">
        <f t="shared" si="49"/>
        <v>10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50"/>
        <v>10</v>
      </c>
      <c r="EH20" s="35">
        <f t="shared" si="51"/>
        <v>19.25</v>
      </c>
      <c r="EI20" s="19">
        <f t="shared" si="52"/>
        <v>80</v>
      </c>
      <c r="EJ20" s="35">
        <f t="shared" si="53"/>
        <v>13.5</v>
      </c>
      <c r="EK20" s="19">
        <f t="shared" si="54"/>
        <v>5</v>
      </c>
      <c r="EL20" s="35">
        <f t="shared" si="55"/>
        <v>10.5</v>
      </c>
      <c r="EM20" s="38">
        <f t="shared" si="56"/>
        <v>60.75</v>
      </c>
      <c r="EN20" s="39">
        <f t="shared" si="57"/>
        <v>51.827999999999996</v>
      </c>
      <c r="EP20" s="40">
        <f>LOOKUP(BU20,LOOKUP!$A$2:$A$505,LOOKUP!$B$2:$B$505)</f>
        <v>3</v>
      </c>
      <c r="EQ20" s="40">
        <f>LOOKUP(EN20,LOOKUP!$A$2:$A$505,LOOKUP!$B$2:$B$505)</f>
        <v>5</v>
      </c>
      <c r="ER20" s="41">
        <f t="shared" si="58"/>
        <v>63.534000000000006</v>
      </c>
      <c r="ES20" s="42">
        <f>LOOKUP(ER20,LOOKUP!$A$2:$A$505,LOOKUP!$B$2:$B$505)</f>
        <v>5</v>
      </c>
      <c r="EU20" s="11" t="str">
        <f>'PRINT GRADE'!H23</f>
        <v>INC</v>
      </c>
    </row>
    <row r="21" spans="1:151" x14ac:dyDescent="0.3">
      <c r="A21" s="30">
        <v>13</v>
      </c>
      <c r="B21" s="31" t="s">
        <v>134</v>
      </c>
      <c r="C21" s="16">
        <v>5</v>
      </c>
      <c r="D21" s="43">
        <v>25</v>
      </c>
      <c r="E21" s="16"/>
      <c r="F21" s="16"/>
      <c r="G21" s="16"/>
      <c r="H21" s="16"/>
      <c r="I21" s="32"/>
      <c r="J21" s="16"/>
      <c r="K21" s="32"/>
      <c r="L21" s="32"/>
      <c r="M21" s="34">
        <f t="shared" si="60"/>
        <v>30</v>
      </c>
      <c r="N21" s="35">
        <f t="shared" si="22"/>
        <v>27.857142857142858</v>
      </c>
      <c r="O21" s="19">
        <v>10</v>
      </c>
      <c r="P21" s="19"/>
      <c r="Q21" s="19"/>
      <c r="R21" s="19"/>
      <c r="S21" s="19"/>
      <c r="T21" s="19"/>
      <c r="U21" s="19"/>
      <c r="V21" s="33"/>
      <c r="W21" s="33"/>
      <c r="X21" s="33"/>
      <c r="Y21" s="34">
        <f t="shared" si="23"/>
        <v>10</v>
      </c>
      <c r="Z21" s="35">
        <f t="shared" si="24"/>
        <v>30</v>
      </c>
      <c r="AA21" s="19">
        <v>80</v>
      </c>
      <c r="AB21" s="19">
        <v>100</v>
      </c>
      <c r="AC21" s="19">
        <v>100</v>
      </c>
      <c r="AD21" s="19">
        <v>100</v>
      </c>
      <c r="AE21" s="19">
        <v>100</v>
      </c>
      <c r="AF21" s="19">
        <v>100</v>
      </c>
      <c r="AG21" s="19">
        <v>100</v>
      </c>
      <c r="AH21" s="19">
        <v>100</v>
      </c>
      <c r="AI21" s="19">
        <v>100</v>
      </c>
      <c r="AJ21" s="19">
        <v>100</v>
      </c>
      <c r="AK21" s="35">
        <f t="shared" si="25"/>
        <v>29.4</v>
      </c>
      <c r="AL21" s="19"/>
      <c r="AM21" s="35">
        <f t="shared" si="26"/>
        <v>10</v>
      </c>
      <c r="AN21" s="35">
        <f t="shared" si="27"/>
        <v>58.354285714285716</v>
      </c>
      <c r="AO21" s="16">
        <v>42</v>
      </c>
      <c r="AP21" s="35">
        <f t="shared" si="28"/>
        <v>36.800000000000004</v>
      </c>
      <c r="AQ21" s="36">
        <f t="shared" si="29"/>
        <v>95.15428571428572</v>
      </c>
      <c r="AR21" s="16">
        <f t="shared" si="59"/>
        <v>80</v>
      </c>
      <c r="AS21" s="16"/>
      <c r="AT21" s="16"/>
      <c r="AU21" s="16"/>
      <c r="AV21" s="16"/>
      <c r="AW21" s="16"/>
      <c r="AX21" s="16"/>
      <c r="AY21" s="16"/>
      <c r="AZ21" s="16"/>
      <c r="BA21" s="16"/>
      <c r="BB21" s="34">
        <f t="shared" si="1"/>
        <v>80</v>
      </c>
      <c r="BC21" s="35">
        <f t="shared" si="30"/>
        <v>31.499999999999996</v>
      </c>
      <c r="BD21" s="19">
        <v>85</v>
      </c>
      <c r="BE21" s="19"/>
      <c r="BF21" s="19"/>
      <c r="BG21" s="19"/>
      <c r="BH21" s="19"/>
      <c r="BI21" s="19"/>
      <c r="BJ21" s="19"/>
      <c r="BK21" s="19"/>
      <c r="BL21" s="19"/>
      <c r="BM21" s="19"/>
      <c r="BN21" s="37">
        <f t="shared" si="31"/>
        <v>85</v>
      </c>
      <c r="BO21" s="35">
        <f t="shared" si="32"/>
        <v>32.375</v>
      </c>
      <c r="BP21" s="19">
        <v>80</v>
      </c>
      <c r="BQ21" s="35">
        <f t="shared" si="33"/>
        <v>15</v>
      </c>
      <c r="BR21" s="19">
        <f t="shared" si="34"/>
        <v>0</v>
      </c>
      <c r="BS21" s="35">
        <f t="shared" si="35"/>
        <v>15</v>
      </c>
      <c r="BT21" s="38">
        <f t="shared" si="36"/>
        <v>93.875</v>
      </c>
      <c r="BU21" s="39">
        <f t="shared" si="37"/>
        <v>94.642571428571443</v>
      </c>
      <c r="BV21" s="16">
        <v>30</v>
      </c>
      <c r="BW21" s="16"/>
      <c r="BX21" s="16"/>
      <c r="BY21" s="16"/>
      <c r="BZ21" s="16"/>
      <c r="CA21" s="16"/>
      <c r="CB21" s="32"/>
      <c r="CC21" s="16"/>
      <c r="CD21" s="32"/>
      <c r="CE21" s="32"/>
      <c r="CF21" s="34">
        <f t="shared" si="61"/>
        <v>30</v>
      </c>
      <c r="CG21" s="35">
        <f t="shared" si="39"/>
        <v>30</v>
      </c>
      <c r="CH21" s="19">
        <v>15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40"/>
        <v>15</v>
      </c>
      <c r="CS21" s="35">
        <f t="shared" si="41"/>
        <v>26.25</v>
      </c>
      <c r="CT21" s="19">
        <v>10</v>
      </c>
      <c r="CU21" s="19"/>
      <c r="CV21" s="19"/>
      <c r="CW21" s="19"/>
      <c r="CX21" s="19"/>
      <c r="CY21" s="19"/>
      <c r="CZ21" s="19"/>
      <c r="DA21" s="19"/>
      <c r="DB21" s="19"/>
      <c r="DC21" s="19"/>
      <c r="DD21" s="35">
        <f t="shared" si="42"/>
        <v>0.3</v>
      </c>
      <c r="DE21" s="19">
        <v>0</v>
      </c>
      <c r="DF21" s="35">
        <f t="shared" si="43"/>
        <v>10</v>
      </c>
      <c r="DG21" s="35">
        <f t="shared" si="44"/>
        <v>39.93</v>
      </c>
      <c r="DH21" s="16">
        <v>80</v>
      </c>
      <c r="DI21" s="35">
        <f t="shared" si="45"/>
        <v>36</v>
      </c>
      <c r="DJ21" s="36">
        <f t="shared" si="46"/>
        <v>75.930000000000007</v>
      </c>
      <c r="DK21" s="16">
        <v>15</v>
      </c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47"/>
        <v>15</v>
      </c>
      <c r="DV21" s="35">
        <f t="shared" si="48"/>
        <v>26.25</v>
      </c>
      <c r="DW21" s="19">
        <f t="shared" si="49"/>
        <v>80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50"/>
        <v>80</v>
      </c>
      <c r="EH21" s="35">
        <f t="shared" si="51"/>
        <v>31.499999999999996</v>
      </c>
      <c r="EI21" s="19">
        <f t="shared" si="52"/>
        <v>80</v>
      </c>
      <c r="EJ21" s="35">
        <f t="shared" si="53"/>
        <v>13.5</v>
      </c>
      <c r="EK21" s="19">
        <f t="shared" si="54"/>
        <v>0</v>
      </c>
      <c r="EL21" s="35">
        <f t="shared" si="55"/>
        <v>15</v>
      </c>
      <c r="EM21" s="38">
        <f t="shared" si="56"/>
        <v>86.25</v>
      </c>
      <c r="EN21" s="39">
        <f t="shared" si="57"/>
        <v>80.057999999999993</v>
      </c>
      <c r="EP21" s="40">
        <f>LOOKUP(BU21,LOOKUP!$A$2:$A$505,LOOKUP!$B$2:$B$505)</f>
        <v>1.25</v>
      </c>
      <c r="EQ21" s="40">
        <f>LOOKUP(EN21,LOOKUP!$A$2:$A$505,LOOKUP!$B$2:$B$505)</f>
        <v>2.5</v>
      </c>
      <c r="ER21" s="41">
        <f t="shared" si="58"/>
        <v>87.350285714285718</v>
      </c>
      <c r="ES21" s="42">
        <f>LOOKUP(ER21,LOOKUP!$A$2:$A$505,LOOKUP!$B$2:$B$505)</f>
        <v>2</v>
      </c>
      <c r="EU21" s="11">
        <f>'PRINT GRADE'!H24</f>
        <v>2</v>
      </c>
    </row>
    <row r="22" spans="1:151" x14ac:dyDescent="0.3">
      <c r="A22" s="30">
        <v>14</v>
      </c>
      <c r="B22" s="31" t="s">
        <v>135</v>
      </c>
      <c r="C22" s="16">
        <v>5</v>
      </c>
      <c r="D22" s="43">
        <v>25</v>
      </c>
      <c r="E22" s="16"/>
      <c r="F22" s="16"/>
      <c r="G22" s="16"/>
      <c r="H22" s="16"/>
      <c r="I22" s="32"/>
      <c r="J22" s="16"/>
      <c r="K22" s="32"/>
      <c r="L22" s="32"/>
      <c r="M22" s="34">
        <f t="shared" si="60"/>
        <v>30</v>
      </c>
      <c r="N22" s="35">
        <f t="shared" si="22"/>
        <v>27.857142857142858</v>
      </c>
      <c r="O22" s="19">
        <v>10</v>
      </c>
      <c r="P22" s="19"/>
      <c r="Q22" s="19"/>
      <c r="R22" s="19"/>
      <c r="S22" s="19"/>
      <c r="T22" s="19"/>
      <c r="U22" s="19"/>
      <c r="V22" s="33"/>
      <c r="W22" s="33"/>
      <c r="X22" s="33"/>
      <c r="Y22" s="34">
        <f t="shared" si="23"/>
        <v>10</v>
      </c>
      <c r="Z22" s="35">
        <f t="shared" si="24"/>
        <v>30</v>
      </c>
      <c r="AA22" s="19">
        <v>80</v>
      </c>
      <c r="AB22" s="19">
        <v>100</v>
      </c>
      <c r="AC22" s="19">
        <v>100</v>
      </c>
      <c r="AD22" s="19">
        <v>100</v>
      </c>
      <c r="AE22" s="19">
        <v>100</v>
      </c>
      <c r="AF22" s="19">
        <v>100</v>
      </c>
      <c r="AG22" s="19">
        <v>100</v>
      </c>
      <c r="AH22" s="19">
        <v>100</v>
      </c>
      <c r="AI22" s="19">
        <v>100</v>
      </c>
      <c r="AJ22" s="19">
        <v>100</v>
      </c>
      <c r="AK22" s="35">
        <f t="shared" si="25"/>
        <v>29.4</v>
      </c>
      <c r="AL22" s="19"/>
      <c r="AM22" s="35">
        <f t="shared" si="26"/>
        <v>10</v>
      </c>
      <c r="AN22" s="35">
        <f t="shared" si="27"/>
        <v>58.354285714285716</v>
      </c>
      <c r="AO22" s="16">
        <v>28</v>
      </c>
      <c r="AP22" s="35">
        <f t="shared" si="28"/>
        <v>31.200000000000003</v>
      </c>
      <c r="AQ22" s="36">
        <f t="shared" si="29"/>
        <v>89.554285714285726</v>
      </c>
      <c r="AR22" s="16">
        <f t="shared" si="59"/>
        <v>80</v>
      </c>
      <c r="AS22" s="16"/>
      <c r="AT22" s="16"/>
      <c r="AU22" s="16"/>
      <c r="AV22" s="16"/>
      <c r="AW22" s="16"/>
      <c r="AX22" s="16"/>
      <c r="AY22" s="16"/>
      <c r="AZ22" s="16"/>
      <c r="BA22" s="16"/>
      <c r="BB22" s="34">
        <f t="shared" si="1"/>
        <v>80</v>
      </c>
      <c r="BC22" s="35">
        <f t="shared" si="30"/>
        <v>31.499999999999996</v>
      </c>
      <c r="BD22" s="19">
        <v>80</v>
      </c>
      <c r="BE22" s="19"/>
      <c r="BF22" s="19"/>
      <c r="BG22" s="19"/>
      <c r="BH22" s="19"/>
      <c r="BI22" s="19"/>
      <c r="BJ22" s="19"/>
      <c r="BK22" s="19"/>
      <c r="BL22" s="19"/>
      <c r="BM22" s="19"/>
      <c r="BN22" s="37">
        <f t="shared" si="31"/>
        <v>80</v>
      </c>
      <c r="BO22" s="35">
        <f t="shared" si="32"/>
        <v>31.499999999999996</v>
      </c>
      <c r="BP22" s="19">
        <v>80</v>
      </c>
      <c r="BQ22" s="35">
        <f t="shared" si="33"/>
        <v>15</v>
      </c>
      <c r="BR22" s="19">
        <f t="shared" si="34"/>
        <v>0</v>
      </c>
      <c r="BS22" s="35">
        <f t="shared" si="35"/>
        <v>15</v>
      </c>
      <c r="BT22" s="38">
        <f t="shared" si="36"/>
        <v>93</v>
      </c>
      <c r="BU22" s="39">
        <f t="shared" si="37"/>
        <v>90.932571428571435</v>
      </c>
      <c r="BV22" s="16">
        <v>30</v>
      </c>
      <c r="BW22" s="16"/>
      <c r="BX22" s="16"/>
      <c r="BY22" s="16"/>
      <c r="BZ22" s="16"/>
      <c r="CA22" s="16"/>
      <c r="CB22" s="32"/>
      <c r="CC22" s="16"/>
      <c r="CD22" s="32"/>
      <c r="CE22" s="32"/>
      <c r="CF22" s="34">
        <f t="shared" si="61"/>
        <v>30</v>
      </c>
      <c r="CG22" s="35">
        <f t="shared" si="39"/>
        <v>30</v>
      </c>
      <c r="CH22" s="19">
        <v>15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40"/>
        <v>15</v>
      </c>
      <c r="CS22" s="35">
        <f t="shared" si="41"/>
        <v>26.25</v>
      </c>
      <c r="CT22" s="19">
        <v>10</v>
      </c>
      <c r="CU22" s="19"/>
      <c r="CV22" s="19"/>
      <c r="CW22" s="19"/>
      <c r="CX22" s="19"/>
      <c r="CY22" s="19"/>
      <c r="CZ22" s="19"/>
      <c r="DA22" s="19"/>
      <c r="DB22" s="19"/>
      <c r="DC22" s="19"/>
      <c r="DD22" s="35">
        <f t="shared" si="42"/>
        <v>0.3</v>
      </c>
      <c r="DE22" s="19">
        <v>0</v>
      </c>
      <c r="DF22" s="35">
        <f t="shared" si="43"/>
        <v>10</v>
      </c>
      <c r="DG22" s="35">
        <f t="shared" si="44"/>
        <v>39.93</v>
      </c>
      <c r="DH22" s="16">
        <v>80</v>
      </c>
      <c r="DI22" s="35">
        <f t="shared" si="45"/>
        <v>36</v>
      </c>
      <c r="DJ22" s="36">
        <f t="shared" si="46"/>
        <v>75.930000000000007</v>
      </c>
      <c r="DK22" s="16">
        <v>15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47"/>
        <v>15</v>
      </c>
      <c r="DV22" s="35">
        <f t="shared" si="48"/>
        <v>26.25</v>
      </c>
      <c r="DW22" s="19">
        <f t="shared" si="49"/>
        <v>80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50"/>
        <v>80</v>
      </c>
      <c r="EH22" s="35">
        <f t="shared" si="51"/>
        <v>31.499999999999996</v>
      </c>
      <c r="EI22" s="19">
        <f t="shared" si="52"/>
        <v>80</v>
      </c>
      <c r="EJ22" s="35">
        <f t="shared" si="53"/>
        <v>13.5</v>
      </c>
      <c r="EK22" s="19">
        <f t="shared" si="54"/>
        <v>0</v>
      </c>
      <c r="EL22" s="35">
        <f t="shared" si="55"/>
        <v>15</v>
      </c>
      <c r="EM22" s="38">
        <f t="shared" si="56"/>
        <v>86.25</v>
      </c>
      <c r="EN22" s="39">
        <f t="shared" si="57"/>
        <v>80.057999999999993</v>
      </c>
      <c r="EP22" s="40">
        <f>LOOKUP(BU22,LOOKUP!$A$2:$A$505,LOOKUP!$B$2:$B$505)</f>
        <v>1.75</v>
      </c>
      <c r="EQ22" s="40">
        <f>LOOKUP(EN22,LOOKUP!$A$2:$A$505,LOOKUP!$B$2:$B$505)</f>
        <v>2.5</v>
      </c>
      <c r="ER22" s="41">
        <f t="shared" si="58"/>
        <v>85.495285714285714</v>
      </c>
      <c r="ES22" s="42">
        <f>LOOKUP(ER22,LOOKUP!$A$2:$A$505,LOOKUP!$B$2:$B$505)</f>
        <v>2</v>
      </c>
      <c r="EU22" s="11">
        <f>'PRINT GRADE'!H25</f>
        <v>2</v>
      </c>
    </row>
    <row r="23" spans="1:151" x14ac:dyDescent="0.3">
      <c r="A23" s="30">
        <v>15</v>
      </c>
      <c r="B23" s="31" t="s">
        <v>136</v>
      </c>
      <c r="C23" s="16">
        <v>2</v>
      </c>
      <c r="D23" s="43">
        <v>10</v>
      </c>
      <c r="E23" s="16"/>
      <c r="F23" s="16"/>
      <c r="G23" s="16"/>
      <c r="H23" s="16"/>
      <c r="I23" s="32"/>
      <c r="J23" s="16"/>
      <c r="K23" s="32"/>
      <c r="L23" s="32"/>
      <c r="M23" s="34">
        <f t="shared" si="60"/>
        <v>12</v>
      </c>
      <c r="N23" s="35">
        <f t="shared" si="22"/>
        <v>20.142857142857142</v>
      </c>
      <c r="O23" s="19">
        <v>10</v>
      </c>
      <c r="P23" s="19"/>
      <c r="Q23" s="19"/>
      <c r="R23" s="19"/>
      <c r="S23" s="19"/>
      <c r="T23" s="19"/>
      <c r="U23" s="19"/>
      <c r="V23" s="33"/>
      <c r="W23" s="33"/>
      <c r="X23" s="33"/>
      <c r="Y23" s="34">
        <f t="shared" si="23"/>
        <v>10</v>
      </c>
      <c r="Z23" s="35">
        <f t="shared" si="24"/>
        <v>30</v>
      </c>
      <c r="AA23" s="19">
        <v>50</v>
      </c>
      <c r="AB23" s="19">
        <v>100</v>
      </c>
      <c r="AC23" s="19">
        <v>100</v>
      </c>
      <c r="AD23" s="19">
        <v>100</v>
      </c>
      <c r="AE23" s="19">
        <v>100</v>
      </c>
      <c r="AF23" s="19">
        <v>100</v>
      </c>
      <c r="AG23" s="19">
        <v>100</v>
      </c>
      <c r="AH23" s="19">
        <v>100</v>
      </c>
      <c r="AI23" s="19">
        <v>100</v>
      </c>
      <c r="AJ23" s="19">
        <v>100</v>
      </c>
      <c r="AK23" s="35">
        <f t="shared" si="25"/>
        <v>28.5</v>
      </c>
      <c r="AL23" s="19">
        <v>4</v>
      </c>
      <c r="AM23" s="35">
        <f t="shared" si="26"/>
        <v>7.6000000000000005</v>
      </c>
      <c r="AN23" s="35">
        <f t="shared" si="27"/>
        <v>51.745714285714278</v>
      </c>
      <c r="AO23" s="16">
        <v>21</v>
      </c>
      <c r="AP23" s="35">
        <f t="shared" si="28"/>
        <v>28.400000000000002</v>
      </c>
      <c r="AQ23" s="36">
        <f t="shared" si="29"/>
        <v>80.145714285714277</v>
      </c>
      <c r="AR23" s="16">
        <v>25</v>
      </c>
      <c r="AS23" s="16"/>
      <c r="AT23" s="16"/>
      <c r="AU23" s="16"/>
      <c r="AV23" s="16"/>
      <c r="AW23" s="16"/>
      <c r="AX23" s="16"/>
      <c r="AY23" s="16"/>
      <c r="AZ23" s="16"/>
      <c r="BA23" s="16"/>
      <c r="BB23" s="34">
        <f t="shared" si="1"/>
        <v>25</v>
      </c>
      <c r="BC23" s="35">
        <f t="shared" si="30"/>
        <v>21.875</v>
      </c>
      <c r="BD23" s="19">
        <v>50</v>
      </c>
      <c r="BE23" s="19"/>
      <c r="BF23" s="19"/>
      <c r="BG23" s="19"/>
      <c r="BH23" s="19"/>
      <c r="BI23" s="19"/>
      <c r="BJ23" s="19"/>
      <c r="BK23" s="19"/>
      <c r="BL23" s="19"/>
      <c r="BM23" s="19"/>
      <c r="BN23" s="37">
        <f t="shared" si="31"/>
        <v>50</v>
      </c>
      <c r="BO23" s="35">
        <f t="shared" si="32"/>
        <v>26.25</v>
      </c>
      <c r="BP23" s="19">
        <v>80</v>
      </c>
      <c r="BQ23" s="35">
        <f t="shared" si="33"/>
        <v>15</v>
      </c>
      <c r="BR23" s="19">
        <f t="shared" si="34"/>
        <v>4</v>
      </c>
      <c r="BS23" s="35">
        <f t="shared" si="35"/>
        <v>11.4</v>
      </c>
      <c r="BT23" s="38">
        <f t="shared" si="36"/>
        <v>74.525000000000006</v>
      </c>
      <c r="BU23" s="39">
        <f t="shared" si="37"/>
        <v>77.897428571428577</v>
      </c>
      <c r="BV23" s="16">
        <v>15</v>
      </c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61"/>
        <v>15</v>
      </c>
      <c r="CG23" s="35">
        <f t="shared" si="39"/>
        <v>22.5</v>
      </c>
      <c r="CH23" s="19">
        <v>15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40"/>
        <v>15</v>
      </c>
      <c r="CS23" s="35">
        <f t="shared" si="41"/>
        <v>26.25</v>
      </c>
      <c r="CT23" s="19">
        <v>10</v>
      </c>
      <c r="CU23" s="19"/>
      <c r="CV23" s="19"/>
      <c r="CW23" s="19"/>
      <c r="CX23" s="19"/>
      <c r="CY23" s="19"/>
      <c r="CZ23" s="19"/>
      <c r="DA23" s="19"/>
      <c r="DB23" s="19"/>
      <c r="DC23" s="19"/>
      <c r="DD23" s="35">
        <f t="shared" si="42"/>
        <v>0.3</v>
      </c>
      <c r="DE23" s="19">
        <v>4</v>
      </c>
      <c r="DF23" s="35">
        <f t="shared" si="43"/>
        <v>7.6000000000000005</v>
      </c>
      <c r="DG23" s="35">
        <f t="shared" si="44"/>
        <v>33.989999999999995</v>
      </c>
      <c r="DH23" s="16">
        <v>85</v>
      </c>
      <c r="DI23" s="35">
        <f t="shared" si="45"/>
        <v>37</v>
      </c>
      <c r="DJ23" s="36">
        <f t="shared" si="46"/>
        <v>70.989999999999995</v>
      </c>
      <c r="DK23" s="16">
        <v>15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47"/>
        <v>15</v>
      </c>
      <c r="DV23" s="35">
        <f t="shared" si="48"/>
        <v>26.25</v>
      </c>
      <c r="DW23" s="19">
        <f t="shared" si="49"/>
        <v>85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50"/>
        <v>85</v>
      </c>
      <c r="EH23" s="35">
        <f t="shared" si="51"/>
        <v>32.375</v>
      </c>
      <c r="EI23" s="19">
        <f t="shared" si="52"/>
        <v>80</v>
      </c>
      <c r="EJ23" s="35">
        <f t="shared" si="53"/>
        <v>13.5</v>
      </c>
      <c r="EK23" s="19">
        <f t="shared" si="54"/>
        <v>4</v>
      </c>
      <c r="EL23" s="35">
        <f t="shared" si="55"/>
        <v>11.4</v>
      </c>
      <c r="EM23" s="38">
        <f t="shared" si="56"/>
        <v>83.525000000000006</v>
      </c>
      <c r="EN23" s="39">
        <f t="shared" si="57"/>
        <v>76.003999999999991</v>
      </c>
      <c r="EP23" s="40">
        <f>LOOKUP(BU23,LOOKUP!$A$2:$A$505,LOOKUP!$B$2:$B$505)</f>
        <v>2.75</v>
      </c>
      <c r="EQ23" s="40">
        <f>LOOKUP(EN23,LOOKUP!$A$2:$A$505,LOOKUP!$B$2:$B$505)</f>
        <v>3</v>
      </c>
      <c r="ER23" s="41">
        <f t="shared" si="58"/>
        <v>76.950714285714284</v>
      </c>
      <c r="ES23" s="42">
        <f>LOOKUP(ER23,LOOKUP!$A$2:$A$505,LOOKUP!$B$2:$B$505)</f>
        <v>2.75</v>
      </c>
      <c r="EU23" s="11">
        <f>'PRINT GRADE'!H26</f>
        <v>2.75</v>
      </c>
    </row>
    <row r="24" spans="1:151" x14ac:dyDescent="0.3">
      <c r="A24" s="30">
        <v>16</v>
      </c>
      <c r="B24" s="31" t="s">
        <v>137</v>
      </c>
      <c r="C24" s="16">
        <v>10</v>
      </c>
      <c r="D24" s="43">
        <v>25</v>
      </c>
      <c r="E24" s="16"/>
      <c r="F24" s="16"/>
      <c r="G24" s="16"/>
      <c r="H24" s="16"/>
      <c r="I24" s="32"/>
      <c r="J24" s="16"/>
      <c r="K24" s="32"/>
      <c r="L24" s="32"/>
      <c r="M24" s="34">
        <f t="shared" si="60"/>
        <v>35</v>
      </c>
      <c r="N24" s="35">
        <f t="shared" si="22"/>
        <v>30</v>
      </c>
      <c r="O24" s="19">
        <v>10</v>
      </c>
      <c r="P24" s="19"/>
      <c r="Q24" s="19"/>
      <c r="R24" s="19"/>
      <c r="S24" s="19"/>
      <c r="T24" s="19"/>
      <c r="U24" s="19"/>
      <c r="V24" s="33"/>
      <c r="W24" s="33"/>
      <c r="X24" s="33"/>
      <c r="Y24" s="34">
        <f t="shared" si="23"/>
        <v>10</v>
      </c>
      <c r="Z24" s="35">
        <f t="shared" si="24"/>
        <v>30</v>
      </c>
      <c r="AA24" s="19">
        <v>80</v>
      </c>
      <c r="AB24" s="19">
        <v>100</v>
      </c>
      <c r="AC24" s="19">
        <v>100</v>
      </c>
      <c r="AD24" s="19">
        <v>100</v>
      </c>
      <c r="AE24" s="19">
        <v>100</v>
      </c>
      <c r="AF24" s="19">
        <v>100</v>
      </c>
      <c r="AG24" s="19">
        <v>100</v>
      </c>
      <c r="AH24" s="19">
        <v>100</v>
      </c>
      <c r="AI24" s="19">
        <v>100</v>
      </c>
      <c r="AJ24" s="19">
        <v>100</v>
      </c>
      <c r="AK24" s="35">
        <f t="shared" si="25"/>
        <v>29.4</v>
      </c>
      <c r="AL24" s="19"/>
      <c r="AM24" s="35">
        <f t="shared" si="26"/>
        <v>10</v>
      </c>
      <c r="AN24" s="35">
        <f t="shared" si="27"/>
        <v>59.64</v>
      </c>
      <c r="AO24" s="16">
        <v>39</v>
      </c>
      <c r="AP24" s="35">
        <f t="shared" si="28"/>
        <v>35.6</v>
      </c>
      <c r="AQ24" s="36">
        <f t="shared" si="29"/>
        <v>95.240000000000009</v>
      </c>
      <c r="AR24" s="16">
        <f t="shared" si="59"/>
        <v>80</v>
      </c>
      <c r="AS24" s="16"/>
      <c r="AT24" s="16"/>
      <c r="AU24" s="16"/>
      <c r="AV24" s="16"/>
      <c r="AW24" s="16"/>
      <c r="AX24" s="16"/>
      <c r="AY24" s="16"/>
      <c r="AZ24" s="16"/>
      <c r="BA24" s="16"/>
      <c r="BB24" s="34">
        <f t="shared" si="1"/>
        <v>80</v>
      </c>
      <c r="BC24" s="35">
        <f t="shared" si="30"/>
        <v>31.499999999999996</v>
      </c>
      <c r="BD24" s="19">
        <v>80</v>
      </c>
      <c r="BE24" s="19"/>
      <c r="BF24" s="19"/>
      <c r="BG24" s="19"/>
      <c r="BH24" s="19"/>
      <c r="BI24" s="19"/>
      <c r="BJ24" s="19"/>
      <c r="BK24" s="19"/>
      <c r="BL24" s="19"/>
      <c r="BM24" s="19"/>
      <c r="BN24" s="37">
        <f t="shared" si="31"/>
        <v>80</v>
      </c>
      <c r="BO24" s="35">
        <f t="shared" si="32"/>
        <v>31.499999999999996</v>
      </c>
      <c r="BP24" s="19">
        <v>80</v>
      </c>
      <c r="BQ24" s="35">
        <f t="shared" si="33"/>
        <v>15</v>
      </c>
      <c r="BR24" s="19">
        <f t="shared" si="34"/>
        <v>0</v>
      </c>
      <c r="BS24" s="35">
        <f t="shared" si="35"/>
        <v>15</v>
      </c>
      <c r="BT24" s="38">
        <f t="shared" si="36"/>
        <v>93</v>
      </c>
      <c r="BU24" s="39">
        <f t="shared" si="37"/>
        <v>94.344000000000008</v>
      </c>
      <c r="BV24" s="16">
        <v>30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>
        <f t="shared" si="61"/>
        <v>30</v>
      </c>
      <c r="CG24" s="35">
        <f t="shared" si="39"/>
        <v>30</v>
      </c>
      <c r="CH24" s="19">
        <v>15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40"/>
        <v>15</v>
      </c>
      <c r="CS24" s="35">
        <f t="shared" si="41"/>
        <v>26.25</v>
      </c>
      <c r="CT24" s="19">
        <v>10</v>
      </c>
      <c r="CU24" s="19"/>
      <c r="CV24" s="19"/>
      <c r="CW24" s="19"/>
      <c r="CX24" s="19"/>
      <c r="CY24" s="19"/>
      <c r="CZ24" s="19"/>
      <c r="DA24" s="19"/>
      <c r="DB24" s="19"/>
      <c r="DC24" s="19"/>
      <c r="DD24" s="35">
        <f t="shared" si="42"/>
        <v>0.3</v>
      </c>
      <c r="DE24" s="19">
        <v>0</v>
      </c>
      <c r="DF24" s="35">
        <f t="shared" si="43"/>
        <v>10</v>
      </c>
      <c r="DG24" s="35">
        <f t="shared" si="44"/>
        <v>39.93</v>
      </c>
      <c r="DH24" s="16">
        <v>80</v>
      </c>
      <c r="DI24" s="35">
        <f t="shared" si="45"/>
        <v>36</v>
      </c>
      <c r="DJ24" s="36">
        <f t="shared" si="46"/>
        <v>75.930000000000007</v>
      </c>
      <c r="DK24" s="16">
        <v>15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47"/>
        <v>15</v>
      </c>
      <c r="DV24" s="35">
        <f t="shared" si="48"/>
        <v>26.25</v>
      </c>
      <c r="DW24" s="19">
        <f t="shared" si="49"/>
        <v>80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50"/>
        <v>80</v>
      </c>
      <c r="EH24" s="35">
        <f t="shared" si="51"/>
        <v>31.499999999999996</v>
      </c>
      <c r="EI24" s="19">
        <f t="shared" si="52"/>
        <v>80</v>
      </c>
      <c r="EJ24" s="35">
        <f t="shared" si="53"/>
        <v>13.5</v>
      </c>
      <c r="EK24" s="19">
        <f t="shared" si="54"/>
        <v>0</v>
      </c>
      <c r="EL24" s="35">
        <f t="shared" si="55"/>
        <v>15</v>
      </c>
      <c r="EM24" s="38">
        <f t="shared" si="56"/>
        <v>86.25</v>
      </c>
      <c r="EN24" s="39">
        <f t="shared" si="57"/>
        <v>80.057999999999993</v>
      </c>
      <c r="EP24" s="40">
        <f>LOOKUP(BU24,LOOKUP!$A$2:$A$505,LOOKUP!$B$2:$B$505)</f>
        <v>1.5</v>
      </c>
      <c r="EQ24" s="40">
        <f>LOOKUP(EN24,LOOKUP!$A$2:$A$505,LOOKUP!$B$2:$B$505)</f>
        <v>2.5</v>
      </c>
      <c r="ER24" s="41">
        <f t="shared" si="58"/>
        <v>87.200999999999993</v>
      </c>
      <c r="ES24" s="42">
        <f>LOOKUP(ER24,LOOKUP!$A$2:$A$505,LOOKUP!$B$2:$B$505)</f>
        <v>2</v>
      </c>
      <c r="EU24" s="11">
        <f>'PRINT GRADE'!H27</f>
        <v>2</v>
      </c>
    </row>
    <row r="25" spans="1:151" x14ac:dyDescent="0.3">
      <c r="A25" s="30">
        <v>17</v>
      </c>
      <c r="B25" s="31" t="s">
        <v>178</v>
      </c>
      <c r="C25" s="16">
        <v>2</v>
      </c>
      <c r="D25" s="43">
        <v>10</v>
      </c>
      <c r="E25" s="16"/>
      <c r="F25" s="16"/>
      <c r="G25" s="16"/>
      <c r="H25" s="16"/>
      <c r="I25" s="32"/>
      <c r="J25" s="16"/>
      <c r="K25" s="32"/>
      <c r="L25" s="32"/>
      <c r="M25" s="34">
        <f t="shared" si="60"/>
        <v>12</v>
      </c>
      <c r="N25" s="35">
        <f t="shared" si="22"/>
        <v>20.142857142857142</v>
      </c>
      <c r="O25" s="19">
        <v>10</v>
      </c>
      <c r="P25" s="19"/>
      <c r="Q25" s="19"/>
      <c r="R25" s="19"/>
      <c r="S25" s="19"/>
      <c r="T25" s="19"/>
      <c r="U25" s="19"/>
      <c r="V25" s="33"/>
      <c r="W25" s="33"/>
      <c r="X25" s="33"/>
      <c r="Y25" s="34">
        <f t="shared" si="23"/>
        <v>10</v>
      </c>
      <c r="Z25" s="35">
        <f t="shared" si="24"/>
        <v>30</v>
      </c>
      <c r="AA25" s="19">
        <v>70</v>
      </c>
      <c r="AB25" s="19">
        <v>100</v>
      </c>
      <c r="AC25" s="19">
        <v>100</v>
      </c>
      <c r="AD25" s="19">
        <v>100</v>
      </c>
      <c r="AE25" s="19">
        <v>100</v>
      </c>
      <c r="AF25" s="19">
        <v>100</v>
      </c>
      <c r="AG25" s="19">
        <v>100</v>
      </c>
      <c r="AH25" s="19">
        <v>100</v>
      </c>
      <c r="AI25" s="19">
        <v>100</v>
      </c>
      <c r="AJ25" s="19">
        <v>100</v>
      </c>
      <c r="AK25" s="35">
        <f t="shared" si="25"/>
        <v>29.099999999999998</v>
      </c>
      <c r="AL25" s="19">
        <v>2</v>
      </c>
      <c r="AM25" s="35">
        <f t="shared" si="26"/>
        <v>8.8000000000000007</v>
      </c>
      <c r="AN25" s="35">
        <f t="shared" si="27"/>
        <v>52.825714285714277</v>
      </c>
      <c r="AO25" s="16">
        <v>14</v>
      </c>
      <c r="AP25" s="35">
        <f t="shared" si="28"/>
        <v>25.6</v>
      </c>
      <c r="AQ25" s="36">
        <f t="shared" si="29"/>
        <v>78.425714285714278</v>
      </c>
      <c r="AR25" s="16">
        <v>50</v>
      </c>
      <c r="AS25" s="16"/>
      <c r="AT25" s="16"/>
      <c r="AU25" s="16"/>
      <c r="AV25" s="16"/>
      <c r="AW25" s="16"/>
      <c r="AX25" s="16"/>
      <c r="AY25" s="16"/>
      <c r="AZ25" s="16"/>
      <c r="BA25" s="16"/>
      <c r="BB25" s="34">
        <f t="shared" si="1"/>
        <v>50</v>
      </c>
      <c r="BC25" s="35">
        <f t="shared" si="30"/>
        <v>26.25</v>
      </c>
      <c r="BD25" s="19">
        <v>40</v>
      </c>
      <c r="BE25" s="19"/>
      <c r="BF25" s="19"/>
      <c r="BG25" s="19"/>
      <c r="BH25" s="19"/>
      <c r="BI25" s="19"/>
      <c r="BJ25" s="19"/>
      <c r="BK25" s="19"/>
      <c r="BL25" s="19"/>
      <c r="BM25" s="19"/>
      <c r="BN25" s="37">
        <f t="shared" si="31"/>
        <v>40</v>
      </c>
      <c r="BO25" s="35">
        <f t="shared" si="32"/>
        <v>24.5</v>
      </c>
      <c r="BP25" s="19">
        <v>70</v>
      </c>
      <c r="BQ25" s="35">
        <f t="shared" si="33"/>
        <v>14.0625</v>
      </c>
      <c r="BR25" s="19">
        <f t="shared" si="34"/>
        <v>2</v>
      </c>
      <c r="BS25" s="35">
        <f t="shared" si="35"/>
        <v>13.2</v>
      </c>
      <c r="BT25" s="38">
        <f t="shared" si="36"/>
        <v>78.012500000000003</v>
      </c>
      <c r="BU25" s="39">
        <f t="shared" si="37"/>
        <v>78.260428571428562</v>
      </c>
      <c r="BV25" s="16">
        <v>15</v>
      </c>
      <c r="BW25" s="16"/>
      <c r="BX25" s="16"/>
      <c r="BY25" s="16"/>
      <c r="BZ25" s="16"/>
      <c r="CA25" s="16"/>
      <c r="CB25" s="32"/>
      <c r="CC25" s="16"/>
      <c r="CD25" s="32"/>
      <c r="CE25" s="32"/>
      <c r="CF25" s="34">
        <f t="shared" si="61"/>
        <v>15</v>
      </c>
      <c r="CG25" s="35">
        <f t="shared" si="39"/>
        <v>22.5</v>
      </c>
      <c r="CH25" s="19">
        <v>5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40"/>
        <v>5</v>
      </c>
      <c r="CS25" s="35">
        <f t="shared" si="41"/>
        <v>18.75</v>
      </c>
      <c r="CT25" s="19">
        <v>10</v>
      </c>
      <c r="CU25" s="19"/>
      <c r="CV25" s="19"/>
      <c r="CW25" s="19"/>
      <c r="CX25" s="19"/>
      <c r="CY25" s="19"/>
      <c r="CZ25" s="19"/>
      <c r="DA25" s="19"/>
      <c r="DB25" s="19"/>
      <c r="DC25" s="19"/>
      <c r="DD25" s="35">
        <f t="shared" si="42"/>
        <v>0.3</v>
      </c>
      <c r="DE25" s="19">
        <v>2</v>
      </c>
      <c r="DF25" s="35">
        <f t="shared" si="43"/>
        <v>8.8000000000000007</v>
      </c>
      <c r="DG25" s="35">
        <f t="shared" si="44"/>
        <v>30.209999999999994</v>
      </c>
      <c r="DH25" s="16">
        <v>10</v>
      </c>
      <c r="DI25" s="35">
        <f t="shared" si="45"/>
        <v>22</v>
      </c>
      <c r="DJ25" s="36">
        <f t="shared" si="46"/>
        <v>52.209999999999994</v>
      </c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47"/>
        <v>0</v>
      </c>
      <c r="DV25" s="35">
        <f t="shared" si="48"/>
        <v>17.5</v>
      </c>
      <c r="DW25" s="19">
        <f t="shared" si="49"/>
        <v>10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50"/>
        <v>10</v>
      </c>
      <c r="EH25" s="35">
        <f t="shared" si="51"/>
        <v>19.25</v>
      </c>
      <c r="EI25" s="19">
        <f t="shared" si="52"/>
        <v>70</v>
      </c>
      <c r="EJ25" s="35">
        <f t="shared" si="53"/>
        <v>12.75</v>
      </c>
      <c r="EK25" s="19">
        <f t="shared" si="54"/>
        <v>2</v>
      </c>
      <c r="EL25" s="35">
        <f t="shared" si="55"/>
        <v>13.2</v>
      </c>
      <c r="EM25" s="38">
        <f t="shared" si="56"/>
        <v>62.7</v>
      </c>
      <c r="EN25" s="39">
        <f t="shared" si="57"/>
        <v>56.405999999999992</v>
      </c>
      <c r="EP25" s="40">
        <f>LOOKUP(BU25,LOOKUP!$A$2:$A$505,LOOKUP!$B$2:$B$505)</f>
        <v>2.75</v>
      </c>
      <c r="EQ25" s="40">
        <f>LOOKUP(EN25,LOOKUP!$A$2:$A$505,LOOKUP!$B$2:$B$505)</f>
        <v>5</v>
      </c>
      <c r="ER25" s="41">
        <f t="shared" si="58"/>
        <v>67.333214285714277</v>
      </c>
      <c r="ES25" s="42">
        <f>LOOKUP(ER25,LOOKUP!$A$2:$A$505,LOOKUP!$B$2:$B$505)</f>
        <v>5</v>
      </c>
      <c r="EU25" s="11" t="str">
        <f>'PRINT GRADE'!H28</f>
        <v>INC</v>
      </c>
    </row>
    <row r="26" spans="1:151" x14ac:dyDescent="0.3">
      <c r="A26" s="30">
        <v>18</v>
      </c>
      <c r="B26" s="31" t="s">
        <v>138</v>
      </c>
      <c r="C26" s="16">
        <v>2</v>
      </c>
      <c r="D26" s="43">
        <v>10</v>
      </c>
      <c r="E26" s="16"/>
      <c r="F26" s="16"/>
      <c r="G26" s="16"/>
      <c r="H26" s="16"/>
      <c r="I26" s="32"/>
      <c r="J26" s="16"/>
      <c r="K26" s="32"/>
      <c r="L26" s="32"/>
      <c r="M26" s="34">
        <f t="shared" si="60"/>
        <v>12</v>
      </c>
      <c r="N26" s="35">
        <f t="shared" si="22"/>
        <v>20.142857142857142</v>
      </c>
      <c r="O26" s="19">
        <v>10</v>
      </c>
      <c r="P26" s="19"/>
      <c r="Q26" s="19"/>
      <c r="R26" s="19"/>
      <c r="S26" s="19"/>
      <c r="T26" s="19"/>
      <c r="U26" s="19"/>
      <c r="V26" s="33"/>
      <c r="W26" s="33"/>
      <c r="X26" s="33"/>
      <c r="Y26" s="34">
        <f t="shared" si="23"/>
        <v>10</v>
      </c>
      <c r="Z26" s="35">
        <f t="shared" si="24"/>
        <v>30</v>
      </c>
      <c r="AA26" s="19">
        <v>50</v>
      </c>
      <c r="AB26" s="19">
        <v>100</v>
      </c>
      <c r="AC26" s="19">
        <v>100</v>
      </c>
      <c r="AD26" s="19">
        <v>100</v>
      </c>
      <c r="AE26" s="19">
        <v>100</v>
      </c>
      <c r="AF26" s="19">
        <v>100</v>
      </c>
      <c r="AG26" s="19">
        <v>100</v>
      </c>
      <c r="AH26" s="19">
        <v>100</v>
      </c>
      <c r="AI26" s="19">
        <v>100</v>
      </c>
      <c r="AJ26" s="19">
        <v>100</v>
      </c>
      <c r="AK26" s="35">
        <f t="shared" si="25"/>
        <v>28.5</v>
      </c>
      <c r="AL26" s="19">
        <v>5</v>
      </c>
      <c r="AM26" s="35">
        <f t="shared" si="26"/>
        <v>7</v>
      </c>
      <c r="AN26" s="35">
        <f t="shared" si="27"/>
        <v>51.385714285714279</v>
      </c>
      <c r="AO26" s="16">
        <v>22</v>
      </c>
      <c r="AP26" s="35">
        <f t="shared" si="28"/>
        <v>28.8</v>
      </c>
      <c r="AQ26" s="36">
        <f t="shared" si="29"/>
        <v>80.185714285714283</v>
      </c>
      <c r="AR26" s="16">
        <v>25</v>
      </c>
      <c r="AS26" s="16"/>
      <c r="AT26" s="16"/>
      <c r="AU26" s="16"/>
      <c r="AV26" s="16"/>
      <c r="AW26" s="16"/>
      <c r="AX26" s="16"/>
      <c r="AY26" s="16"/>
      <c r="AZ26" s="16"/>
      <c r="BA26" s="16"/>
      <c r="BB26" s="34">
        <f t="shared" si="1"/>
        <v>25</v>
      </c>
      <c r="BC26" s="35">
        <f t="shared" si="30"/>
        <v>21.875</v>
      </c>
      <c r="BD26" s="19">
        <v>50</v>
      </c>
      <c r="BE26" s="19"/>
      <c r="BF26" s="19"/>
      <c r="BG26" s="19"/>
      <c r="BH26" s="19"/>
      <c r="BI26" s="19"/>
      <c r="BJ26" s="19"/>
      <c r="BK26" s="19"/>
      <c r="BL26" s="19"/>
      <c r="BM26" s="19"/>
      <c r="BN26" s="37">
        <f t="shared" si="31"/>
        <v>50</v>
      </c>
      <c r="BO26" s="35">
        <f t="shared" si="32"/>
        <v>26.25</v>
      </c>
      <c r="BP26" s="19">
        <v>70</v>
      </c>
      <c r="BQ26" s="35">
        <f t="shared" si="33"/>
        <v>14.0625</v>
      </c>
      <c r="BR26" s="19">
        <f t="shared" si="34"/>
        <v>5</v>
      </c>
      <c r="BS26" s="35">
        <f t="shared" si="35"/>
        <v>10.5</v>
      </c>
      <c r="BT26" s="38">
        <f t="shared" si="36"/>
        <v>72.6875</v>
      </c>
      <c r="BU26" s="39">
        <f t="shared" si="37"/>
        <v>77.186428571428564</v>
      </c>
      <c r="BV26" s="16">
        <v>15</v>
      </c>
      <c r="BW26" s="16"/>
      <c r="BX26" s="16"/>
      <c r="BY26" s="16"/>
      <c r="BZ26" s="16"/>
      <c r="CA26" s="16"/>
      <c r="CB26" s="32"/>
      <c r="CC26" s="16"/>
      <c r="CD26" s="32"/>
      <c r="CE26" s="32"/>
      <c r="CF26" s="34">
        <f t="shared" ref="CF26" si="62">SUM(BV26:CE26)</f>
        <v>15</v>
      </c>
      <c r="CG26" s="35">
        <f t="shared" si="39"/>
        <v>22.5</v>
      </c>
      <c r="CH26" s="19">
        <v>15</v>
      </c>
      <c r="CI26" s="19"/>
      <c r="CJ26" s="19"/>
      <c r="CK26" s="19"/>
      <c r="CL26" s="19"/>
      <c r="CM26" s="19"/>
      <c r="CN26" s="19"/>
      <c r="CO26" s="33"/>
      <c r="CP26" s="33"/>
      <c r="CQ26" s="33"/>
      <c r="CR26" s="34">
        <f t="shared" si="40"/>
        <v>15</v>
      </c>
      <c r="CS26" s="35">
        <f t="shared" si="41"/>
        <v>26.25</v>
      </c>
      <c r="CT26" s="19">
        <v>10</v>
      </c>
      <c r="CU26" s="19"/>
      <c r="CV26" s="19"/>
      <c r="CW26" s="19"/>
      <c r="CX26" s="19"/>
      <c r="CY26" s="19"/>
      <c r="CZ26" s="19"/>
      <c r="DA26" s="19"/>
      <c r="DB26" s="19"/>
      <c r="DC26" s="19"/>
      <c r="DD26" s="35">
        <f t="shared" si="42"/>
        <v>0.3</v>
      </c>
      <c r="DE26" s="19">
        <v>2</v>
      </c>
      <c r="DF26" s="35">
        <f t="shared" si="43"/>
        <v>8.8000000000000007</v>
      </c>
      <c r="DG26" s="35">
        <f t="shared" si="44"/>
        <v>34.709999999999994</v>
      </c>
      <c r="DH26" s="16">
        <v>85</v>
      </c>
      <c r="DI26" s="35">
        <f t="shared" si="45"/>
        <v>37</v>
      </c>
      <c r="DJ26" s="36">
        <f t="shared" si="46"/>
        <v>71.709999999999994</v>
      </c>
      <c r="DK26" s="16">
        <v>15</v>
      </c>
      <c r="DL26" s="16"/>
      <c r="DM26" s="16"/>
      <c r="DN26" s="16"/>
      <c r="DO26" s="16"/>
      <c r="DP26" s="16"/>
      <c r="DQ26" s="16"/>
      <c r="DR26" s="16"/>
      <c r="DS26" s="16"/>
      <c r="DT26" s="16"/>
      <c r="DU26" s="34">
        <f t="shared" si="47"/>
        <v>15</v>
      </c>
      <c r="DV26" s="35">
        <f t="shared" si="48"/>
        <v>26.25</v>
      </c>
      <c r="DW26" s="19">
        <f t="shared" si="49"/>
        <v>85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37">
        <f t="shared" si="50"/>
        <v>85</v>
      </c>
      <c r="EH26" s="35">
        <f t="shared" si="51"/>
        <v>32.375</v>
      </c>
      <c r="EI26" s="19">
        <f t="shared" si="52"/>
        <v>70</v>
      </c>
      <c r="EJ26" s="35">
        <f t="shared" si="53"/>
        <v>12.75</v>
      </c>
      <c r="EK26" s="19">
        <f t="shared" si="54"/>
        <v>5</v>
      </c>
      <c r="EL26" s="35">
        <f t="shared" si="55"/>
        <v>10.5</v>
      </c>
      <c r="EM26" s="38">
        <f t="shared" si="56"/>
        <v>81.875</v>
      </c>
      <c r="EN26" s="39">
        <f t="shared" si="57"/>
        <v>75.775999999999996</v>
      </c>
      <c r="EP26" s="40">
        <f>LOOKUP(BU26,LOOKUP!$A$2:$A$505,LOOKUP!$B$2:$B$505)</f>
        <v>2.75</v>
      </c>
      <c r="EQ26" s="40">
        <f>LOOKUP(EN26,LOOKUP!$A$2:$A$505,LOOKUP!$B$2:$B$505)</f>
        <v>3</v>
      </c>
      <c r="ER26" s="41">
        <f t="shared" si="58"/>
        <v>76.481214285714287</v>
      </c>
      <c r="ES26" s="42">
        <f>LOOKUP(ER26,LOOKUP!$A$2:$A$505,LOOKUP!$B$2:$B$505)</f>
        <v>3</v>
      </c>
      <c r="EU26" s="11">
        <f>'PRINT GRADE'!H29</f>
        <v>3</v>
      </c>
    </row>
    <row r="27" spans="1:151" x14ac:dyDescent="0.3">
      <c r="A27" s="30">
        <v>19</v>
      </c>
      <c r="B27" s="31" t="s">
        <v>139</v>
      </c>
      <c r="C27" s="16">
        <v>10</v>
      </c>
      <c r="D27" s="43">
        <v>20</v>
      </c>
      <c r="E27" s="16"/>
      <c r="F27" s="16"/>
      <c r="G27" s="16"/>
      <c r="H27" s="16"/>
      <c r="I27" s="32"/>
      <c r="J27" s="16"/>
      <c r="K27" s="32"/>
      <c r="L27" s="32"/>
      <c r="M27" s="34">
        <f>SUM(C27:L27)</f>
        <v>30</v>
      </c>
      <c r="N27" s="35">
        <f t="shared" si="22"/>
        <v>27.857142857142858</v>
      </c>
      <c r="O27" s="19">
        <v>10</v>
      </c>
      <c r="P27" s="19"/>
      <c r="Q27" s="19"/>
      <c r="R27" s="19"/>
      <c r="S27" s="19"/>
      <c r="T27" s="19"/>
      <c r="U27" s="19"/>
      <c r="V27" s="33"/>
      <c r="W27" s="33"/>
      <c r="X27" s="33"/>
      <c r="Y27" s="34">
        <f t="shared" si="23"/>
        <v>10</v>
      </c>
      <c r="Z27" s="35">
        <f t="shared" si="24"/>
        <v>30</v>
      </c>
      <c r="AA27" s="19">
        <v>80</v>
      </c>
      <c r="AB27" s="19">
        <v>100</v>
      </c>
      <c r="AC27" s="19">
        <v>100</v>
      </c>
      <c r="AD27" s="19">
        <v>100</v>
      </c>
      <c r="AE27" s="19">
        <v>100</v>
      </c>
      <c r="AF27" s="19">
        <v>100</v>
      </c>
      <c r="AG27" s="19">
        <v>100</v>
      </c>
      <c r="AH27" s="19">
        <v>100</v>
      </c>
      <c r="AI27" s="19">
        <v>100</v>
      </c>
      <c r="AJ27" s="19">
        <v>100</v>
      </c>
      <c r="AK27" s="35">
        <f t="shared" si="25"/>
        <v>29.4</v>
      </c>
      <c r="AL27" s="19">
        <v>2</v>
      </c>
      <c r="AM27" s="35">
        <f t="shared" si="26"/>
        <v>8.8000000000000007</v>
      </c>
      <c r="AN27" s="35">
        <f t="shared" si="27"/>
        <v>57.634285714285717</v>
      </c>
      <c r="AO27" s="16">
        <v>25</v>
      </c>
      <c r="AP27" s="35">
        <f t="shared" si="28"/>
        <v>30</v>
      </c>
      <c r="AQ27" s="36">
        <f t="shared" si="29"/>
        <v>87.63428571428571</v>
      </c>
      <c r="AR27" s="16">
        <v>25</v>
      </c>
      <c r="AS27" s="16"/>
      <c r="AT27" s="16"/>
      <c r="AU27" s="16"/>
      <c r="AV27" s="16"/>
      <c r="AW27" s="16"/>
      <c r="AX27" s="16"/>
      <c r="AY27" s="16"/>
      <c r="AZ27" s="16"/>
      <c r="BA27" s="16"/>
      <c r="BB27" s="34">
        <f t="shared" si="1"/>
        <v>25</v>
      </c>
      <c r="BC27" s="35">
        <f t="shared" si="30"/>
        <v>21.875</v>
      </c>
      <c r="BD27" s="19">
        <v>50</v>
      </c>
      <c r="BE27" s="19"/>
      <c r="BF27" s="19"/>
      <c r="BG27" s="19"/>
      <c r="BH27" s="19"/>
      <c r="BI27" s="19"/>
      <c r="BJ27" s="19"/>
      <c r="BK27" s="19"/>
      <c r="BL27" s="19"/>
      <c r="BM27" s="19"/>
      <c r="BN27" s="37">
        <f t="shared" si="31"/>
        <v>50</v>
      </c>
      <c r="BO27" s="35">
        <f t="shared" si="32"/>
        <v>26.25</v>
      </c>
      <c r="BP27" s="19">
        <v>80</v>
      </c>
      <c r="BQ27" s="35">
        <f t="shared" si="33"/>
        <v>15</v>
      </c>
      <c r="BR27" s="19">
        <f t="shared" si="34"/>
        <v>2</v>
      </c>
      <c r="BS27" s="35">
        <f t="shared" si="35"/>
        <v>13.2</v>
      </c>
      <c r="BT27" s="38">
        <f t="shared" si="36"/>
        <v>76.325000000000003</v>
      </c>
      <c r="BU27" s="39">
        <f t="shared" si="37"/>
        <v>83.110571428571433</v>
      </c>
      <c r="BV27" s="16">
        <v>25</v>
      </c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61"/>
        <v>25</v>
      </c>
      <c r="CG27" s="35">
        <f t="shared" si="39"/>
        <v>27.499999999999996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40"/>
        <v>10</v>
      </c>
      <c r="CS27" s="35">
        <f t="shared" si="41"/>
        <v>22.5</v>
      </c>
      <c r="CT27" s="19">
        <v>10</v>
      </c>
      <c r="CU27" s="19"/>
      <c r="CV27" s="19"/>
      <c r="CW27" s="19"/>
      <c r="CX27" s="19"/>
      <c r="CY27" s="19"/>
      <c r="CZ27" s="19"/>
      <c r="DA27" s="19"/>
      <c r="DB27" s="19"/>
      <c r="DC27" s="19"/>
      <c r="DD27" s="35">
        <f t="shared" si="42"/>
        <v>0.3</v>
      </c>
      <c r="DE27" s="19">
        <v>2</v>
      </c>
      <c r="DF27" s="35">
        <f t="shared" si="43"/>
        <v>8.8000000000000007</v>
      </c>
      <c r="DG27" s="35">
        <f t="shared" si="44"/>
        <v>35.459999999999994</v>
      </c>
      <c r="DH27" s="16">
        <v>80</v>
      </c>
      <c r="DI27" s="35">
        <f t="shared" si="45"/>
        <v>36</v>
      </c>
      <c r="DJ27" s="36">
        <f t="shared" si="46"/>
        <v>71.459999999999994</v>
      </c>
      <c r="DK27" s="16">
        <v>5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47"/>
        <v>5</v>
      </c>
      <c r="DV27" s="35">
        <f t="shared" si="48"/>
        <v>20.416666666666668</v>
      </c>
      <c r="DW27" s="19">
        <f t="shared" si="49"/>
        <v>80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50"/>
        <v>80</v>
      </c>
      <c r="EH27" s="35">
        <f t="shared" si="51"/>
        <v>31.499999999999996</v>
      </c>
      <c r="EI27" s="19">
        <f t="shared" si="52"/>
        <v>80</v>
      </c>
      <c r="EJ27" s="35">
        <f t="shared" si="53"/>
        <v>13.5</v>
      </c>
      <c r="EK27" s="19">
        <f t="shared" si="54"/>
        <v>2</v>
      </c>
      <c r="EL27" s="35">
        <f t="shared" si="55"/>
        <v>13.2</v>
      </c>
      <c r="EM27" s="38">
        <f t="shared" si="56"/>
        <v>78.61666666666666</v>
      </c>
      <c r="EN27" s="39">
        <f t="shared" si="57"/>
        <v>74.322666666666663</v>
      </c>
      <c r="EP27" s="40">
        <f>LOOKUP(BU27,LOOKUP!$A$2:$A$505,LOOKUP!$B$2:$B$505)</f>
        <v>2.25</v>
      </c>
      <c r="EQ27" s="40">
        <f>LOOKUP(EN27,LOOKUP!$A$2:$A$505,LOOKUP!$B$2:$B$505)</f>
        <v>4</v>
      </c>
      <c r="ER27" s="41">
        <f t="shared" si="58"/>
        <v>78.716619047619048</v>
      </c>
      <c r="ES27" s="42">
        <f>LOOKUP(ER27,LOOKUP!$A$2:$A$505,LOOKUP!$B$2:$B$505)</f>
        <v>2.5</v>
      </c>
      <c r="EU27" s="11">
        <f>'PRINT GRADE'!H30</f>
        <v>2.5</v>
      </c>
    </row>
    <row r="28" spans="1:151" x14ac:dyDescent="0.3">
      <c r="A28" s="30">
        <v>20</v>
      </c>
      <c r="B28" s="31" t="s">
        <v>140</v>
      </c>
      <c r="C28" s="16">
        <v>2</v>
      </c>
      <c r="D28" s="43">
        <v>25</v>
      </c>
      <c r="E28" s="16"/>
      <c r="F28" s="16"/>
      <c r="G28" s="16"/>
      <c r="H28" s="16"/>
      <c r="I28" s="32"/>
      <c r="J28" s="16"/>
      <c r="K28" s="32"/>
      <c r="L28" s="32"/>
      <c r="M28" s="34">
        <f t="shared" si="60"/>
        <v>27</v>
      </c>
      <c r="N28" s="35">
        <f t="shared" si="22"/>
        <v>26.571428571428569</v>
      </c>
      <c r="O28" s="19">
        <v>10</v>
      </c>
      <c r="P28" s="19"/>
      <c r="Q28" s="19"/>
      <c r="R28" s="19"/>
      <c r="S28" s="19"/>
      <c r="T28" s="19"/>
      <c r="U28" s="19"/>
      <c r="V28" s="33"/>
      <c r="W28" s="33"/>
      <c r="X28" s="33"/>
      <c r="Y28" s="34">
        <f t="shared" si="23"/>
        <v>10</v>
      </c>
      <c r="Z28" s="35">
        <f t="shared" si="24"/>
        <v>30</v>
      </c>
      <c r="AA28" s="19">
        <v>70</v>
      </c>
      <c r="AB28" s="19">
        <v>100</v>
      </c>
      <c r="AC28" s="19">
        <v>100</v>
      </c>
      <c r="AD28" s="19">
        <v>100</v>
      </c>
      <c r="AE28" s="19">
        <v>100</v>
      </c>
      <c r="AF28" s="19">
        <v>100</v>
      </c>
      <c r="AG28" s="19">
        <v>100</v>
      </c>
      <c r="AH28" s="19">
        <v>100</v>
      </c>
      <c r="AI28" s="19">
        <v>100</v>
      </c>
      <c r="AJ28" s="19">
        <v>100</v>
      </c>
      <c r="AK28" s="35">
        <f t="shared" si="25"/>
        <v>29.099999999999998</v>
      </c>
      <c r="AL28" s="19"/>
      <c r="AM28" s="35">
        <f t="shared" si="26"/>
        <v>10</v>
      </c>
      <c r="AN28" s="35">
        <f t="shared" si="27"/>
        <v>57.402857142857137</v>
      </c>
      <c r="AO28" s="16">
        <v>17</v>
      </c>
      <c r="AP28" s="35">
        <f t="shared" si="28"/>
        <v>26.8</v>
      </c>
      <c r="AQ28" s="36">
        <f t="shared" si="29"/>
        <v>84.202857142857141</v>
      </c>
      <c r="AR28" s="16">
        <v>25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34">
        <f t="shared" si="1"/>
        <v>25</v>
      </c>
      <c r="BC28" s="35">
        <f t="shared" si="30"/>
        <v>21.875</v>
      </c>
      <c r="BD28" s="19">
        <v>50</v>
      </c>
      <c r="BE28" s="19"/>
      <c r="BF28" s="19"/>
      <c r="BG28" s="19"/>
      <c r="BH28" s="19"/>
      <c r="BI28" s="19"/>
      <c r="BJ28" s="19"/>
      <c r="BK28" s="19"/>
      <c r="BL28" s="19"/>
      <c r="BM28" s="19"/>
      <c r="BN28" s="37">
        <f t="shared" si="31"/>
        <v>50</v>
      </c>
      <c r="BO28" s="35">
        <f t="shared" si="32"/>
        <v>26.25</v>
      </c>
      <c r="BP28" s="19">
        <v>80</v>
      </c>
      <c r="BQ28" s="35">
        <f t="shared" si="33"/>
        <v>15</v>
      </c>
      <c r="BR28" s="19">
        <f t="shared" si="34"/>
        <v>0</v>
      </c>
      <c r="BS28" s="35">
        <f t="shared" si="35"/>
        <v>15</v>
      </c>
      <c r="BT28" s="38">
        <f t="shared" si="36"/>
        <v>78.125</v>
      </c>
      <c r="BU28" s="39">
        <f t="shared" si="37"/>
        <v>81.771714285714282</v>
      </c>
      <c r="BV28" s="16">
        <v>30</v>
      </c>
      <c r="BW28" s="16"/>
      <c r="BX28" s="16"/>
      <c r="BY28" s="16"/>
      <c r="BZ28" s="16"/>
      <c r="CA28" s="16"/>
      <c r="CB28" s="32"/>
      <c r="CC28" s="16"/>
      <c r="CD28" s="32"/>
      <c r="CE28" s="32"/>
      <c r="CF28" s="34">
        <f t="shared" si="61"/>
        <v>30</v>
      </c>
      <c r="CG28" s="35">
        <f t="shared" si="39"/>
        <v>30</v>
      </c>
      <c r="CH28" s="19">
        <v>5</v>
      </c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40"/>
        <v>5</v>
      </c>
      <c r="CS28" s="35">
        <f t="shared" si="41"/>
        <v>18.75</v>
      </c>
      <c r="CT28" s="19">
        <v>10</v>
      </c>
      <c r="CU28" s="19"/>
      <c r="CV28" s="19"/>
      <c r="CW28" s="19"/>
      <c r="CX28" s="19"/>
      <c r="CY28" s="19"/>
      <c r="CZ28" s="19"/>
      <c r="DA28" s="19"/>
      <c r="DB28" s="19"/>
      <c r="DC28" s="19"/>
      <c r="DD28" s="35">
        <f t="shared" si="42"/>
        <v>0.3</v>
      </c>
      <c r="DE28" s="19">
        <v>0</v>
      </c>
      <c r="DF28" s="35">
        <f t="shared" si="43"/>
        <v>10</v>
      </c>
      <c r="DG28" s="35">
        <f t="shared" si="44"/>
        <v>35.43</v>
      </c>
      <c r="DH28" s="16">
        <v>80</v>
      </c>
      <c r="DI28" s="35">
        <f t="shared" si="45"/>
        <v>36</v>
      </c>
      <c r="DJ28" s="36">
        <f t="shared" si="46"/>
        <v>71.430000000000007</v>
      </c>
      <c r="DK28" s="16">
        <v>5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47"/>
        <v>5</v>
      </c>
      <c r="DV28" s="35">
        <f t="shared" si="48"/>
        <v>20.416666666666668</v>
      </c>
      <c r="DW28" s="19">
        <f t="shared" si="49"/>
        <v>80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50"/>
        <v>80</v>
      </c>
      <c r="EH28" s="35">
        <f t="shared" si="51"/>
        <v>31.499999999999996</v>
      </c>
      <c r="EI28" s="19">
        <f t="shared" si="52"/>
        <v>80</v>
      </c>
      <c r="EJ28" s="35">
        <f t="shared" si="53"/>
        <v>13.5</v>
      </c>
      <c r="EK28" s="19">
        <f t="shared" si="54"/>
        <v>0</v>
      </c>
      <c r="EL28" s="35">
        <f t="shared" si="55"/>
        <v>15</v>
      </c>
      <c r="EM28" s="38">
        <f t="shared" si="56"/>
        <v>80.416666666666657</v>
      </c>
      <c r="EN28" s="39">
        <f t="shared" si="57"/>
        <v>75.024666666666661</v>
      </c>
      <c r="EP28" s="40">
        <f>LOOKUP(BU28,LOOKUP!$A$2:$A$505,LOOKUP!$B$2:$B$505)</f>
        <v>2.25</v>
      </c>
      <c r="EQ28" s="40">
        <f>LOOKUP(EN28,LOOKUP!$A$2:$A$505,LOOKUP!$B$2:$B$505)</f>
        <v>3</v>
      </c>
      <c r="ER28" s="41">
        <f t="shared" si="58"/>
        <v>78.398190476190479</v>
      </c>
      <c r="ES28" s="42">
        <f>LOOKUP(ER28,LOOKUP!$A$2:$A$505,LOOKUP!$B$2:$B$505)</f>
        <v>2.75</v>
      </c>
      <c r="EU28" s="11">
        <f>'PRINT GRADE'!H31</f>
        <v>2.75</v>
      </c>
    </row>
    <row r="29" spans="1:151" x14ac:dyDescent="0.3">
      <c r="A29" s="30">
        <v>21</v>
      </c>
      <c r="B29" s="31" t="s">
        <v>141</v>
      </c>
      <c r="C29" s="16">
        <v>1</v>
      </c>
      <c r="D29" s="43">
        <v>5</v>
      </c>
      <c r="E29" s="16"/>
      <c r="F29" s="16"/>
      <c r="G29" s="16"/>
      <c r="H29" s="16"/>
      <c r="I29" s="32"/>
      <c r="J29" s="16"/>
      <c r="K29" s="32"/>
      <c r="L29" s="32"/>
      <c r="M29" s="34">
        <f t="shared" si="60"/>
        <v>6</v>
      </c>
      <c r="N29" s="35">
        <f t="shared" ref="N29" si="63">(M29*50/$M$5+50)*0.3</f>
        <v>17.571428571428569</v>
      </c>
      <c r="O29" s="19">
        <v>10</v>
      </c>
      <c r="P29" s="19"/>
      <c r="Q29" s="19"/>
      <c r="R29" s="19"/>
      <c r="S29" s="19"/>
      <c r="T29" s="19"/>
      <c r="U29" s="19"/>
      <c r="V29" s="33"/>
      <c r="W29" s="33"/>
      <c r="X29" s="33"/>
      <c r="Y29" s="34">
        <f t="shared" ref="Y29" si="64">SUM(O29:X29)</f>
        <v>10</v>
      </c>
      <c r="Z29" s="35">
        <f t="shared" ref="Z29" si="65">(Y29*50/$Y$5+50)*0.3</f>
        <v>30</v>
      </c>
      <c r="AA29" s="19">
        <v>70</v>
      </c>
      <c r="AB29" s="19">
        <v>100</v>
      </c>
      <c r="AC29" s="19">
        <v>100</v>
      </c>
      <c r="AD29" s="19">
        <v>100</v>
      </c>
      <c r="AE29" s="19">
        <v>100</v>
      </c>
      <c r="AF29" s="19">
        <v>100</v>
      </c>
      <c r="AG29" s="19">
        <v>100</v>
      </c>
      <c r="AH29" s="19">
        <v>100</v>
      </c>
      <c r="AI29" s="19">
        <v>100</v>
      </c>
      <c r="AJ29" s="19">
        <v>100</v>
      </c>
      <c r="AK29" s="35">
        <f t="shared" ref="AK29" si="66">SUM(AA29:AJ29)/10*0.3</f>
        <v>29.099999999999998</v>
      </c>
      <c r="AL29" s="19">
        <v>1</v>
      </c>
      <c r="AM29" s="35">
        <f t="shared" ref="AM29" si="67">IF(AL29,(100-AL29*6)*10%,10)</f>
        <v>9.4</v>
      </c>
      <c r="AN29" s="35">
        <f t="shared" ref="AN29" si="68">SUM(N29,Z29,AK29,AM29)*0.6</f>
        <v>51.642857142857139</v>
      </c>
      <c r="AO29" s="16"/>
      <c r="AP29" s="35">
        <f t="shared" ref="AP29" si="69">(AO29*50/$AO$5+50)*0.4</f>
        <v>20</v>
      </c>
      <c r="AQ29" s="36">
        <f t="shared" ref="AQ29" si="70">AN29+AP29</f>
        <v>71.642857142857139</v>
      </c>
      <c r="AR29" s="16">
        <f t="shared" ref="AR29" si="71">AA29</f>
        <v>70</v>
      </c>
      <c r="AS29" s="16"/>
      <c r="AT29" s="16"/>
      <c r="AU29" s="16"/>
      <c r="AV29" s="16"/>
      <c r="AW29" s="16"/>
      <c r="AX29" s="16"/>
      <c r="AY29" s="16"/>
      <c r="AZ29" s="16"/>
      <c r="BA29" s="16"/>
      <c r="BB29" s="34">
        <f t="shared" ref="BB29" si="72">SUM(AR29:BA29)</f>
        <v>70</v>
      </c>
      <c r="BC29" s="35">
        <f t="shared" ref="BC29" si="73">(BB29*50/$BB$5+50)*0.35</f>
        <v>29.749999999999996</v>
      </c>
      <c r="BD29" s="19">
        <v>50</v>
      </c>
      <c r="BE29" s="19"/>
      <c r="BF29" s="19"/>
      <c r="BG29" s="19"/>
      <c r="BH29" s="19"/>
      <c r="BI29" s="19"/>
      <c r="BJ29" s="19"/>
      <c r="BK29" s="19"/>
      <c r="BL29" s="19"/>
      <c r="BM29" s="19"/>
      <c r="BN29" s="37">
        <f t="shared" ref="BN29" si="74">SUM(BD29:BM29)</f>
        <v>50</v>
      </c>
      <c r="BO29" s="35">
        <f t="shared" ref="BO29" si="75">(BN29*50/$BN$5+50)*0.35</f>
        <v>26.25</v>
      </c>
      <c r="BP29" s="19">
        <v>80</v>
      </c>
      <c r="BQ29" s="35">
        <f t="shared" ref="BQ29" si="76">(BP29*50/$BP$5+50)*0.15</f>
        <v>15</v>
      </c>
      <c r="BR29" s="19">
        <f t="shared" ref="BR29" si="77">AL29</f>
        <v>1</v>
      </c>
      <c r="BS29" s="35">
        <f t="shared" ref="BS29" si="78">IF(BR29,(100-BR29*6)*15%,15)</f>
        <v>14.1</v>
      </c>
      <c r="BT29" s="38">
        <f t="shared" ref="BT29" si="79">SUM(BC29,BO29,BQ29,BS29)</f>
        <v>85.1</v>
      </c>
      <c r="BU29" s="39">
        <f t="shared" ref="BU29" si="80">AQ29*0.6+BT29*0.4</f>
        <v>77.025714285714287</v>
      </c>
      <c r="BV29" s="16">
        <v>15</v>
      </c>
      <c r="BW29" s="16"/>
      <c r="BX29" s="16"/>
      <c r="BY29" s="16"/>
      <c r="BZ29" s="16"/>
      <c r="CA29" s="16"/>
      <c r="CB29" s="32"/>
      <c r="CC29" s="16"/>
      <c r="CD29" s="32"/>
      <c r="CE29" s="32"/>
      <c r="CF29" s="34">
        <f t="shared" ref="CF29" si="81">SUM(BV29:CE29)</f>
        <v>15</v>
      </c>
      <c r="CG29" s="35">
        <f t="shared" ref="CG29" si="82">(CF29*50/$CF$5+50)*0.3</f>
        <v>22.5</v>
      </c>
      <c r="CH29" s="19">
        <v>15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ref="CR29" si="83">SUM(CH29:CQ29)</f>
        <v>15</v>
      </c>
      <c r="CS29" s="35">
        <f t="shared" ref="CS29" si="84">(CR29*50/$CR$5+50)*0.3</f>
        <v>26.25</v>
      </c>
      <c r="CT29" s="19">
        <v>10</v>
      </c>
      <c r="CU29" s="19"/>
      <c r="CV29" s="19"/>
      <c r="CW29" s="19"/>
      <c r="CX29" s="19"/>
      <c r="CY29" s="19"/>
      <c r="CZ29" s="19"/>
      <c r="DA29" s="19"/>
      <c r="DB29" s="19"/>
      <c r="DC29" s="19"/>
      <c r="DD29" s="35">
        <f t="shared" ref="DD29" si="85">SUM(CT29:DC29)/10*0.3</f>
        <v>0.3</v>
      </c>
      <c r="DE29" s="19">
        <v>2</v>
      </c>
      <c r="DF29" s="35">
        <f t="shared" ref="DF29" si="86">IF(DE29,(100-DE29*6)*10%,10)</f>
        <v>8.8000000000000007</v>
      </c>
      <c r="DG29" s="35">
        <f t="shared" ref="DG29" si="87">SUM(CG29,CS29,DD29,DF29)*0.6</f>
        <v>34.709999999999994</v>
      </c>
      <c r="DH29" s="16">
        <v>85</v>
      </c>
      <c r="DI29" s="35">
        <f t="shared" ref="DI29" si="88">(DH29*50/$DH$5+50)*0.4</f>
        <v>37</v>
      </c>
      <c r="DJ29" s="36">
        <f t="shared" ref="DJ29" si="89">DG29+DI29</f>
        <v>71.709999999999994</v>
      </c>
      <c r="DK29" s="16">
        <v>15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ref="DU29" si="90">SUM(DK29:DT29)</f>
        <v>15</v>
      </c>
      <c r="DV29" s="35">
        <f t="shared" ref="DV29" si="91">(DU29*50/$DU$5+50)*0.35</f>
        <v>26.25</v>
      </c>
      <c r="DW29" s="19">
        <f t="shared" ref="DW29" si="92">DH29</f>
        <v>85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ref="EG29" si="93">SUM(DW29:EF29)</f>
        <v>85</v>
      </c>
      <c r="EH29" s="35">
        <f t="shared" ref="EH29" si="94">(EG29*50/$EG$5+50)*0.35</f>
        <v>32.375</v>
      </c>
      <c r="EI29" s="19">
        <f t="shared" ref="EI29" si="95">BP29</f>
        <v>80</v>
      </c>
      <c r="EJ29" s="35">
        <f t="shared" ref="EJ29" si="96">(EI29*50/$EI$5+50)*0.15</f>
        <v>13.5</v>
      </c>
      <c r="EK29" s="19">
        <f t="shared" ref="EK29" si="97">AL29</f>
        <v>1</v>
      </c>
      <c r="EL29" s="35">
        <f t="shared" ref="EL29" si="98">IF(EK29,(100-EK29*6)*15%,15)</f>
        <v>14.1</v>
      </c>
      <c r="EM29" s="38">
        <f t="shared" ref="EM29" si="99">SUM(DV29,EH29,EJ29,EL29)</f>
        <v>86.224999999999994</v>
      </c>
      <c r="EN29" s="39">
        <f t="shared" ref="EN29" si="100">DJ29*0.6+EM29*0.4</f>
        <v>77.515999999999991</v>
      </c>
      <c r="EP29" s="40">
        <f>LOOKUP(BU29,LOOKUP!$A$2:$A$505,LOOKUP!$B$2:$B$505)</f>
        <v>2.75</v>
      </c>
      <c r="EQ29" s="40">
        <f>LOOKUP(EN29,LOOKUP!$A$2:$A$505,LOOKUP!$B$2:$B$505)</f>
        <v>2.75</v>
      </c>
      <c r="ER29" s="41">
        <f t="shared" si="58"/>
        <v>77.270857142857139</v>
      </c>
      <c r="ES29" s="42">
        <f>LOOKUP(ER29,LOOKUP!$A$2:$A$505,LOOKUP!$B$2:$B$505)</f>
        <v>2.75</v>
      </c>
      <c r="EU29" s="11">
        <f>'PRINT GRADE'!H32</f>
        <v>2.75</v>
      </c>
    </row>
    <row r="30" spans="1:151" x14ac:dyDescent="0.3">
      <c r="A30" s="30">
        <v>22</v>
      </c>
      <c r="B30" s="31" t="s">
        <v>142</v>
      </c>
      <c r="C30" s="16">
        <v>2</v>
      </c>
      <c r="D30" s="43">
        <v>0</v>
      </c>
      <c r="E30" s="16"/>
      <c r="F30" s="16"/>
      <c r="G30" s="16"/>
      <c r="H30" s="16"/>
      <c r="I30" s="32"/>
      <c r="J30" s="16"/>
      <c r="K30" s="32"/>
      <c r="L30" s="32"/>
      <c r="M30" s="34">
        <f t="shared" si="60"/>
        <v>2</v>
      </c>
      <c r="N30" s="35">
        <f t="shared" si="22"/>
        <v>15.857142857142856</v>
      </c>
      <c r="O30" s="19">
        <v>0</v>
      </c>
      <c r="P30" s="19"/>
      <c r="Q30" s="19"/>
      <c r="R30" s="19"/>
      <c r="S30" s="19"/>
      <c r="T30" s="19"/>
      <c r="U30" s="19"/>
      <c r="V30" s="33"/>
      <c r="W30" s="33"/>
      <c r="X30" s="33"/>
      <c r="Y30" s="34">
        <f t="shared" si="23"/>
        <v>0</v>
      </c>
      <c r="Z30" s="35">
        <f t="shared" si="24"/>
        <v>15</v>
      </c>
      <c r="AA30" s="19">
        <v>0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35">
        <f t="shared" si="25"/>
        <v>27</v>
      </c>
      <c r="AL30" s="19">
        <v>10</v>
      </c>
      <c r="AM30" s="35">
        <f t="shared" si="26"/>
        <v>4</v>
      </c>
      <c r="AN30" s="35">
        <f t="shared" si="27"/>
        <v>37.114285714285714</v>
      </c>
      <c r="AO30" s="16">
        <v>0</v>
      </c>
      <c r="AP30" s="35">
        <f t="shared" si="28"/>
        <v>20</v>
      </c>
      <c r="AQ30" s="36">
        <f t="shared" si="29"/>
        <v>57.114285714285714</v>
      </c>
      <c r="AR30" s="16">
        <v>0</v>
      </c>
      <c r="AS30" s="16"/>
      <c r="AT30" s="16"/>
      <c r="AU30" s="16"/>
      <c r="AV30" s="16"/>
      <c r="AW30" s="16"/>
      <c r="AX30" s="16"/>
      <c r="AY30" s="16"/>
      <c r="AZ30" s="16"/>
      <c r="BA30" s="16"/>
      <c r="BB30" s="34">
        <f t="shared" si="1"/>
        <v>0</v>
      </c>
      <c r="BC30" s="35">
        <f t="shared" si="30"/>
        <v>17.5</v>
      </c>
      <c r="BD30" s="19">
        <v>0</v>
      </c>
      <c r="BE30" s="19"/>
      <c r="BF30" s="19"/>
      <c r="BG30" s="19"/>
      <c r="BH30" s="19"/>
      <c r="BI30" s="19"/>
      <c r="BJ30" s="19"/>
      <c r="BK30" s="19"/>
      <c r="BL30" s="19"/>
      <c r="BM30" s="19"/>
      <c r="BN30" s="37">
        <f t="shared" si="31"/>
        <v>0</v>
      </c>
      <c r="BO30" s="35">
        <f t="shared" si="32"/>
        <v>17.5</v>
      </c>
      <c r="BP30" s="19">
        <v>0</v>
      </c>
      <c r="BQ30" s="35">
        <f t="shared" si="33"/>
        <v>7.5</v>
      </c>
      <c r="BR30" s="19">
        <f t="shared" si="34"/>
        <v>10</v>
      </c>
      <c r="BS30" s="35">
        <f t="shared" si="35"/>
        <v>6</v>
      </c>
      <c r="BT30" s="38">
        <f t="shared" si="36"/>
        <v>48.5</v>
      </c>
      <c r="BU30" s="39">
        <f t="shared" si="37"/>
        <v>53.668571428571425</v>
      </c>
      <c r="BV30" s="16">
        <v>5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61"/>
        <v>5</v>
      </c>
      <c r="CG30" s="35">
        <f t="shared" si="39"/>
        <v>17.5</v>
      </c>
      <c r="CH30" s="19"/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40"/>
        <v>0</v>
      </c>
      <c r="CS30" s="35">
        <f t="shared" si="41"/>
        <v>15</v>
      </c>
      <c r="CT30" s="19">
        <v>10</v>
      </c>
      <c r="CU30" s="19"/>
      <c r="CV30" s="19"/>
      <c r="CW30" s="19"/>
      <c r="CX30" s="19"/>
      <c r="CY30" s="19"/>
      <c r="CZ30" s="19"/>
      <c r="DA30" s="19"/>
      <c r="DB30" s="19"/>
      <c r="DC30" s="19"/>
      <c r="DD30" s="35">
        <f t="shared" si="42"/>
        <v>0.3</v>
      </c>
      <c r="DE30" s="19">
        <v>10</v>
      </c>
      <c r="DF30" s="35">
        <f t="shared" si="43"/>
        <v>4</v>
      </c>
      <c r="DG30" s="35">
        <f t="shared" si="44"/>
        <v>22.08</v>
      </c>
      <c r="DH30" s="16"/>
      <c r="DI30" s="35">
        <f t="shared" si="45"/>
        <v>20</v>
      </c>
      <c r="DJ30" s="36">
        <f t="shared" si="46"/>
        <v>42.08</v>
      </c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47"/>
        <v>0</v>
      </c>
      <c r="DV30" s="35">
        <f t="shared" si="48"/>
        <v>17.5</v>
      </c>
      <c r="DW30" s="19">
        <f t="shared" si="49"/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50"/>
        <v>0</v>
      </c>
      <c r="EH30" s="35">
        <f t="shared" si="51"/>
        <v>17.5</v>
      </c>
      <c r="EI30" s="19">
        <f t="shared" si="52"/>
        <v>0</v>
      </c>
      <c r="EJ30" s="35">
        <f t="shared" si="53"/>
        <v>7.5</v>
      </c>
      <c r="EK30" s="19">
        <f t="shared" si="54"/>
        <v>10</v>
      </c>
      <c r="EL30" s="35">
        <f t="shared" si="55"/>
        <v>6</v>
      </c>
      <c r="EM30" s="38">
        <f t="shared" si="56"/>
        <v>48.5</v>
      </c>
      <c r="EN30" s="39">
        <f t="shared" si="57"/>
        <v>44.647999999999996</v>
      </c>
      <c r="EP30" s="40">
        <f>LOOKUP(BU30,LOOKUP!$A$2:$A$505,LOOKUP!$B$2:$B$505)</f>
        <v>5</v>
      </c>
      <c r="EQ30" s="40">
        <f>LOOKUP(EN30,LOOKUP!$A$2:$A$505,LOOKUP!$B$2:$B$505)</f>
        <v>5</v>
      </c>
      <c r="ER30" s="41">
        <f t="shared" si="58"/>
        <v>49.158285714285711</v>
      </c>
      <c r="ES30" s="42">
        <f>LOOKUP(ER30,LOOKUP!$A$2:$A$505,LOOKUP!$B$2:$B$505)</f>
        <v>5</v>
      </c>
      <c r="EU30" s="11" t="str">
        <f>'PRINT GRADE'!H33</f>
        <v>D</v>
      </c>
    </row>
    <row r="31" spans="1:151" x14ac:dyDescent="0.3">
      <c r="A31" s="30">
        <v>23</v>
      </c>
      <c r="B31" s="31" t="s">
        <v>143</v>
      </c>
      <c r="C31" s="16">
        <v>5</v>
      </c>
      <c r="D31" s="43">
        <v>25</v>
      </c>
      <c r="E31" s="16"/>
      <c r="F31" s="16"/>
      <c r="G31" s="16"/>
      <c r="H31" s="16"/>
      <c r="I31" s="32"/>
      <c r="J31" s="16"/>
      <c r="K31" s="32"/>
      <c r="L31" s="32"/>
      <c r="M31" s="34">
        <f t="shared" si="60"/>
        <v>30</v>
      </c>
      <c r="N31" s="35">
        <f t="shared" si="22"/>
        <v>27.857142857142858</v>
      </c>
      <c r="O31" s="19">
        <v>10</v>
      </c>
      <c r="P31" s="19"/>
      <c r="Q31" s="19"/>
      <c r="R31" s="19"/>
      <c r="S31" s="19"/>
      <c r="T31" s="19"/>
      <c r="U31" s="19"/>
      <c r="V31" s="33"/>
      <c r="W31" s="33"/>
      <c r="X31" s="33"/>
      <c r="Y31" s="34">
        <f t="shared" si="23"/>
        <v>10</v>
      </c>
      <c r="Z31" s="35">
        <f t="shared" si="24"/>
        <v>30</v>
      </c>
      <c r="AA31" s="19">
        <v>80</v>
      </c>
      <c r="AB31" s="19">
        <v>100</v>
      </c>
      <c r="AC31" s="19">
        <v>100</v>
      </c>
      <c r="AD31" s="19">
        <v>100</v>
      </c>
      <c r="AE31" s="19">
        <v>100</v>
      </c>
      <c r="AF31" s="19">
        <v>100</v>
      </c>
      <c r="AG31" s="19">
        <v>100</v>
      </c>
      <c r="AH31" s="19">
        <v>100</v>
      </c>
      <c r="AI31" s="19">
        <v>100</v>
      </c>
      <c r="AJ31" s="19">
        <v>100</v>
      </c>
      <c r="AK31" s="35">
        <f t="shared" si="25"/>
        <v>29.4</v>
      </c>
      <c r="AL31" s="19"/>
      <c r="AM31" s="35">
        <f t="shared" si="26"/>
        <v>10</v>
      </c>
      <c r="AN31" s="35">
        <f t="shared" si="27"/>
        <v>58.354285714285716</v>
      </c>
      <c r="AO31" s="16">
        <v>41</v>
      </c>
      <c r="AP31" s="35">
        <f t="shared" si="28"/>
        <v>36.4</v>
      </c>
      <c r="AQ31" s="36">
        <f t="shared" si="29"/>
        <v>94.754285714285714</v>
      </c>
      <c r="AR31" s="16">
        <f t="shared" si="59"/>
        <v>80</v>
      </c>
      <c r="AS31" s="16"/>
      <c r="AT31" s="16"/>
      <c r="AU31" s="16"/>
      <c r="AV31" s="16"/>
      <c r="AW31" s="16"/>
      <c r="AX31" s="16"/>
      <c r="AY31" s="16"/>
      <c r="AZ31" s="16"/>
      <c r="BA31" s="16"/>
      <c r="BB31" s="34">
        <f t="shared" si="1"/>
        <v>80</v>
      </c>
      <c r="BC31" s="35">
        <f t="shared" si="30"/>
        <v>31.499999999999996</v>
      </c>
      <c r="BD31" s="19">
        <v>85</v>
      </c>
      <c r="BE31" s="19"/>
      <c r="BF31" s="19"/>
      <c r="BG31" s="19"/>
      <c r="BH31" s="19"/>
      <c r="BI31" s="19"/>
      <c r="BJ31" s="19"/>
      <c r="BK31" s="19"/>
      <c r="BL31" s="19"/>
      <c r="BM31" s="19"/>
      <c r="BN31" s="37">
        <f t="shared" si="31"/>
        <v>85</v>
      </c>
      <c r="BO31" s="35">
        <f t="shared" si="32"/>
        <v>32.375</v>
      </c>
      <c r="BP31" s="19">
        <v>80</v>
      </c>
      <c r="BQ31" s="35">
        <f t="shared" si="33"/>
        <v>15</v>
      </c>
      <c r="BR31" s="19">
        <f t="shared" si="34"/>
        <v>0</v>
      </c>
      <c r="BS31" s="35">
        <f t="shared" si="35"/>
        <v>15</v>
      </c>
      <c r="BT31" s="38">
        <f t="shared" si="36"/>
        <v>93.875</v>
      </c>
      <c r="BU31" s="39">
        <f t="shared" si="37"/>
        <v>94.402571428571434</v>
      </c>
      <c r="BV31" s="16">
        <v>30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61"/>
        <v>30</v>
      </c>
      <c r="CG31" s="35">
        <f t="shared" si="39"/>
        <v>30</v>
      </c>
      <c r="CH31" s="19">
        <v>15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40"/>
        <v>15</v>
      </c>
      <c r="CS31" s="35">
        <f t="shared" si="41"/>
        <v>26.25</v>
      </c>
      <c r="CT31" s="19">
        <v>10</v>
      </c>
      <c r="CU31" s="19"/>
      <c r="CV31" s="19"/>
      <c r="CW31" s="19"/>
      <c r="CX31" s="19"/>
      <c r="CY31" s="19"/>
      <c r="CZ31" s="19"/>
      <c r="DA31" s="19"/>
      <c r="DB31" s="19"/>
      <c r="DC31" s="19"/>
      <c r="DD31" s="35">
        <f t="shared" si="42"/>
        <v>0.3</v>
      </c>
      <c r="DE31" s="19">
        <v>0</v>
      </c>
      <c r="DF31" s="35">
        <f t="shared" si="43"/>
        <v>10</v>
      </c>
      <c r="DG31" s="35">
        <f t="shared" si="44"/>
        <v>39.93</v>
      </c>
      <c r="DH31" s="16">
        <v>80</v>
      </c>
      <c r="DI31" s="35">
        <f t="shared" si="45"/>
        <v>36</v>
      </c>
      <c r="DJ31" s="36">
        <f t="shared" si="46"/>
        <v>75.930000000000007</v>
      </c>
      <c r="DK31" s="16">
        <v>15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47"/>
        <v>15</v>
      </c>
      <c r="DV31" s="35">
        <f t="shared" si="48"/>
        <v>26.25</v>
      </c>
      <c r="DW31" s="19">
        <f t="shared" si="49"/>
        <v>80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50"/>
        <v>80</v>
      </c>
      <c r="EH31" s="35">
        <f t="shared" si="51"/>
        <v>31.499999999999996</v>
      </c>
      <c r="EI31" s="19">
        <f t="shared" si="52"/>
        <v>80</v>
      </c>
      <c r="EJ31" s="35">
        <f t="shared" si="53"/>
        <v>13.5</v>
      </c>
      <c r="EK31" s="19">
        <f t="shared" si="54"/>
        <v>0</v>
      </c>
      <c r="EL31" s="35">
        <f t="shared" si="55"/>
        <v>15</v>
      </c>
      <c r="EM31" s="38">
        <f t="shared" si="56"/>
        <v>86.25</v>
      </c>
      <c r="EN31" s="39">
        <f t="shared" si="57"/>
        <v>80.057999999999993</v>
      </c>
      <c r="EP31" s="40">
        <f>LOOKUP(BU31,LOOKUP!$A$2:$A$505,LOOKUP!$B$2:$B$505)</f>
        <v>1.5</v>
      </c>
      <c r="EQ31" s="40">
        <f>LOOKUP(EN31,LOOKUP!$A$2:$A$505,LOOKUP!$B$2:$B$505)</f>
        <v>2.5</v>
      </c>
      <c r="ER31" s="41">
        <f t="shared" si="58"/>
        <v>87.230285714285714</v>
      </c>
      <c r="ES31" s="42">
        <f>LOOKUP(ER31,LOOKUP!$A$2:$A$505,LOOKUP!$B$2:$B$505)</f>
        <v>2</v>
      </c>
      <c r="EU31" s="11">
        <f>'PRINT GRADE'!H34</f>
        <v>2</v>
      </c>
    </row>
    <row r="32" spans="1:151" x14ac:dyDescent="0.3">
      <c r="A32" s="30">
        <v>24</v>
      </c>
      <c r="B32" s="31" t="s">
        <v>144</v>
      </c>
      <c r="C32" s="16">
        <v>5</v>
      </c>
      <c r="D32" s="43">
        <v>15</v>
      </c>
      <c r="E32" s="16"/>
      <c r="F32" s="16"/>
      <c r="G32" s="16"/>
      <c r="H32" s="16"/>
      <c r="I32" s="32"/>
      <c r="J32" s="16"/>
      <c r="K32" s="32"/>
      <c r="L32" s="32"/>
      <c r="M32" s="34">
        <f t="shared" si="60"/>
        <v>20</v>
      </c>
      <c r="N32" s="35">
        <f t="shared" si="22"/>
        <v>23.571428571428569</v>
      </c>
      <c r="O32" s="19">
        <v>10</v>
      </c>
      <c r="P32" s="19"/>
      <c r="Q32" s="19"/>
      <c r="R32" s="19"/>
      <c r="S32" s="19"/>
      <c r="T32" s="19"/>
      <c r="U32" s="19"/>
      <c r="V32" s="33"/>
      <c r="W32" s="33"/>
      <c r="X32" s="33"/>
      <c r="Y32" s="34">
        <f t="shared" si="23"/>
        <v>10</v>
      </c>
      <c r="Z32" s="35">
        <f t="shared" si="24"/>
        <v>30</v>
      </c>
      <c r="AA32" s="19">
        <v>50</v>
      </c>
      <c r="AB32" s="19">
        <v>100</v>
      </c>
      <c r="AC32" s="19">
        <v>100</v>
      </c>
      <c r="AD32" s="19">
        <v>100</v>
      </c>
      <c r="AE32" s="19">
        <v>100</v>
      </c>
      <c r="AF32" s="19">
        <v>100</v>
      </c>
      <c r="AG32" s="19">
        <v>100</v>
      </c>
      <c r="AH32" s="19">
        <v>100</v>
      </c>
      <c r="AI32" s="19">
        <v>100</v>
      </c>
      <c r="AJ32" s="19">
        <v>100</v>
      </c>
      <c r="AK32" s="35">
        <f t="shared" si="25"/>
        <v>28.5</v>
      </c>
      <c r="AL32" s="19">
        <v>5</v>
      </c>
      <c r="AM32" s="35">
        <f t="shared" si="26"/>
        <v>7</v>
      </c>
      <c r="AN32" s="35">
        <f t="shared" si="27"/>
        <v>53.442857142857143</v>
      </c>
      <c r="AO32" s="16">
        <v>14</v>
      </c>
      <c r="AP32" s="35">
        <f t="shared" si="28"/>
        <v>25.6</v>
      </c>
      <c r="AQ32" s="36">
        <f t="shared" si="29"/>
        <v>79.042857142857144</v>
      </c>
      <c r="AR32" s="16">
        <v>25</v>
      </c>
      <c r="AS32" s="16"/>
      <c r="AT32" s="16"/>
      <c r="AU32" s="16"/>
      <c r="AV32" s="16"/>
      <c r="AW32" s="16"/>
      <c r="AX32" s="16"/>
      <c r="AY32" s="16"/>
      <c r="AZ32" s="16"/>
      <c r="BA32" s="16"/>
      <c r="BB32" s="34">
        <f t="shared" si="1"/>
        <v>25</v>
      </c>
      <c r="BC32" s="35">
        <f t="shared" si="30"/>
        <v>21.875</v>
      </c>
      <c r="BD32" s="19">
        <v>85</v>
      </c>
      <c r="BE32" s="19"/>
      <c r="BF32" s="19"/>
      <c r="BG32" s="19"/>
      <c r="BH32" s="19"/>
      <c r="BI32" s="19"/>
      <c r="BJ32" s="19"/>
      <c r="BK32" s="19"/>
      <c r="BL32" s="19"/>
      <c r="BM32" s="19"/>
      <c r="BN32" s="37">
        <f t="shared" si="31"/>
        <v>85</v>
      </c>
      <c r="BO32" s="35">
        <f t="shared" si="32"/>
        <v>32.375</v>
      </c>
      <c r="BP32" s="19">
        <v>80</v>
      </c>
      <c r="BQ32" s="35">
        <f t="shared" si="33"/>
        <v>15</v>
      </c>
      <c r="BR32" s="19">
        <f t="shared" si="34"/>
        <v>5</v>
      </c>
      <c r="BS32" s="35">
        <f t="shared" si="35"/>
        <v>10.5</v>
      </c>
      <c r="BT32" s="38">
        <f t="shared" si="36"/>
        <v>79.75</v>
      </c>
      <c r="BU32" s="39">
        <f t="shared" si="37"/>
        <v>79.325714285714284</v>
      </c>
      <c r="BV32" s="16">
        <v>20</v>
      </c>
      <c r="BW32" s="16"/>
      <c r="BX32" s="16"/>
      <c r="BY32" s="16"/>
      <c r="BZ32" s="16"/>
      <c r="CA32" s="16"/>
      <c r="CB32" s="32"/>
      <c r="CC32" s="16"/>
      <c r="CD32" s="32"/>
      <c r="CE32" s="32"/>
      <c r="CF32" s="34">
        <f t="shared" si="61"/>
        <v>20</v>
      </c>
      <c r="CG32" s="35">
        <f t="shared" si="39"/>
        <v>25.000000000000004</v>
      </c>
      <c r="CH32" s="19">
        <v>15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40"/>
        <v>15</v>
      </c>
      <c r="CS32" s="35">
        <f t="shared" si="41"/>
        <v>26.25</v>
      </c>
      <c r="CT32" s="19">
        <v>10</v>
      </c>
      <c r="CU32" s="19"/>
      <c r="CV32" s="19"/>
      <c r="CW32" s="19"/>
      <c r="CX32" s="19"/>
      <c r="CY32" s="19"/>
      <c r="CZ32" s="19"/>
      <c r="DA32" s="19"/>
      <c r="DB32" s="19"/>
      <c r="DC32" s="19"/>
      <c r="DD32" s="35">
        <f t="shared" si="42"/>
        <v>0.3</v>
      </c>
      <c r="DE32" s="19">
        <v>5</v>
      </c>
      <c r="DF32" s="35">
        <f t="shared" si="43"/>
        <v>7</v>
      </c>
      <c r="DG32" s="35">
        <f t="shared" si="44"/>
        <v>35.129999999999995</v>
      </c>
      <c r="DH32" s="16">
        <v>85</v>
      </c>
      <c r="DI32" s="35">
        <f t="shared" si="45"/>
        <v>37</v>
      </c>
      <c r="DJ32" s="36">
        <f t="shared" si="46"/>
        <v>72.13</v>
      </c>
      <c r="DK32" s="16">
        <v>15</v>
      </c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47"/>
        <v>15</v>
      </c>
      <c r="DV32" s="35">
        <f t="shared" si="48"/>
        <v>26.25</v>
      </c>
      <c r="DW32" s="19">
        <f t="shared" si="49"/>
        <v>85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50"/>
        <v>85</v>
      </c>
      <c r="EH32" s="35">
        <f t="shared" si="51"/>
        <v>32.375</v>
      </c>
      <c r="EI32" s="19">
        <f t="shared" si="52"/>
        <v>80</v>
      </c>
      <c r="EJ32" s="35">
        <f t="shared" si="53"/>
        <v>13.5</v>
      </c>
      <c r="EK32" s="19">
        <f t="shared" si="54"/>
        <v>5</v>
      </c>
      <c r="EL32" s="35">
        <f t="shared" si="55"/>
        <v>10.5</v>
      </c>
      <c r="EM32" s="38">
        <f t="shared" si="56"/>
        <v>82.625</v>
      </c>
      <c r="EN32" s="39">
        <f t="shared" si="57"/>
        <v>76.328000000000003</v>
      </c>
      <c r="EP32" s="40">
        <f>LOOKUP(BU32,LOOKUP!$A$2:$A$505,LOOKUP!$B$2:$B$505)</f>
        <v>2.5</v>
      </c>
      <c r="EQ32" s="40">
        <f>LOOKUP(EN32,LOOKUP!$A$2:$A$505,LOOKUP!$B$2:$B$505)</f>
        <v>3</v>
      </c>
      <c r="ER32" s="41">
        <f t="shared" si="58"/>
        <v>77.826857142857136</v>
      </c>
      <c r="ES32" s="42">
        <f>LOOKUP(ER32,LOOKUP!$A$2:$A$505,LOOKUP!$B$2:$B$505)</f>
        <v>2.75</v>
      </c>
      <c r="EU32" s="11">
        <f>'PRINT GRADE'!H35</f>
        <v>2.75</v>
      </c>
    </row>
    <row r="33" spans="1:151" x14ac:dyDescent="0.3">
      <c r="A33" s="30">
        <v>25</v>
      </c>
      <c r="B33" s="31" t="s">
        <v>145</v>
      </c>
      <c r="C33" s="16">
        <v>3</v>
      </c>
      <c r="D33" s="43">
        <v>15</v>
      </c>
      <c r="E33" s="16"/>
      <c r="F33" s="16"/>
      <c r="G33" s="16"/>
      <c r="H33" s="16"/>
      <c r="I33" s="32"/>
      <c r="J33" s="16"/>
      <c r="K33" s="32"/>
      <c r="L33" s="32"/>
      <c r="M33" s="34">
        <f t="shared" si="60"/>
        <v>18</v>
      </c>
      <c r="N33" s="35">
        <f t="shared" si="22"/>
        <v>22.714285714285715</v>
      </c>
      <c r="O33" s="19">
        <v>10</v>
      </c>
      <c r="P33" s="19"/>
      <c r="Q33" s="19"/>
      <c r="R33" s="19"/>
      <c r="S33" s="19"/>
      <c r="T33" s="19"/>
      <c r="U33" s="19"/>
      <c r="V33" s="33"/>
      <c r="W33" s="33"/>
      <c r="X33" s="33"/>
      <c r="Y33" s="34">
        <f t="shared" si="23"/>
        <v>10</v>
      </c>
      <c r="Z33" s="35">
        <f t="shared" si="24"/>
        <v>30</v>
      </c>
      <c r="AA33" s="19">
        <v>70</v>
      </c>
      <c r="AB33" s="19">
        <v>100</v>
      </c>
      <c r="AC33" s="19">
        <v>100</v>
      </c>
      <c r="AD33" s="19">
        <v>100</v>
      </c>
      <c r="AE33" s="19">
        <v>100</v>
      </c>
      <c r="AF33" s="19">
        <v>100</v>
      </c>
      <c r="AG33" s="19">
        <v>100</v>
      </c>
      <c r="AH33" s="19">
        <v>100</v>
      </c>
      <c r="AI33" s="19">
        <v>100</v>
      </c>
      <c r="AJ33" s="19">
        <v>100</v>
      </c>
      <c r="AK33" s="35">
        <f t="shared" si="25"/>
        <v>29.099999999999998</v>
      </c>
      <c r="AL33" s="19">
        <v>5</v>
      </c>
      <c r="AM33" s="35">
        <f t="shared" si="26"/>
        <v>7</v>
      </c>
      <c r="AN33" s="35">
        <f t="shared" si="27"/>
        <v>53.28857142857143</v>
      </c>
      <c r="AO33" s="16">
        <v>15</v>
      </c>
      <c r="AP33" s="35">
        <f t="shared" si="28"/>
        <v>26</v>
      </c>
      <c r="AQ33" s="36">
        <f t="shared" si="29"/>
        <v>79.28857142857143</v>
      </c>
      <c r="AR33" s="16">
        <v>25</v>
      </c>
      <c r="AS33" s="16"/>
      <c r="AT33" s="16"/>
      <c r="AU33" s="16"/>
      <c r="AV33" s="16"/>
      <c r="AW33" s="16"/>
      <c r="AX33" s="16"/>
      <c r="AY33" s="16"/>
      <c r="AZ33" s="16"/>
      <c r="BA33" s="16"/>
      <c r="BB33" s="34">
        <f t="shared" si="1"/>
        <v>25</v>
      </c>
      <c r="BC33" s="35">
        <f t="shared" si="30"/>
        <v>21.875</v>
      </c>
      <c r="BD33" s="19">
        <v>50</v>
      </c>
      <c r="BE33" s="19"/>
      <c r="BF33" s="19"/>
      <c r="BG33" s="19"/>
      <c r="BH33" s="19"/>
      <c r="BI33" s="19"/>
      <c r="BJ33" s="19"/>
      <c r="BK33" s="19"/>
      <c r="BL33" s="19"/>
      <c r="BM33" s="19"/>
      <c r="BN33" s="37">
        <f t="shared" si="31"/>
        <v>50</v>
      </c>
      <c r="BO33" s="35">
        <f t="shared" si="32"/>
        <v>26.25</v>
      </c>
      <c r="BP33" s="19">
        <v>60</v>
      </c>
      <c r="BQ33" s="35">
        <f t="shared" si="33"/>
        <v>13.125</v>
      </c>
      <c r="BR33" s="19">
        <f t="shared" si="34"/>
        <v>5</v>
      </c>
      <c r="BS33" s="35">
        <f t="shared" si="35"/>
        <v>10.5</v>
      </c>
      <c r="BT33" s="38">
        <f t="shared" si="36"/>
        <v>71.75</v>
      </c>
      <c r="BU33" s="39">
        <f t="shared" si="37"/>
        <v>76.273142857142858</v>
      </c>
      <c r="BV33" s="16">
        <v>20</v>
      </c>
      <c r="BW33" s="16"/>
      <c r="BX33" s="16"/>
      <c r="BY33" s="16"/>
      <c r="BZ33" s="16"/>
      <c r="CA33" s="16"/>
      <c r="CB33" s="32"/>
      <c r="CC33" s="16"/>
      <c r="CD33" s="32"/>
      <c r="CE33" s="32"/>
      <c r="CF33" s="34">
        <f t="shared" si="61"/>
        <v>20</v>
      </c>
      <c r="CG33" s="35">
        <f t="shared" si="39"/>
        <v>25.000000000000004</v>
      </c>
      <c r="CH33" s="19">
        <v>15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40"/>
        <v>15</v>
      </c>
      <c r="CS33" s="35">
        <f t="shared" si="41"/>
        <v>26.25</v>
      </c>
      <c r="CT33" s="19">
        <v>10</v>
      </c>
      <c r="CU33" s="19"/>
      <c r="CV33" s="19"/>
      <c r="CW33" s="19"/>
      <c r="CX33" s="19"/>
      <c r="CY33" s="19"/>
      <c r="CZ33" s="19"/>
      <c r="DA33" s="19"/>
      <c r="DB33" s="19"/>
      <c r="DC33" s="19"/>
      <c r="DD33" s="35">
        <f t="shared" si="42"/>
        <v>0.3</v>
      </c>
      <c r="DE33" s="19">
        <v>2</v>
      </c>
      <c r="DF33" s="35">
        <f t="shared" si="43"/>
        <v>8.8000000000000007</v>
      </c>
      <c r="DG33" s="35">
        <f t="shared" si="44"/>
        <v>36.209999999999994</v>
      </c>
      <c r="DH33" s="16">
        <v>20</v>
      </c>
      <c r="DI33" s="35">
        <f t="shared" si="45"/>
        <v>24</v>
      </c>
      <c r="DJ33" s="36">
        <f t="shared" si="46"/>
        <v>60.209999999999994</v>
      </c>
      <c r="DK33" s="16">
        <v>25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47"/>
        <v>25</v>
      </c>
      <c r="DV33" s="35">
        <f t="shared" si="48"/>
        <v>32.083333333333329</v>
      </c>
      <c r="DW33" s="19">
        <v>50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50"/>
        <v>50</v>
      </c>
      <c r="EH33" s="35">
        <f t="shared" si="51"/>
        <v>26.25</v>
      </c>
      <c r="EI33" s="19">
        <f t="shared" si="52"/>
        <v>60</v>
      </c>
      <c r="EJ33" s="35">
        <f t="shared" si="53"/>
        <v>12</v>
      </c>
      <c r="EK33" s="19">
        <f t="shared" si="54"/>
        <v>5</v>
      </c>
      <c r="EL33" s="35">
        <f t="shared" si="55"/>
        <v>10.5</v>
      </c>
      <c r="EM33" s="38">
        <f t="shared" si="56"/>
        <v>80.833333333333329</v>
      </c>
      <c r="EN33" s="39">
        <f t="shared" si="57"/>
        <v>68.459333333333333</v>
      </c>
      <c r="EP33" s="40">
        <f>LOOKUP(BU33,LOOKUP!$A$2:$A$505,LOOKUP!$B$2:$B$505)</f>
        <v>3</v>
      </c>
      <c r="EQ33" s="40">
        <f>LOOKUP(EN33,LOOKUP!$A$2:$A$505,LOOKUP!$B$2:$B$505)</f>
        <v>5</v>
      </c>
      <c r="ER33" s="41">
        <f t="shared" si="58"/>
        <v>72.366238095238089</v>
      </c>
      <c r="ES33" s="42">
        <f>LOOKUP(ER33,LOOKUP!$A$2:$A$505,LOOKUP!$B$2:$B$505)</f>
        <v>4</v>
      </c>
      <c r="EU33" s="11" t="str">
        <f>'PRINT GRADE'!H36</f>
        <v>INC</v>
      </c>
    </row>
    <row r="34" spans="1:151" x14ac:dyDescent="0.3">
      <c r="A34" s="30">
        <v>26</v>
      </c>
      <c r="B34" s="31" t="s">
        <v>146</v>
      </c>
      <c r="C34" s="16">
        <v>5</v>
      </c>
      <c r="D34" s="43">
        <v>10</v>
      </c>
      <c r="E34" s="16"/>
      <c r="F34" s="16"/>
      <c r="G34" s="16"/>
      <c r="H34" s="16"/>
      <c r="I34" s="32"/>
      <c r="J34" s="16"/>
      <c r="K34" s="32"/>
      <c r="L34" s="32"/>
      <c r="M34" s="34">
        <f t="shared" si="60"/>
        <v>15</v>
      </c>
      <c r="N34" s="35">
        <f t="shared" si="22"/>
        <v>21.428571428571427</v>
      </c>
      <c r="O34" s="19">
        <v>10</v>
      </c>
      <c r="P34" s="19"/>
      <c r="Q34" s="19"/>
      <c r="R34" s="19"/>
      <c r="S34" s="19"/>
      <c r="T34" s="19"/>
      <c r="U34" s="19"/>
      <c r="V34" s="33"/>
      <c r="W34" s="33"/>
      <c r="X34" s="33"/>
      <c r="Y34" s="34">
        <f t="shared" si="23"/>
        <v>10</v>
      </c>
      <c r="Z34" s="35">
        <f t="shared" si="24"/>
        <v>30</v>
      </c>
      <c r="AA34" s="19">
        <v>50</v>
      </c>
      <c r="AB34" s="19">
        <v>100</v>
      </c>
      <c r="AC34" s="19">
        <v>100</v>
      </c>
      <c r="AD34" s="19">
        <v>100</v>
      </c>
      <c r="AE34" s="19">
        <v>100</v>
      </c>
      <c r="AF34" s="19">
        <v>100</v>
      </c>
      <c r="AG34" s="19">
        <v>100</v>
      </c>
      <c r="AH34" s="19">
        <v>100</v>
      </c>
      <c r="AI34" s="19">
        <v>100</v>
      </c>
      <c r="AJ34" s="19">
        <v>100</v>
      </c>
      <c r="AK34" s="35">
        <f t="shared" si="25"/>
        <v>28.5</v>
      </c>
      <c r="AL34" s="19">
        <v>2</v>
      </c>
      <c r="AM34" s="35">
        <f t="shared" si="26"/>
        <v>8.8000000000000007</v>
      </c>
      <c r="AN34" s="35">
        <f t="shared" si="27"/>
        <v>53.237142857142857</v>
      </c>
      <c r="AO34" s="16">
        <v>29</v>
      </c>
      <c r="AP34" s="35">
        <f t="shared" si="28"/>
        <v>31.6</v>
      </c>
      <c r="AQ34" s="36">
        <f t="shared" si="29"/>
        <v>84.837142857142851</v>
      </c>
      <c r="AR34" s="16">
        <v>25</v>
      </c>
      <c r="AS34" s="16"/>
      <c r="AT34" s="16"/>
      <c r="AU34" s="16"/>
      <c r="AV34" s="16"/>
      <c r="AW34" s="16"/>
      <c r="AX34" s="16"/>
      <c r="AY34" s="16"/>
      <c r="AZ34" s="16"/>
      <c r="BA34" s="16"/>
      <c r="BB34" s="34">
        <f t="shared" si="1"/>
        <v>25</v>
      </c>
      <c r="BC34" s="35">
        <f t="shared" si="30"/>
        <v>21.875</v>
      </c>
      <c r="BD34" s="19">
        <v>75</v>
      </c>
      <c r="BE34" s="19"/>
      <c r="BF34" s="19"/>
      <c r="BG34" s="19"/>
      <c r="BH34" s="19"/>
      <c r="BI34" s="19"/>
      <c r="BJ34" s="19"/>
      <c r="BK34" s="19"/>
      <c r="BL34" s="19"/>
      <c r="BM34" s="19"/>
      <c r="BN34" s="37">
        <f t="shared" si="31"/>
        <v>75</v>
      </c>
      <c r="BO34" s="35">
        <f t="shared" si="32"/>
        <v>30.624999999999996</v>
      </c>
      <c r="BP34" s="19">
        <v>80</v>
      </c>
      <c r="BQ34" s="35">
        <f t="shared" si="33"/>
        <v>15</v>
      </c>
      <c r="BR34" s="19">
        <f t="shared" si="34"/>
        <v>2</v>
      </c>
      <c r="BS34" s="35">
        <f t="shared" si="35"/>
        <v>13.2</v>
      </c>
      <c r="BT34" s="38">
        <f t="shared" si="36"/>
        <v>80.7</v>
      </c>
      <c r="BU34" s="39">
        <f t="shared" si="37"/>
        <v>83.182285714285712</v>
      </c>
      <c r="BV34" s="16">
        <v>15</v>
      </c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61"/>
        <v>15</v>
      </c>
      <c r="CG34" s="35">
        <f t="shared" si="39"/>
        <v>22.5</v>
      </c>
      <c r="CH34" s="19">
        <v>5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40"/>
        <v>5</v>
      </c>
      <c r="CS34" s="35">
        <f t="shared" si="41"/>
        <v>18.75</v>
      </c>
      <c r="CT34" s="19">
        <v>10</v>
      </c>
      <c r="CU34" s="19"/>
      <c r="CV34" s="19"/>
      <c r="CW34" s="19"/>
      <c r="CX34" s="19"/>
      <c r="CY34" s="19"/>
      <c r="CZ34" s="19"/>
      <c r="DA34" s="19"/>
      <c r="DB34" s="19"/>
      <c r="DC34" s="19"/>
      <c r="DD34" s="35">
        <f t="shared" si="42"/>
        <v>0.3</v>
      </c>
      <c r="DE34" s="19">
        <v>2</v>
      </c>
      <c r="DF34" s="35">
        <f t="shared" si="43"/>
        <v>8.8000000000000007</v>
      </c>
      <c r="DG34" s="35">
        <f t="shared" si="44"/>
        <v>30.209999999999994</v>
      </c>
      <c r="DH34" s="16">
        <v>15</v>
      </c>
      <c r="DI34" s="35">
        <f t="shared" si="45"/>
        <v>23</v>
      </c>
      <c r="DJ34" s="36">
        <f t="shared" si="46"/>
        <v>53.209999999999994</v>
      </c>
      <c r="DK34" s="16">
        <v>5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47"/>
        <v>5</v>
      </c>
      <c r="DV34" s="35">
        <f t="shared" si="48"/>
        <v>20.416666666666668</v>
      </c>
      <c r="DW34" s="19">
        <f t="shared" si="49"/>
        <v>15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50"/>
        <v>15</v>
      </c>
      <c r="EH34" s="35">
        <f t="shared" si="51"/>
        <v>20.125</v>
      </c>
      <c r="EI34" s="19">
        <f t="shared" si="52"/>
        <v>80</v>
      </c>
      <c r="EJ34" s="35">
        <f t="shared" si="53"/>
        <v>13.5</v>
      </c>
      <c r="EK34" s="19">
        <f t="shared" si="54"/>
        <v>2</v>
      </c>
      <c r="EL34" s="35">
        <f t="shared" si="55"/>
        <v>13.2</v>
      </c>
      <c r="EM34" s="38">
        <f t="shared" si="56"/>
        <v>67.241666666666674</v>
      </c>
      <c r="EN34" s="39">
        <f t="shared" si="57"/>
        <v>58.822666666666663</v>
      </c>
      <c r="EP34" s="40">
        <f>LOOKUP(BU34,LOOKUP!$A$2:$A$505,LOOKUP!$B$2:$B$505)</f>
        <v>2.25</v>
      </c>
      <c r="EQ34" s="40">
        <f>LOOKUP(EN34,LOOKUP!$A$2:$A$505,LOOKUP!$B$2:$B$505)</f>
        <v>5</v>
      </c>
      <c r="ER34" s="41">
        <f t="shared" si="58"/>
        <v>71.002476190476187</v>
      </c>
      <c r="ES34" s="42">
        <f>LOOKUP(ER34,LOOKUP!$A$2:$A$505,LOOKUP!$B$2:$B$505)</f>
        <v>5</v>
      </c>
      <c r="EU34" s="11" t="str">
        <f>'PRINT GRADE'!H68</f>
        <v>INC</v>
      </c>
    </row>
    <row r="35" spans="1:151" x14ac:dyDescent="0.3">
      <c r="A35" s="30">
        <v>27</v>
      </c>
      <c r="B35" s="31" t="s">
        <v>147</v>
      </c>
      <c r="C35" s="16">
        <v>0</v>
      </c>
      <c r="D35" s="43">
        <v>2</v>
      </c>
      <c r="E35" s="16"/>
      <c r="F35" s="16"/>
      <c r="G35" s="16"/>
      <c r="H35" s="16"/>
      <c r="I35" s="32"/>
      <c r="J35" s="16"/>
      <c r="K35" s="32"/>
      <c r="L35" s="32"/>
      <c r="M35" s="34">
        <f t="shared" si="60"/>
        <v>2</v>
      </c>
      <c r="N35" s="35">
        <f t="shared" si="22"/>
        <v>15.857142857142856</v>
      </c>
      <c r="O35" s="19">
        <v>10</v>
      </c>
      <c r="P35" s="19"/>
      <c r="Q35" s="19"/>
      <c r="R35" s="19"/>
      <c r="S35" s="19"/>
      <c r="T35" s="19"/>
      <c r="U35" s="19"/>
      <c r="V35" s="33"/>
      <c r="W35" s="33"/>
      <c r="X35" s="33"/>
      <c r="Y35" s="34">
        <f t="shared" si="23"/>
        <v>10</v>
      </c>
      <c r="Z35" s="35">
        <f t="shared" si="24"/>
        <v>30</v>
      </c>
      <c r="AA35" s="19">
        <v>25</v>
      </c>
      <c r="AB35" s="19">
        <v>100</v>
      </c>
      <c r="AC35" s="19">
        <v>100</v>
      </c>
      <c r="AD35" s="19">
        <v>100</v>
      </c>
      <c r="AE35" s="19">
        <v>100</v>
      </c>
      <c r="AF35" s="19">
        <v>100</v>
      </c>
      <c r="AG35" s="19">
        <v>100</v>
      </c>
      <c r="AH35" s="19">
        <v>100</v>
      </c>
      <c r="AI35" s="19">
        <v>100</v>
      </c>
      <c r="AJ35" s="19">
        <v>100</v>
      </c>
      <c r="AK35" s="35">
        <f t="shared" si="25"/>
        <v>27.75</v>
      </c>
      <c r="AL35" s="19">
        <v>4</v>
      </c>
      <c r="AM35" s="35">
        <f t="shared" si="26"/>
        <v>7.6000000000000005</v>
      </c>
      <c r="AN35" s="35">
        <f t="shared" si="27"/>
        <v>48.724285714285713</v>
      </c>
      <c r="AO35" s="16">
        <v>29</v>
      </c>
      <c r="AP35" s="35">
        <f t="shared" si="28"/>
        <v>31.6</v>
      </c>
      <c r="AQ35" s="36">
        <f t="shared" si="29"/>
        <v>80.324285714285708</v>
      </c>
      <c r="AR35" s="16">
        <v>25</v>
      </c>
      <c r="AS35" s="16"/>
      <c r="AT35" s="16"/>
      <c r="AU35" s="16"/>
      <c r="AV35" s="16"/>
      <c r="AW35" s="16"/>
      <c r="AX35" s="16"/>
      <c r="AY35" s="16"/>
      <c r="AZ35" s="16"/>
      <c r="BA35" s="16"/>
      <c r="BB35" s="34">
        <f t="shared" si="1"/>
        <v>25</v>
      </c>
      <c r="BC35" s="35">
        <f t="shared" si="30"/>
        <v>21.875</v>
      </c>
      <c r="BD35" s="19">
        <v>80</v>
      </c>
      <c r="BE35" s="19"/>
      <c r="BF35" s="19"/>
      <c r="BG35" s="19"/>
      <c r="BH35" s="19"/>
      <c r="BI35" s="19"/>
      <c r="BJ35" s="19"/>
      <c r="BK35" s="19"/>
      <c r="BL35" s="19"/>
      <c r="BM35" s="19"/>
      <c r="BN35" s="37">
        <f t="shared" si="31"/>
        <v>80</v>
      </c>
      <c r="BO35" s="35">
        <f t="shared" si="32"/>
        <v>31.499999999999996</v>
      </c>
      <c r="BP35" s="19">
        <v>80</v>
      </c>
      <c r="BQ35" s="35">
        <f t="shared" si="33"/>
        <v>15</v>
      </c>
      <c r="BR35" s="19">
        <f t="shared" si="34"/>
        <v>4</v>
      </c>
      <c r="BS35" s="35">
        <f t="shared" si="35"/>
        <v>11.4</v>
      </c>
      <c r="BT35" s="38">
        <f t="shared" si="36"/>
        <v>79.775000000000006</v>
      </c>
      <c r="BU35" s="39">
        <f t="shared" si="37"/>
        <v>80.104571428571433</v>
      </c>
      <c r="BV35" s="16">
        <v>25</v>
      </c>
      <c r="BW35" s="16"/>
      <c r="BX35" s="16"/>
      <c r="BY35" s="16"/>
      <c r="BZ35" s="16"/>
      <c r="CA35" s="16"/>
      <c r="CB35" s="32"/>
      <c r="CC35" s="16"/>
      <c r="CD35" s="32"/>
      <c r="CE35" s="32"/>
      <c r="CF35" s="34">
        <f t="shared" si="61"/>
        <v>25</v>
      </c>
      <c r="CG35" s="35">
        <f t="shared" si="39"/>
        <v>27.499999999999996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40"/>
        <v>10</v>
      </c>
      <c r="CS35" s="35">
        <f t="shared" si="41"/>
        <v>22.5</v>
      </c>
      <c r="CT35" s="19">
        <v>10</v>
      </c>
      <c r="CU35" s="19"/>
      <c r="CV35" s="19"/>
      <c r="CW35" s="19"/>
      <c r="CX35" s="19"/>
      <c r="CY35" s="19"/>
      <c r="CZ35" s="19"/>
      <c r="DA35" s="19"/>
      <c r="DB35" s="19"/>
      <c r="DC35" s="19"/>
      <c r="DD35" s="35">
        <f t="shared" si="42"/>
        <v>0.3</v>
      </c>
      <c r="DE35" s="19">
        <v>2</v>
      </c>
      <c r="DF35" s="35">
        <f t="shared" si="43"/>
        <v>8.8000000000000007</v>
      </c>
      <c r="DG35" s="35">
        <f t="shared" si="44"/>
        <v>35.459999999999994</v>
      </c>
      <c r="DH35" s="16">
        <v>85</v>
      </c>
      <c r="DI35" s="35">
        <f t="shared" si="45"/>
        <v>37</v>
      </c>
      <c r="DJ35" s="36">
        <f t="shared" si="46"/>
        <v>72.459999999999994</v>
      </c>
      <c r="DK35" s="16">
        <v>25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47"/>
        <v>25</v>
      </c>
      <c r="DV35" s="35">
        <f t="shared" si="48"/>
        <v>32.083333333333329</v>
      </c>
      <c r="DW35" s="19">
        <f t="shared" si="49"/>
        <v>85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50"/>
        <v>85</v>
      </c>
      <c r="EH35" s="35">
        <f t="shared" si="51"/>
        <v>32.375</v>
      </c>
      <c r="EI35" s="19">
        <f t="shared" si="52"/>
        <v>80</v>
      </c>
      <c r="EJ35" s="35">
        <f t="shared" si="53"/>
        <v>13.5</v>
      </c>
      <c r="EK35" s="19">
        <f t="shared" si="54"/>
        <v>4</v>
      </c>
      <c r="EL35" s="35">
        <f t="shared" si="55"/>
        <v>11.4</v>
      </c>
      <c r="EM35" s="38">
        <f t="shared" si="56"/>
        <v>89.358333333333334</v>
      </c>
      <c r="EN35" s="39">
        <f t="shared" si="57"/>
        <v>79.219333333333324</v>
      </c>
      <c r="EP35" s="40">
        <f>LOOKUP(BU35,LOOKUP!$A$2:$A$505,LOOKUP!$B$2:$B$505)</f>
        <v>2.5</v>
      </c>
      <c r="EQ35" s="40">
        <f>LOOKUP(EN35,LOOKUP!$A$2:$A$505,LOOKUP!$B$2:$B$505)</f>
        <v>2.5</v>
      </c>
      <c r="ER35" s="41">
        <f t="shared" si="58"/>
        <v>79.661952380952386</v>
      </c>
      <c r="ES35" s="42">
        <f>LOOKUP(ER35,LOOKUP!$A$2:$A$505,LOOKUP!$B$2:$B$505)</f>
        <v>2.5</v>
      </c>
      <c r="EU35" s="11">
        <f>'PRINT GRADE'!H69</f>
        <v>2.5</v>
      </c>
    </row>
    <row r="36" spans="1:151" x14ac:dyDescent="0.3">
      <c r="A36" s="30">
        <v>28</v>
      </c>
      <c r="B36" s="31" t="s">
        <v>148</v>
      </c>
      <c r="C36" s="16">
        <v>1</v>
      </c>
      <c r="D36" s="43">
        <v>2</v>
      </c>
      <c r="E36" s="16"/>
      <c r="F36" s="16"/>
      <c r="G36" s="16"/>
      <c r="H36" s="16"/>
      <c r="I36" s="32"/>
      <c r="J36" s="16"/>
      <c r="K36" s="32"/>
      <c r="L36" s="32"/>
      <c r="M36" s="34">
        <f t="shared" si="60"/>
        <v>3</v>
      </c>
      <c r="N36" s="35">
        <f t="shared" si="22"/>
        <v>16.285714285714285</v>
      </c>
      <c r="O36" s="19">
        <v>5</v>
      </c>
      <c r="P36" s="19"/>
      <c r="Q36" s="19"/>
      <c r="R36" s="19"/>
      <c r="S36" s="19"/>
      <c r="T36" s="19"/>
      <c r="U36" s="19"/>
      <c r="V36" s="33"/>
      <c r="W36" s="33"/>
      <c r="X36" s="33"/>
      <c r="Y36" s="34">
        <f t="shared" si="23"/>
        <v>5</v>
      </c>
      <c r="Z36" s="35">
        <f t="shared" si="24"/>
        <v>22.5</v>
      </c>
      <c r="AA36" s="19">
        <v>15</v>
      </c>
      <c r="AB36" s="19">
        <v>100</v>
      </c>
      <c r="AC36" s="19">
        <v>100</v>
      </c>
      <c r="AD36" s="19">
        <v>100</v>
      </c>
      <c r="AE36" s="19">
        <v>100</v>
      </c>
      <c r="AF36" s="19">
        <v>100</v>
      </c>
      <c r="AG36" s="19">
        <v>100</v>
      </c>
      <c r="AH36" s="19">
        <v>100</v>
      </c>
      <c r="AI36" s="19">
        <v>100</v>
      </c>
      <c r="AJ36" s="19">
        <v>100</v>
      </c>
      <c r="AK36" s="35">
        <f t="shared" si="25"/>
        <v>27.45</v>
      </c>
      <c r="AL36" s="19">
        <v>5</v>
      </c>
      <c r="AM36" s="35">
        <f t="shared" si="26"/>
        <v>7</v>
      </c>
      <c r="AN36" s="35">
        <f t="shared" si="27"/>
        <v>43.941428571428567</v>
      </c>
      <c r="AO36" s="16">
        <v>10</v>
      </c>
      <c r="AP36" s="35">
        <f t="shared" si="28"/>
        <v>24</v>
      </c>
      <c r="AQ36" s="36">
        <f t="shared" si="29"/>
        <v>67.94142857142856</v>
      </c>
      <c r="AR36" s="16">
        <v>10</v>
      </c>
      <c r="AS36" s="16"/>
      <c r="AT36" s="16"/>
      <c r="AU36" s="16"/>
      <c r="AV36" s="16"/>
      <c r="AW36" s="16"/>
      <c r="AX36" s="16"/>
      <c r="AY36" s="16"/>
      <c r="AZ36" s="16"/>
      <c r="BA36" s="16"/>
      <c r="BB36" s="34">
        <f t="shared" si="1"/>
        <v>10</v>
      </c>
      <c r="BC36" s="35">
        <f t="shared" si="30"/>
        <v>19.25</v>
      </c>
      <c r="BD36" s="19">
        <v>80</v>
      </c>
      <c r="BE36" s="19"/>
      <c r="BF36" s="19"/>
      <c r="BG36" s="19"/>
      <c r="BH36" s="19"/>
      <c r="BI36" s="19"/>
      <c r="BJ36" s="19"/>
      <c r="BK36" s="19"/>
      <c r="BL36" s="19"/>
      <c r="BM36" s="19"/>
      <c r="BN36" s="37">
        <f t="shared" si="31"/>
        <v>80</v>
      </c>
      <c r="BO36" s="35">
        <f t="shared" si="32"/>
        <v>31.499999999999996</v>
      </c>
      <c r="BP36" s="19">
        <v>80</v>
      </c>
      <c r="BQ36" s="35">
        <f t="shared" si="33"/>
        <v>15</v>
      </c>
      <c r="BR36" s="19">
        <f t="shared" si="34"/>
        <v>5</v>
      </c>
      <c r="BS36" s="35">
        <f t="shared" si="35"/>
        <v>10.5</v>
      </c>
      <c r="BT36" s="38">
        <f t="shared" si="36"/>
        <v>76.25</v>
      </c>
      <c r="BU36" s="39">
        <f t="shared" si="37"/>
        <v>71.264857142857124</v>
      </c>
      <c r="BV36" s="16">
        <v>7</v>
      </c>
      <c r="BW36" s="16"/>
      <c r="BX36" s="16"/>
      <c r="BY36" s="16"/>
      <c r="BZ36" s="16"/>
      <c r="CA36" s="16"/>
      <c r="CB36" s="32"/>
      <c r="CC36" s="16"/>
      <c r="CD36" s="32"/>
      <c r="CE36" s="32"/>
      <c r="CF36" s="34">
        <f t="shared" si="61"/>
        <v>7</v>
      </c>
      <c r="CG36" s="35">
        <f t="shared" si="39"/>
        <v>18.5</v>
      </c>
      <c r="CH36" s="19"/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40"/>
        <v>0</v>
      </c>
      <c r="CS36" s="35">
        <f t="shared" si="41"/>
        <v>15</v>
      </c>
      <c r="CT36" s="19">
        <v>10</v>
      </c>
      <c r="CU36" s="19"/>
      <c r="CV36" s="19"/>
      <c r="CW36" s="19"/>
      <c r="CX36" s="19"/>
      <c r="CY36" s="19"/>
      <c r="CZ36" s="19"/>
      <c r="DA36" s="19"/>
      <c r="DB36" s="19"/>
      <c r="DC36" s="19"/>
      <c r="DD36" s="35">
        <f t="shared" si="42"/>
        <v>0.3</v>
      </c>
      <c r="DE36" s="19">
        <v>5</v>
      </c>
      <c r="DF36" s="35">
        <f t="shared" si="43"/>
        <v>7</v>
      </c>
      <c r="DG36" s="35">
        <f t="shared" si="44"/>
        <v>24.479999999999997</v>
      </c>
      <c r="DH36" s="16"/>
      <c r="DI36" s="35">
        <f t="shared" si="45"/>
        <v>20</v>
      </c>
      <c r="DJ36" s="36">
        <f t="shared" si="46"/>
        <v>44.48</v>
      </c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47"/>
        <v>0</v>
      </c>
      <c r="DV36" s="35">
        <f t="shared" si="48"/>
        <v>17.5</v>
      </c>
      <c r="DW36" s="19">
        <f t="shared" si="49"/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50"/>
        <v>0</v>
      </c>
      <c r="EH36" s="35">
        <f t="shared" si="51"/>
        <v>17.5</v>
      </c>
      <c r="EI36" s="19">
        <f t="shared" si="52"/>
        <v>80</v>
      </c>
      <c r="EJ36" s="35">
        <f t="shared" si="53"/>
        <v>13.5</v>
      </c>
      <c r="EK36" s="19">
        <f t="shared" si="54"/>
        <v>5</v>
      </c>
      <c r="EL36" s="35">
        <f t="shared" si="55"/>
        <v>10.5</v>
      </c>
      <c r="EM36" s="38">
        <f t="shared" si="56"/>
        <v>59</v>
      </c>
      <c r="EN36" s="39">
        <f t="shared" si="57"/>
        <v>50.287999999999997</v>
      </c>
      <c r="EP36" s="40">
        <f>LOOKUP(BU36,LOOKUP!$A$2:$A$505,LOOKUP!$B$2:$B$505)</f>
        <v>5</v>
      </c>
      <c r="EQ36" s="40">
        <f>LOOKUP(EN36,LOOKUP!$A$2:$A$505,LOOKUP!$B$2:$B$505)</f>
        <v>5</v>
      </c>
      <c r="ER36" s="41">
        <f t="shared" si="58"/>
        <v>60.776428571428561</v>
      </c>
      <c r="ES36" s="42">
        <f>LOOKUP(ER36,LOOKUP!$A$2:$A$505,LOOKUP!$B$2:$B$505)</f>
        <v>5</v>
      </c>
      <c r="EU36" s="11" t="str">
        <f>'PRINT GRADE'!H70</f>
        <v>D</v>
      </c>
    </row>
    <row r="37" spans="1:151" x14ac:dyDescent="0.3">
      <c r="A37" s="30">
        <v>29</v>
      </c>
      <c r="B37" s="31" t="s">
        <v>149</v>
      </c>
      <c r="C37" s="16">
        <v>5</v>
      </c>
      <c r="D37" s="43">
        <v>15</v>
      </c>
      <c r="E37" s="16"/>
      <c r="F37" s="16"/>
      <c r="G37" s="16"/>
      <c r="H37" s="16"/>
      <c r="I37" s="32"/>
      <c r="J37" s="16"/>
      <c r="K37" s="32"/>
      <c r="L37" s="32"/>
      <c r="M37" s="34">
        <f t="shared" si="60"/>
        <v>20</v>
      </c>
      <c r="N37" s="35">
        <f t="shared" si="22"/>
        <v>23.571428571428569</v>
      </c>
      <c r="O37" s="19">
        <v>5</v>
      </c>
      <c r="P37" s="19"/>
      <c r="Q37" s="19"/>
      <c r="R37" s="19"/>
      <c r="S37" s="19"/>
      <c r="T37" s="19"/>
      <c r="U37" s="19"/>
      <c r="V37" s="33"/>
      <c r="W37" s="33"/>
      <c r="X37" s="33"/>
      <c r="Y37" s="34">
        <f t="shared" si="23"/>
        <v>5</v>
      </c>
      <c r="Z37" s="35">
        <f t="shared" si="24"/>
        <v>22.5</v>
      </c>
      <c r="AA37" s="19">
        <v>25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100</v>
      </c>
      <c r="AI37" s="19">
        <v>100</v>
      </c>
      <c r="AJ37" s="19">
        <v>100</v>
      </c>
      <c r="AK37" s="35">
        <f t="shared" si="25"/>
        <v>27.75</v>
      </c>
      <c r="AL37" s="19">
        <v>2</v>
      </c>
      <c r="AM37" s="35">
        <f t="shared" si="26"/>
        <v>8.8000000000000007</v>
      </c>
      <c r="AN37" s="35">
        <f t="shared" si="27"/>
        <v>49.572857142857139</v>
      </c>
      <c r="AO37" s="16">
        <v>18</v>
      </c>
      <c r="AP37" s="35">
        <f t="shared" si="28"/>
        <v>27.200000000000003</v>
      </c>
      <c r="AQ37" s="36">
        <f t="shared" si="29"/>
        <v>76.772857142857134</v>
      </c>
      <c r="AR37" s="16">
        <f t="shared" si="59"/>
        <v>25</v>
      </c>
      <c r="AS37" s="16"/>
      <c r="AT37" s="16"/>
      <c r="AU37" s="16"/>
      <c r="AV37" s="16"/>
      <c r="AW37" s="16"/>
      <c r="AX37" s="16"/>
      <c r="AY37" s="16"/>
      <c r="AZ37" s="16"/>
      <c r="BA37" s="16"/>
      <c r="BB37" s="34">
        <f t="shared" si="1"/>
        <v>25</v>
      </c>
      <c r="BC37" s="35">
        <f t="shared" si="30"/>
        <v>21.875</v>
      </c>
      <c r="BD37" s="19">
        <v>75</v>
      </c>
      <c r="BE37" s="19"/>
      <c r="BF37" s="19"/>
      <c r="BG37" s="19"/>
      <c r="BH37" s="19"/>
      <c r="BI37" s="19"/>
      <c r="BJ37" s="19"/>
      <c r="BK37" s="19"/>
      <c r="BL37" s="19"/>
      <c r="BM37" s="19"/>
      <c r="BN37" s="37">
        <f t="shared" si="31"/>
        <v>75</v>
      </c>
      <c r="BO37" s="35">
        <f t="shared" si="32"/>
        <v>30.624999999999996</v>
      </c>
      <c r="BP37" s="19">
        <v>80</v>
      </c>
      <c r="BQ37" s="35">
        <f t="shared" si="33"/>
        <v>15</v>
      </c>
      <c r="BR37" s="19">
        <f t="shared" si="34"/>
        <v>2</v>
      </c>
      <c r="BS37" s="35">
        <f t="shared" si="35"/>
        <v>13.2</v>
      </c>
      <c r="BT37" s="38">
        <f t="shared" si="36"/>
        <v>80.7</v>
      </c>
      <c r="BU37" s="39">
        <f t="shared" si="37"/>
        <v>78.34371428571427</v>
      </c>
      <c r="BV37" s="16">
        <v>20</v>
      </c>
      <c r="BW37" s="16"/>
      <c r="BX37" s="16"/>
      <c r="BY37" s="16"/>
      <c r="BZ37" s="16"/>
      <c r="CA37" s="16"/>
      <c r="CB37" s="32"/>
      <c r="CC37" s="16"/>
      <c r="CD37" s="32"/>
      <c r="CE37" s="32"/>
      <c r="CF37" s="34">
        <f t="shared" si="61"/>
        <v>20</v>
      </c>
      <c r="CG37" s="35">
        <f t="shared" si="39"/>
        <v>25.000000000000004</v>
      </c>
      <c r="CH37" s="19">
        <v>5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40"/>
        <v>5</v>
      </c>
      <c r="CS37" s="35">
        <f t="shared" si="41"/>
        <v>18.75</v>
      </c>
      <c r="CT37" s="19">
        <v>10</v>
      </c>
      <c r="CU37" s="19"/>
      <c r="CV37" s="19"/>
      <c r="CW37" s="19"/>
      <c r="CX37" s="19"/>
      <c r="CY37" s="19"/>
      <c r="CZ37" s="19"/>
      <c r="DA37" s="19"/>
      <c r="DB37" s="19"/>
      <c r="DC37" s="19"/>
      <c r="DD37" s="35">
        <f t="shared" si="42"/>
        <v>0.3</v>
      </c>
      <c r="DE37" s="19">
        <v>2</v>
      </c>
      <c r="DF37" s="35">
        <f t="shared" si="43"/>
        <v>8.8000000000000007</v>
      </c>
      <c r="DG37" s="35">
        <f t="shared" si="44"/>
        <v>31.709999999999994</v>
      </c>
      <c r="DH37" s="16">
        <v>80</v>
      </c>
      <c r="DI37" s="35">
        <f t="shared" si="45"/>
        <v>36</v>
      </c>
      <c r="DJ37" s="36">
        <f t="shared" si="46"/>
        <v>67.709999999999994</v>
      </c>
      <c r="DK37" s="16">
        <v>20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47"/>
        <v>20</v>
      </c>
      <c r="DV37" s="35">
        <f t="shared" si="48"/>
        <v>29.166666666666668</v>
      </c>
      <c r="DW37" s="19">
        <f t="shared" si="49"/>
        <v>80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50"/>
        <v>80</v>
      </c>
      <c r="EH37" s="35">
        <f t="shared" si="51"/>
        <v>31.499999999999996</v>
      </c>
      <c r="EI37" s="19">
        <f t="shared" si="52"/>
        <v>80</v>
      </c>
      <c r="EJ37" s="35">
        <f t="shared" si="53"/>
        <v>13.5</v>
      </c>
      <c r="EK37" s="19">
        <v>1</v>
      </c>
      <c r="EL37" s="35">
        <f t="shared" si="55"/>
        <v>14.1</v>
      </c>
      <c r="EM37" s="38">
        <f t="shared" si="56"/>
        <v>88.266666666666652</v>
      </c>
      <c r="EN37" s="39">
        <f t="shared" si="57"/>
        <v>75.932666666666663</v>
      </c>
      <c r="EP37" s="40">
        <f>LOOKUP(BU37,LOOKUP!$A$2:$A$505,LOOKUP!$B$2:$B$505)</f>
        <v>2.75</v>
      </c>
      <c r="EQ37" s="40">
        <f>LOOKUP(EN37,LOOKUP!$A$2:$A$505,LOOKUP!$B$2:$B$505)</f>
        <v>3</v>
      </c>
      <c r="ER37" s="41">
        <f t="shared" si="58"/>
        <v>77.138190476190459</v>
      </c>
      <c r="ES37" s="42">
        <f>LOOKUP(ER37,LOOKUP!$A$2:$A$505,LOOKUP!$B$2:$B$505)</f>
        <v>2.75</v>
      </c>
      <c r="EU37" s="11">
        <f>'PRINT GRADE'!H71</f>
        <v>2.75</v>
      </c>
    </row>
    <row r="38" spans="1:151" x14ac:dyDescent="0.3">
      <c r="A38" s="30">
        <v>30</v>
      </c>
      <c r="B38" s="31" t="s">
        <v>150</v>
      </c>
      <c r="C38" s="16">
        <v>2</v>
      </c>
      <c r="D38" s="43">
        <v>25</v>
      </c>
      <c r="E38" s="16"/>
      <c r="F38" s="16"/>
      <c r="G38" s="16"/>
      <c r="H38" s="16"/>
      <c r="I38" s="32"/>
      <c r="J38" s="16"/>
      <c r="K38" s="32"/>
      <c r="L38" s="32"/>
      <c r="M38" s="34">
        <f t="shared" si="60"/>
        <v>27</v>
      </c>
      <c r="N38" s="35">
        <f t="shared" si="22"/>
        <v>26.571428571428569</v>
      </c>
      <c r="O38" s="19">
        <v>10</v>
      </c>
      <c r="P38" s="19"/>
      <c r="Q38" s="19"/>
      <c r="R38" s="19"/>
      <c r="S38" s="19"/>
      <c r="T38" s="19"/>
      <c r="U38" s="19"/>
      <c r="V38" s="33"/>
      <c r="W38" s="33"/>
      <c r="X38" s="33"/>
      <c r="Y38" s="34">
        <f t="shared" si="23"/>
        <v>10</v>
      </c>
      <c r="Z38" s="35">
        <f t="shared" si="24"/>
        <v>30</v>
      </c>
      <c r="AA38" s="19">
        <v>60</v>
      </c>
      <c r="AB38" s="19">
        <v>100</v>
      </c>
      <c r="AC38" s="19">
        <v>100</v>
      </c>
      <c r="AD38" s="19">
        <v>100</v>
      </c>
      <c r="AE38" s="19">
        <v>100</v>
      </c>
      <c r="AF38" s="19">
        <v>100</v>
      </c>
      <c r="AG38" s="19">
        <v>100</v>
      </c>
      <c r="AH38" s="19">
        <v>100</v>
      </c>
      <c r="AI38" s="19">
        <v>100</v>
      </c>
      <c r="AJ38" s="19">
        <v>100</v>
      </c>
      <c r="AK38" s="35">
        <f t="shared" si="25"/>
        <v>28.799999999999997</v>
      </c>
      <c r="AL38" s="19">
        <v>5</v>
      </c>
      <c r="AM38" s="35">
        <f t="shared" si="26"/>
        <v>7</v>
      </c>
      <c r="AN38" s="35">
        <f t="shared" si="27"/>
        <v>55.42285714285714</v>
      </c>
      <c r="AO38" s="16">
        <v>10</v>
      </c>
      <c r="AP38" s="35">
        <f t="shared" si="28"/>
        <v>24</v>
      </c>
      <c r="AQ38" s="36">
        <f t="shared" si="29"/>
        <v>79.42285714285714</v>
      </c>
      <c r="AR38" s="16">
        <f t="shared" si="59"/>
        <v>60</v>
      </c>
      <c r="AS38" s="16"/>
      <c r="AT38" s="16"/>
      <c r="AU38" s="16"/>
      <c r="AV38" s="16"/>
      <c r="AW38" s="16"/>
      <c r="AX38" s="16"/>
      <c r="AY38" s="16"/>
      <c r="AZ38" s="16"/>
      <c r="BA38" s="16"/>
      <c r="BB38" s="34">
        <f t="shared" si="1"/>
        <v>60</v>
      </c>
      <c r="BC38" s="35">
        <f t="shared" si="30"/>
        <v>28</v>
      </c>
      <c r="BD38" s="19">
        <v>50</v>
      </c>
      <c r="BE38" s="19"/>
      <c r="BF38" s="19"/>
      <c r="BG38" s="19"/>
      <c r="BH38" s="19"/>
      <c r="BI38" s="19"/>
      <c r="BJ38" s="19"/>
      <c r="BK38" s="19"/>
      <c r="BL38" s="19"/>
      <c r="BM38" s="19"/>
      <c r="BN38" s="37">
        <f t="shared" si="31"/>
        <v>50</v>
      </c>
      <c r="BO38" s="35">
        <f t="shared" si="32"/>
        <v>26.25</v>
      </c>
      <c r="BP38" s="19">
        <v>80</v>
      </c>
      <c r="BQ38" s="35">
        <f t="shared" si="33"/>
        <v>15</v>
      </c>
      <c r="BR38" s="19">
        <f t="shared" si="34"/>
        <v>5</v>
      </c>
      <c r="BS38" s="35">
        <f t="shared" si="35"/>
        <v>10.5</v>
      </c>
      <c r="BT38" s="38">
        <f t="shared" si="36"/>
        <v>79.75</v>
      </c>
      <c r="BU38" s="39">
        <f t="shared" si="37"/>
        <v>79.553714285714278</v>
      </c>
      <c r="BV38" s="16">
        <v>30</v>
      </c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61"/>
        <v>30</v>
      </c>
      <c r="CG38" s="35">
        <f t="shared" si="39"/>
        <v>30</v>
      </c>
      <c r="CH38" s="19">
        <v>5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40"/>
        <v>5</v>
      </c>
      <c r="CS38" s="35">
        <f t="shared" si="41"/>
        <v>18.75</v>
      </c>
      <c r="CT38" s="19">
        <v>10</v>
      </c>
      <c r="CU38" s="19"/>
      <c r="CV38" s="19"/>
      <c r="CW38" s="19"/>
      <c r="CX38" s="19"/>
      <c r="CY38" s="19"/>
      <c r="CZ38" s="19"/>
      <c r="DA38" s="19"/>
      <c r="DB38" s="19"/>
      <c r="DC38" s="19"/>
      <c r="DD38" s="35">
        <f t="shared" si="42"/>
        <v>0.3</v>
      </c>
      <c r="DE38" s="19">
        <v>5</v>
      </c>
      <c r="DF38" s="35">
        <f t="shared" si="43"/>
        <v>7</v>
      </c>
      <c r="DG38" s="35">
        <f t="shared" si="44"/>
        <v>33.629999999999995</v>
      </c>
      <c r="DH38" s="16">
        <v>85</v>
      </c>
      <c r="DI38" s="35">
        <f t="shared" si="45"/>
        <v>37</v>
      </c>
      <c r="DJ38" s="36">
        <f t="shared" si="46"/>
        <v>70.63</v>
      </c>
      <c r="DK38" s="16">
        <v>15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47"/>
        <v>15</v>
      </c>
      <c r="DV38" s="35">
        <f t="shared" si="48"/>
        <v>26.25</v>
      </c>
      <c r="DW38" s="19">
        <f t="shared" si="49"/>
        <v>85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50"/>
        <v>85</v>
      </c>
      <c r="EH38" s="35">
        <f t="shared" si="51"/>
        <v>32.375</v>
      </c>
      <c r="EI38" s="19">
        <f t="shared" si="52"/>
        <v>80</v>
      </c>
      <c r="EJ38" s="35">
        <f t="shared" si="53"/>
        <v>13.5</v>
      </c>
      <c r="EK38" s="19">
        <v>2</v>
      </c>
      <c r="EL38" s="35">
        <f t="shared" si="55"/>
        <v>13.2</v>
      </c>
      <c r="EM38" s="38">
        <f t="shared" si="56"/>
        <v>85.325000000000003</v>
      </c>
      <c r="EN38" s="39">
        <f t="shared" si="57"/>
        <v>76.507999999999996</v>
      </c>
      <c r="EP38" s="40">
        <f>LOOKUP(BU38,LOOKUP!$A$2:$A$505,LOOKUP!$B$2:$B$505)</f>
        <v>2.5</v>
      </c>
      <c r="EQ38" s="40">
        <f>LOOKUP(EN38,LOOKUP!$A$2:$A$505,LOOKUP!$B$2:$B$505)</f>
        <v>3</v>
      </c>
      <c r="ER38" s="41">
        <f t="shared" si="58"/>
        <v>78.030857142857144</v>
      </c>
      <c r="ES38" s="42">
        <f>LOOKUP(ER38,LOOKUP!$A$2:$A$505,LOOKUP!$B$2:$B$505)</f>
        <v>2.75</v>
      </c>
      <c r="EU38" s="11">
        <f>'PRINT GRADE'!H72</f>
        <v>2.75</v>
      </c>
    </row>
    <row r="39" spans="1:151" x14ac:dyDescent="0.3">
      <c r="A39" s="30">
        <v>31</v>
      </c>
      <c r="B39" s="31" t="s">
        <v>151</v>
      </c>
      <c r="C39" s="16">
        <v>2</v>
      </c>
      <c r="D39" s="43">
        <v>10</v>
      </c>
      <c r="E39" s="16"/>
      <c r="F39" s="16"/>
      <c r="G39" s="16"/>
      <c r="H39" s="16"/>
      <c r="I39" s="32"/>
      <c r="J39" s="16"/>
      <c r="K39" s="32"/>
      <c r="L39" s="32"/>
      <c r="M39" s="34">
        <f t="shared" si="60"/>
        <v>12</v>
      </c>
      <c r="N39" s="35">
        <f t="shared" si="22"/>
        <v>20.142857142857142</v>
      </c>
      <c r="O39" s="19">
        <v>10</v>
      </c>
      <c r="P39" s="19"/>
      <c r="Q39" s="19"/>
      <c r="R39" s="19"/>
      <c r="S39" s="19"/>
      <c r="T39" s="19"/>
      <c r="U39" s="19"/>
      <c r="V39" s="33"/>
      <c r="W39" s="33"/>
      <c r="X39" s="33"/>
      <c r="Y39" s="34">
        <f t="shared" si="23"/>
        <v>10</v>
      </c>
      <c r="Z39" s="35">
        <f t="shared" si="24"/>
        <v>30</v>
      </c>
      <c r="AA39" s="19">
        <v>60</v>
      </c>
      <c r="AB39" s="19">
        <v>100</v>
      </c>
      <c r="AC39" s="19">
        <v>100</v>
      </c>
      <c r="AD39" s="19">
        <v>100</v>
      </c>
      <c r="AE39" s="19">
        <v>100</v>
      </c>
      <c r="AF39" s="19">
        <v>100</v>
      </c>
      <c r="AG39" s="19">
        <v>100</v>
      </c>
      <c r="AH39" s="19">
        <v>100</v>
      </c>
      <c r="AI39" s="19">
        <v>100</v>
      </c>
      <c r="AJ39" s="19">
        <v>100</v>
      </c>
      <c r="AK39" s="35">
        <f t="shared" si="25"/>
        <v>28.799999999999997</v>
      </c>
      <c r="AL39" s="19">
        <v>3</v>
      </c>
      <c r="AM39" s="35">
        <f t="shared" si="26"/>
        <v>8.2000000000000011</v>
      </c>
      <c r="AN39" s="35">
        <f t="shared" si="27"/>
        <v>52.285714285714285</v>
      </c>
      <c r="AO39" s="16">
        <v>10</v>
      </c>
      <c r="AP39" s="35">
        <f t="shared" si="28"/>
        <v>24</v>
      </c>
      <c r="AQ39" s="36">
        <f t="shared" si="29"/>
        <v>76.285714285714278</v>
      </c>
      <c r="AR39" s="16">
        <f t="shared" si="59"/>
        <v>60</v>
      </c>
      <c r="AS39" s="16"/>
      <c r="AT39" s="16"/>
      <c r="AU39" s="16"/>
      <c r="AV39" s="16"/>
      <c r="AW39" s="16"/>
      <c r="AX39" s="16"/>
      <c r="AY39" s="16"/>
      <c r="AZ39" s="16"/>
      <c r="BA39" s="16"/>
      <c r="BB39" s="34">
        <f t="shared" si="1"/>
        <v>60</v>
      </c>
      <c r="BC39" s="35">
        <f t="shared" si="30"/>
        <v>28</v>
      </c>
      <c r="BD39" s="19">
        <v>70</v>
      </c>
      <c r="BE39" s="19"/>
      <c r="BF39" s="19"/>
      <c r="BG39" s="19"/>
      <c r="BH39" s="19"/>
      <c r="BI39" s="19"/>
      <c r="BJ39" s="19"/>
      <c r="BK39" s="19"/>
      <c r="BL39" s="19"/>
      <c r="BM39" s="19"/>
      <c r="BN39" s="37">
        <f t="shared" si="31"/>
        <v>70</v>
      </c>
      <c r="BO39" s="35">
        <f t="shared" si="32"/>
        <v>29.749999999999996</v>
      </c>
      <c r="BP39" s="19">
        <v>80</v>
      </c>
      <c r="BQ39" s="35">
        <f t="shared" si="33"/>
        <v>15</v>
      </c>
      <c r="BR39" s="19">
        <f t="shared" si="34"/>
        <v>3</v>
      </c>
      <c r="BS39" s="35">
        <f t="shared" si="35"/>
        <v>12.299999999999999</v>
      </c>
      <c r="BT39" s="38">
        <f t="shared" si="36"/>
        <v>85.05</v>
      </c>
      <c r="BU39" s="39">
        <f t="shared" si="37"/>
        <v>79.791428571428568</v>
      </c>
      <c r="BV39" s="16">
        <v>15</v>
      </c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61"/>
        <v>15</v>
      </c>
      <c r="CG39" s="35">
        <f t="shared" si="39"/>
        <v>22.5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40"/>
        <v>10</v>
      </c>
      <c r="CS39" s="35">
        <f t="shared" si="41"/>
        <v>22.5</v>
      </c>
      <c r="CT39" s="19">
        <v>10</v>
      </c>
      <c r="CU39" s="19"/>
      <c r="CV39" s="19"/>
      <c r="CW39" s="19"/>
      <c r="CX39" s="19"/>
      <c r="CY39" s="19"/>
      <c r="CZ39" s="19"/>
      <c r="DA39" s="19"/>
      <c r="DB39" s="19"/>
      <c r="DC39" s="19"/>
      <c r="DD39" s="35">
        <f t="shared" si="42"/>
        <v>0.3</v>
      </c>
      <c r="DE39" s="19">
        <v>3</v>
      </c>
      <c r="DF39" s="35">
        <f t="shared" si="43"/>
        <v>8.2000000000000011</v>
      </c>
      <c r="DG39" s="35">
        <f t="shared" si="44"/>
        <v>32.1</v>
      </c>
      <c r="DH39" s="16">
        <v>85</v>
      </c>
      <c r="DI39" s="35">
        <f t="shared" si="45"/>
        <v>37</v>
      </c>
      <c r="DJ39" s="36">
        <f t="shared" si="46"/>
        <v>69.099999999999994</v>
      </c>
      <c r="DK39" s="16">
        <v>15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47"/>
        <v>15</v>
      </c>
      <c r="DV39" s="35">
        <f t="shared" si="48"/>
        <v>26.25</v>
      </c>
      <c r="DW39" s="19">
        <f t="shared" si="49"/>
        <v>85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50"/>
        <v>85</v>
      </c>
      <c r="EH39" s="35">
        <f t="shared" si="51"/>
        <v>32.375</v>
      </c>
      <c r="EI39" s="19">
        <f t="shared" si="52"/>
        <v>80</v>
      </c>
      <c r="EJ39" s="35">
        <f t="shared" si="53"/>
        <v>13.5</v>
      </c>
      <c r="EK39" s="19">
        <f t="shared" si="54"/>
        <v>3</v>
      </c>
      <c r="EL39" s="35">
        <f t="shared" si="55"/>
        <v>12.299999999999999</v>
      </c>
      <c r="EM39" s="38">
        <f t="shared" si="56"/>
        <v>84.424999999999997</v>
      </c>
      <c r="EN39" s="39">
        <f t="shared" si="57"/>
        <v>75.22999999999999</v>
      </c>
      <c r="EP39" s="40">
        <f>LOOKUP(BU39,LOOKUP!$A$2:$A$505,LOOKUP!$B$2:$B$505)</f>
        <v>2.5</v>
      </c>
      <c r="EQ39" s="40">
        <f>LOOKUP(EN39,LOOKUP!$A$2:$A$505,LOOKUP!$B$2:$B$505)</f>
        <v>3</v>
      </c>
      <c r="ER39" s="41">
        <f t="shared" si="58"/>
        <v>77.510714285714272</v>
      </c>
      <c r="ES39" s="42">
        <f>LOOKUP(ER39,LOOKUP!$A$2:$A$505,LOOKUP!$B$2:$B$505)</f>
        <v>2.75</v>
      </c>
      <c r="EU39" s="11">
        <f>'PRINT GRADE'!H73</f>
        <v>2.75</v>
      </c>
    </row>
    <row r="40" spans="1:151" x14ac:dyDescent="0.3">
      <c r="A40" s="30">
        <v>32</v>
      </c>
      <c r="B40" s="31" t="s">
        <v>152</v>
      </c>
      <c r="C40" s="16">
        <v>10</v>
      </c>
      <c r="D40" s="43">
        <v>25</v>
      </c>
      <c r="E40" s="16"/>
      <c r="F40" s="16"/>
      <c r="G40" s="16"/>
      <c r="H40" s="16"/>
      <c r="I40" s="32"/>
      <c r="J40" s="16"/>
      <c r="K40" s="32"/>
      <c r="L40" s="32"/>
      <c r="M40" s="34">
        <f t="shared" si="60"/>
        <v>35</v>
      </c>
      <c r="N40" s="35">
        <f t="shared" si="22"/>
        <v>30</v>
      </c>
      <c r="O40" s="19">
        <v>10</v>
      </c>
      <c r="P40" s="19"/>
      <c r="Q40" s="19"/>
      <c r="R40" s="19"/>
      <c r="S40" s="19"/>
      <c r="T40" s="19"/>
      <c r="U40" s="19"/>
      <c r="V40" s="33"/>
      <c r="W40" s="33"/>
      <c r="X40" s="33"/>
      <c r="Y40" s="34">
        <f t="shared" si="23"/>
        <v>10</v>
      </c>
      <c r="Z40" s="35">
        <f t="shared" si="24"/>
        <v>30</v>
      </c>
      <c r="AA40" s="19">
        <v>85</v>
      </c>
      <c r="AB40" s="19">
        <v>100</v>
      </c>
      <c r="AC40" s="19">
        <v>100</v>
      </c>
      <c r="AD40" s="19">
        <v>100</v>
      </c>
      <c r="AE40" s="19">
        <v>100</v>
      </c>
      <c r="AF40" s="19">
        <v>100</v>
      </c>
      <c r="AG40" s="19">
        <v>100</v>
      </c>
      <c r="AH40" s="19">
        <v>100</v>
      </c>
      <c r="AI40" s="19">
        <v>100</v>
      </c>
      <c r="AJ40" s="19">
        <v>100</v>
      </c>
      <c r="AK40" s="35">
        <f t="shared" si="25"/>
        <v>29.549999999999997</v>
      </c>
      <c r="AL40" s="19"/>
      <c r="AM40" s="35">
        <f t="shared" si="26"/>
        <v>10</v>
      </c>
      <c r="AN40" s="35">
        <f t="shared" si="27"/>
        <v>59.73</v>
      </c>
      <c r="AO40" s="16">
        <v>28</v>
      </c>
      <c r="AP40" s="35">
        <f t="shared" si="28"/>
        <v>31.200000000000003</v>
      </c>
      <c r="AQ40" s="36">
        <f t="shared" si="29"/>
        <v>90.93</v>
      </c>
      <c r="AR40" s="16">
        <f t="shared" si="59"/>
        <v>85</v>
      </c>
      <c r="AS40" s="16"/>
      <c r="AT40" s="16"/>
      <c r="AU40" s="16"/>
      <c r="AV40" s="16"/>
      <c r="AW40" s="16"/>
      <c r="AX40" s="16"/>
      <c r="AY40" s="16"/>
      <c r="AZ40" s="16"/>
      <c r="BA40" s="16"/>
      <c r="BB40" s="34">
        <f t="shared" si="1"/>
        <v>85</v>
      </c>
      <c r="BC40" s="35">
        <f t="shared" si="30"/>
        <v>32.375</v>
      </c>
      <c r="BD40" s="19">
        <v>85</v>
      </c>
      <c r="BE40" s="19"/>
      <c r="BF40" s="19"/>
      <c r="BG40" s="19"/>
      <c r="BH40" s="19"/>
      <c r="BI40" s="19"/>
      <c r="BJ40" s="19"/>
      <c r="BK40" s="19"/>
      <c r="BL40" s="19"/>
      <c r="BM40" s="19"/>
      <c r="BN40" s="37">
        <f t="shared" si="31"/>
        <v>85</v>
      </c>
      <c r="BO40" s="35">
        <f t="shared" si="32"/>
        <v>32.375</v>
      </c>
      <c r="BP40" s="19">
        <v>80</v>
      </c>
      <c r="BQ40" s="35">
        <f t="shared" si="33"/>
        <v>15</v>
      </c>
      <c r="BR40" s="19">
        <f t="shared" si="34"/>
        <v>0</v>
      </c>
      <c r="BS40" s="35">
        <f t="shared" si="35"/>
        <v>15</v>
      </c>
      <c r="BT40" s="38">
        <f t="shared" si="36"/>
        <v>94.75</v>
      </c>
      <c r="BU40" s="39">
        <f t="shared" si="37"/>
        <v>92.457999999999998</v>
      </c>
      <c r="BV40" s="16">
        <v>30</v>
      </c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61"/>
        <v>30</v>
      </c>
      <c r="CG40" s="35">
        <f t="shared" si="39"/>
        <v>30</v>
      </c>
      <c r="CH40" s="19">
        <v>15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40"/>
        <v>15</v>
      </c>
      <c r="CS40" s="35">
        <f t="shared" si="41"/>
        <v>26.25</v>
      </c>
      <c r="CT40" s="19">
        <v>10</v>
      </c>
      <c r="CU40" s="19"/>
      <c r="CV40" s="19"/>
      <c r="CW40" s="19"/>
      <c r="CX40" s="19"/>
      <c r="CY40" s="19"/>
      <c r="CZ40" s="19"/>
      <c r="DA40" s="19"/>
      <c r="DB40" s="19"/>
      <c r="DC40" s="19"/>
      <c r="DD40" s="35">
        <f t="shared" si="42"/>
        <v>0.3</v>
      </c>
      <c r="DE40" s="19">
        <v>0</v>
      </c>
      <c r="DF40" s="35">
        <f t="shared" si="43"/>
        <v>10</v>
      </c>
      <c r="DG40" s="35">
        <f t="shared" si="44"/>
        <v>39.93</v>
      </c>
      <c r="DH40" s="16">
        <v>80</v>
      </c>
      <c r="DI40" s="35">
        <f t="shared" si="45"/>
        <v>36</v>
      </c>
      <c r="DJ40" s="36">
        <f t="shared" si="46"/>
        <v>75.930000000000007</v>
      </c>
      <c r="DK40" s="16">
        <v>15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47"/>
        <v>15</v>
      </c>
      <c r="DV40" s="35">
        <f t="shared" si="48"/>
        <v>26.25</v>
      </c>
      <c r="DW40" s="19">
        <f t="shared" si="49"/>
        <v>80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50"/>
        <v>80</v>
      </c>
      <c r="EH40" s="35">
        <f t="shared" si="51"/>
        <v>31.499999999999996</v>
      </c>
      <c r="EI40" s="19">
        <f t="shared" si="52"/>
        <v>80</v>
      </c>
      <c r="EJ40" s="35">
        <f t="shared" si="53"/>
        <v>13.5</v>
      </c>
      <c r="EK40" s="19">
        <f t="shared" si="54"/>
        <v>0</v>
      </c>
      <c r="EL40" s="35">
        <f t="shared" si="55"/>
        <v>15</v>
      </c>
      <c r="EM40" s="38">
        <f t="shared" si="56"/>
        <v>86.25</v>
      </c>
      <c r="EN40" s="39">
        <f t="shared" si="57"/>
        <v>80.057999999999993</v>
      </c>
      <c r="EP40" s="40">
        <f>LOOKUP(BU40,LOOKUP!$A$2:$A$505,LOOKUP!$B$2:$B$505)</f>
        <v>1.5</v>
      </c>
      <c r="EQ40" s="40">
        <f>LOOKUP(EN40,LOOKUP!$A$2:$A$505,LOOKUP!$B$2:$B$505)</f>
        <v>2.5</v>
      </c>
      <c r="ER40" s="41">
        <f t="shared" si="58"/>
        <v>86.257999999999996</v>
      </c>
      <c r="ES40" s="42">
        <f>LOOKUP(ER40,LOOKUP!$A$2:$A$505,LOOKUP!$B$2:$B$505)</f>
        <v>2</v>
      </c>
      <c r="EU40" s="11">
        <f>'PRINT GRADE'!H74</f>
        <v>2</v>
      </c>
    </row>
    <row r="41" spans="1:151" x14ac:dyDescent="0.3">
      <c r="A41" s="30">
        <v>33</v>
      </c>
      <c r="B41" s="31" t="s">
        <v>153</v>
      </c>
      <c r="C41" s="16">
        <v>0</v>
      </c>
      <c r="D41" s="43">
        <v>5</v>
      </c>
      <c r="E41" s="16"/>
      <c r="F41" s="16"/>
      <c r="G41" s="16"/>
      <c r="H41" s="16"/>
      <c r="I41" s="32"/>
      <c r="J41" s="16"/>
      <c r="K41" s="32"/>
      <c r="L41" s="32"/>
      <c r="M41" s="34">
        <f t="shared" si="60"/>
        <v>5</v>
      </c>
      <c r="N41" s="35">
        <f t="shared" si="22"/>
        <v>17.142857142857142</v>
      </c>
      <c r="O41" s="19">
        <v>10</v>
      </c>
      <c r="P41" s="19"/>
      <c r="Q41" s="19"/>
      <c r="R41" s="19"/>
      <c r="S41" s="19"/>
      <c r="T41" s="19"/>
      <c r="U41" s="19"/>
      <c r="V41" s="33"/>
      <c r="W41" s="33"/>
      <c r="X41" s="33"/>
      <c r="Y41" s="34">
        <f t="shared" si="23"/>
        <v>10</v>
      </c>
      <c r="Z41" s="35">
        <f t="shared" si="24"/>
        <v>30</v>
      </c>
      <c r="AA41" s="19">
        <v>25</v>
      </c>
      <c r="AB41" s="19">
        <v>100</v>
      </c>
      <c r="AC41" s="19">
        <v>100</v>
      </c>
      <c r="AD41" s="19">
        <v>100</v>
      </c>
      <c r="AE41" s="19">
        <v>100</v>
      </c>
      <c r="AF41" s="19">
        <v>100</v>
      </c>
      <c r="AG41" s="19">
        <v>100</v>
      </c>
      <c r="AH41" s="19">
        <v>100</v>
      </c>
      <c r="AI41" s="19">
        <v>100</v>
      </c>
      <c r="AJ41" s="19">
        <v>100</v>
      </c>
      <c r="AK41" s="35">
        <f t="shared" si="25"/>
        <v>27.75</v>
      </c>
      <c r="AL41" s="19">
        <v>5</v>
      </c>
      <c r="AM41" s="35">
        <f t="shared" si="26"/>
        <v>7</v>
      </c>
      <c r="AN41" s="35">
        <f t="shared" si="27"/>
        <v>49.135714285714279</v>
      </c>
      <c r="AO41" s="16">
        <v>10</v>
      </c>
      <c r="AP41" s="35">
        <f t="shared" si="28"/>
        <v>24</v>
      </c>
      <c r="AQ41" s="36">
        <f t="shared" si="29"/>
        <v>73.135714285714272</v>
      </c>
      <c r="AR41" s="16">
        <f t="shared" si="59"/>
        <v>25</v>
      </c>
      <c r="AS41" s="16"/>
      <c r="AT41" s="16"/>
      <c r="AU41" s="16"/>
      <c r="AV41" s="16"/>
      <c r="AW41" s="16"/>
      <c r="AX41" s="16"/>
      <c r="AY41" s="16"/>
      <c r="AZ41" s="16"/>
      <c r="BA41" s="16"/>
      <c r="BB41" s="34">
        <f t="shared" si="1"/>
        <v>25</v>
      </c>
      <c r="BC41" s="35">
        <f t="shared" si="30"/>
        <v>21.875</v>
      </c>
      <c r="BD41" s="19">
        <v>70</v>
      </c>
      <c r="BE41" s="19"/>
      <c r="BF41" s="19"/>
      <c r="BG41" s="19"/>
      <c r="BH41" s="19"/>
      <c r="BI41" s="19"/>
      <c r="BJ41" s="19"/>
      <c r="BK41" s="19"/>
      <c r="BL41" s="19"/>
      <c r="BM41" s="19"/>
      <c r="BN41" s="37">
        <f t="shared" si="31"/>
        <v>70</v>
      </c>
      <c r="BO41" s="35">
        <f t="shared" si="32"/>
        <v>29.749999999999996</v>
      </c>
      <c r="BP41" s="19">
        <v>80</v>
      </c>
      <c r="BQ41" s="35">
        <f t="shared" si="33"/>
        <v>15</v>
      </c>
      <c r="BR41" s="19">
        <f t="shared" si="34"/>
        <v>5</v>
      </c>
      <c r="BS41" s="35">
        <f t="shared" si="35"/>
        <v>10.5</v>
      </c>
      <c r="BT41" s="38">
        <f t="shared" si="36"/>
        <v>77.125</v>
      </c>
      <c r="BU41" s="39">
        <f t="shared" si="37"/>
        <v>74.731428571428566</v>
      </c>
      <c r="BV41" s="16">
        <v>10</v>
      </c>
      <c r="BW41" s="16"/>
      <c r="BX41" s="16"/>
      <c r="BY41" s="16"/>
      <c r="BZ41" s="16"/>
      <c r="CA41" s="16"/>
      <c r="CB41" s="32"/>
      <c r="CC41" s="16"/>
      <c r="CD41" s="32"/>
      <c r="CE41" s="32"/>
      <c r="CF41" s="34">
        <f t="shared" si="61"/>
        <v>10</v>
      </c>
      <c r="CG41" s="35">
        <f t="shared" si="39"/>
        <v>20</v>
      </c>
      <c r="CH41" s="19"/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 t="shared" si="40"/>
        <v>0</v>
      </c>
      <c r="CS41" s="35">
        <f t="shared" si="41"/>
        <v>15</v>
      </c>
      <c r="CT41" s="19">
        <v>10</v>
      </c>
      <c r="CU41" s="19"/>
      <c r="CV41" s="19"/>
      <c r="CW41" s="19"/>
      <c r="CX41" s="19"/>
      <c r="CY41" s="19"/>
      <c r="CZ41" s="19"/>
      <c r="DA41" s="19"/>
      <c r="DB41" s="19"/>
      <c r="DC41" s="19"/>
      <c r="DD41" s="35">
        <f t="shared" si="42"/>
        <v>0.3</v>
      </c>
      <c r="DE41" s="19">
        <v>5</v>
      </c>
      <c r="DF41" s="35">
        <f t="shared" si="43"/>
        <v>7</v>
      </c>
      <c r="DG41" s="35">
        <f t="shared" si="44"/>
        <v>25.38</v>
      </c>
      <c r="DH41" s="16">
        <v>80</v>
      </c>
      <c r="DI41" s="35">
        <f t="shared" si="45"/>
        <v>36</v>
      </c>
      <c r="DJ41" s="36">
        <f t="shared" si="46"/>
        <v>61.379999999999995</v>
      </c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47"/>
        <v>0</v>
      </c>
      <c r="DV41" s="35">
        <f t="shared" si="48"/>
        <v>17.5</v>
      </c>
      <c r="DW41" s="19">
        <f t="shared" si="49"/>
        <v>80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 t="shared" si="50"/>
        <v>80</v>
      </c>
      <c r="EH41" s="35">
        <f t="shared" si="51"/>
        <v>31.499999999999996</v>
      </c>
      <c r="EI41" s="19">
        <f t="shared" si="52"/>
        <v>80</v>
      </c>
      <c r="EJ41" s="35">
        <f t="shared" si="53"/>
        <v>13.5</v>
      </c>
      <c r="EK41" s="19">
        <f t="shared" si="54"/>
        <v>5</v>
      </c>
      <c r="EL41" s="35">
        <f t="shared" si="55"/>
        <v>10.5</v>
      </c>
      <c r="EM41" s="38">
        <f t="shared" si="56"/>
        <v>73</v>
      </c>
      <c r="EN41" s="39">
        <f t="shared" si="57"/>
        <v>66.027999999999992</v>
      </c>
      <c r="EP41" s="40">
        <f>LOOKUP(BU41,LOOKUP!$A$2:$A$505,LOOKUP!$B$2:$B$505)</f>
        <v>3</v>
      </c>
      <c r="EQ41" s="40">
        <f>LOOKUP(EN41,LOOKUP!$A$2:$A$505,LOOKUP!$B$2:$B$505)</f>
        <v>5</v>
      </c>
      <c r="ER41" s="41">
        <f t="shared" si="58"/>
        <v>70.379714285714272</v>
      </c>
      <c r="ES41" s="42">
        <f>LOOKUP(ER41,LOOKUP!$A$2:$A$505,LOOKUP!$B$2:$B$505)</f>
        <v>5</v>
      </c>
      <c r="EU41" s="11" t="str">
        <f>'PRINT GRADE'!H75</f>
        <v>INC</v>
      </c>
    </row>
    <row r="42" spans="1:151" x14ac:dyDescent="0.3">
      <c r="A42" s="30">
        <v>34</v>
      </c>
      <c r="B42" s="31" t="s">
        <v>154</v>
      </c>
      <c r="C42" s="16">
        <v>10</v>
      </c>
      <c r="D42" s="43">
        <v>25</v>
      </c>
      <c r="E42" s="16"/>
      <c r="F42" s="16"/>
      <c r="G42" s="16"/>
      <c r="H42" s="16"/>
      <c r="I42" s="32"/>
      <c r="J42" s="16"/>
      <c r="K42" s="32"/>
      <c r="L42" s="32"/>
      <c r="M42" s="34">
        <f t="shared" si="60"/>
        <v>35</v>
      </c>
      <c r="N42" s="35">
        <f t="shared" si="22"/>
        <v>30</v>
      </c>
      <c r="O42" s="19">
        <v>10</v>
      </c>
      <c r="P42" s="19"/>
      <c r="Q42" s="19"/>
      <c r="R42" s="19"/>
      <c r="S42" s="19"/>
      <c r="T42" s="19"/>
      <c r="U42" s="19"/>
      <c r="V42" s="33"/>
      <c r="W42" s="33"/>
      <c r="X42" s="33"/>
      <c r="Y42" s="34">
        <f t="shared" si="23"/>
        <v>10</v>
      </c>
      <c r="Z42" s="35">
        <f t="shared" si="24"/>
        <v>30</v>
      </c>
      <c r="AA42" s="19">
        <v>85</v>
      </c>
      <c r="AB42" s="19">
        <v>100</v>
      </c>
      <c r="AC42" s="19">
        <v>100</v>
      </c>
      <c r="AD42" s="19">
        <v>100</v>
      </c>
      <c r="AE42" s="19">
        <v>100</v>
      </c>
      <c r="AF42" s="19">
        <v>100</v>
      </c>
      <c r="AG42" s="19">
        <v>100</v>
      </c>
      <c r="AH42" s="19">
        <v>100</v>
      </c>
      <c r="AI42" s="19">
        <v>100</v>
      </c>
      <c r="AJ42" s="19">
        <v>100</v>
      </c>
      <c r="AK42" s="35">
        <f t="shared" si="25"/>
        <v>29.549999999999997</v>
      </c>
      <c r="AL42" s="19"/>
      <c r="AM42" s="35">
        <f t="shared" si="26"/>
        <v>10</v>
      </c>
      <c r="AN42" s="35">
        <f t="shared" si="27"/>
        <v>59.73</v>
      </c>
      <c r="AO42" s="16">
        <v>25</v>
      </c>
      <c r="AP42" s="35">
        <f t="shared" si="28"/>
        <v>30</v>
      </c>
      <c r="AQ42" s="36">
        <f t="shared" si="29"/>
        <v>89.72999999999999</v>
      </c>
      <c r="AR42" s="16">
        <f t="shared" si="59"/>
        <v>85</v>
      </c>
      <c r="AS42" s="16"/>
      <c r="AT42" s="16"/>
      <c r="AU42" s="16"/>
      <c r="AV42" s="16"/>
      <c r="AW42" s="16"/>
      <c r="AX42" s="16"/>
      <c r="AY42" s="16"/>
      <c r="AZ42" s="16"/>
      <c r="BA42" s="16"/>
      <c r="BB42" s="34">
        <f t="shared" si="1"/>
        <v>85</v>
      </c>
      <c r="BC42" s="35">
        <f t="shared" si="30"/>
        <v>32.375</v>
      </c>
      <c r="BD42" s="19">
        <v>85</v>
      </c>
      <c r="BE42" s="19"/>
      <c r="BF42" s="19"/>
      <c r="BG42" s="19"/>
      <c r="BH42" s="19"/>
      <c r="BI42" s="19"/>
      <c r="BJ42" s="19"/>
      <c r="BK42" s="19"/>
      <c r="BL42" s="19"/>
      <c r="BM42" s="19"/>
      <c r="BN42" s="37">
        <f t="shared" si="31"/>
        <v>85</v>
      </c>
      <c r="BO42" s="35">
        <f t="shared" si="32"/>
        <v>32.375</v>
      </c>
      <c r="BP42" s="19">
        <v>80</v>
      </c>
      <c r="BQ42" s="35">
        <f t="shared" si="33"/>
        <v>15</v>
      </c>
      <c r="BR42" s="19">
        <f t="shared" si="34"/>
        <v>0</v>
      </c>
      <c r="BS42" s="35">
        <f t="shared" si="35"/>
        <v>15</v>
      </c>
      <c r="BT42" s="38">
        <f t="shared" si="36"/>
        <v>94.75</v>
      </c>
      <c r="BU42" s="39">
        <f t="shared" si="37"/>
        <v>91.738</v>
      </c>
      <c r="BV42" s="16">
        <v>30</v>
      </c>
      <c r="BW42" s="16"/>
      <c r="BX42" s="16"/>
      <c r="BY42" s="16"/>
      <c r="BZ42" s="16"/>
      <c r="CA42" s="16"/>
      <c r="CB42" s="32"/>
      <c r="CC42" s="16"/>
      <c r="CD42" s="32"/>
      <c r="CE42" s="32"/>
      <c r="CF42" s="34">
        <f t="shared" si="61"/>
        <v>30</v>
      </c>
      <c r="CG42" s="35">
        <f t="shared" si="39"/>
        <v>30</v>
      </c>
      <c r="CH42" s="19">
        <v>15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si="40"/>
        <v>15</v>
      </c>
      <c r="CS42" s="35">
        <f t="shared" si="41"/>
        <v>26.25</v>
      </c>
      <c r="CT42" s="19">
        <v>10</v>
      </c>
      <c r="CU42" s="19"/>
      <c r="CV42" s="19"/>
      <c r="CW42" s="19"/>
      <c r="CX42" s="19"/>
      <c r="CY42" s="19"/>
      <c r="CZ42" s="19"/>
      <c r="DA42" s="19"/>
      <c r="DB42" s="19"/>
      <c r="DC42" s="19"/>
      <c r="DD42" s="35">
        <f t="shared" si="42"/>
        <v>0.3</v>
      </c>
      <c r="DE42" s="19">
        <v>0</v>
      </c>
      <c r="DF42" s="35">
        <f t="shared" si="43"/>
        <v>10</v>
      </c>
      <c r="DG42" s="35">
        <f t="shared" si="44"/>
        <v>39.93</v>
      </c>
      <c r="DH42" s="16">
        <v>85</v>
      </c>
      <c r="DI42" s="35">
        <f t="shared" si="45"/>
        <v>37</v>
      </c>
      <c r="DJ42" s="36">
        <f t="shared" si="46"/>
        <v>76.930000000000007</v>
      </c>
      <c r="DK42" s="16">
        <v>15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47"/>
        <v>15</v>
      </c>
      <c r="DV42" s="35">
        <f t="shared" si="48"/>
        <v>26.25</v>
      </c>
      <c r="DW42" s="19">
        <f t="shared" si="49"/>
        <v>85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si="50"/>
        <v>85</v>
      </c>
      <c r="EH42" s="35">
        <f t="shared" si="51"/>
        <v>32.375</v>
      </c>
      <c r="EI42" s="19">
        <f t="shared" si="52"/>
        <v>80</v>
      </c>
      <c r="EJ42" s="35">
        <f t="shared" si="53"/>
        <v>13.5</v>
      </c>
      <c r="EK42" s="19">
        <f t="shared" si="54"/>
        <v>0</v>
      </c>
      <c r="EL42" s="35">
        <f t="shared" si="55"/>
        <v>15</v>
      </c>
      <c r="EM42" s="38">
        <f t="shared" si="56"/>
        <v>87.125</v>
      </c>
      <c r="EN42" s="39">
        <f t="shared" si="57"/>
        <v>81.00800000000001</v>
      </c>
      <c r="EP42" s="40">
        <f>LOOKUP(BU42,LOOKUP!$A$2:$A$505,LOOKUP!$B$2:$B$505)</f>
        <v>1.5</v>
      </c>
      <c r="EQ42" s="40">
        <f>LOOKUP(EN42,LOOKUP!$A$2:$A$505,LOOKUP!$B$2:$B$505)</f>
        <v>2.5</v>
      </c>
      <c r="ER42" s="41">
        <f t="shared" si="58"/>
        <v>86.373000000000005</v>
      </c>
      <c r="ES42" s="42">
        <f>LOOKUP(ER42,LOOKUP!$A$2:$A$505,LOOKUP!$B$2:$B$505)</f>
        <v>2</v>
      </c>
      <c r="EU42" s="11">
        <f>'PRINT GRADE'!H76</f>
        <v>2</v>
      </c>
    </row>
    <row r="43" spans="1:151" x14ac:dyDescent="0.3">
      <c r="A43" s="30">
        <v>35</v>
      </c>
      <c r="B43" s="31" t="s">
        <v>155</v>
      </c>
      <c r="C43" s="16">
        <v>10</v>
      </c>
      <c r="D43" s="43">
        <v>25</v>
      </c>
      <c r="E43" s="16"/>
      <c r="F43" s="16"/>
      <c r="G43" s="16"/>
      <c r="H43" s="16"/>
      <c r="I43" s="32"/>
      <c r="J43" s="16"/>
      <c r="K43" s="32"/>
      <c r="L43" s="32"/>
      <c r="M43" s="34">
        <f t="shared" si="60"/>
        <v>35</v>
      </c>
      <c r="N43" s="35">
        <f t="shared" si="22"/>
        <v>30</v>
      </c>
      <c r="O43" s="19">
        <v>10</v>
      </c>
      <c r="P43" s="19"/>
      <c r="Q43" s="19"/>
      <c r="R43" s="19"/>
      <c r="S43" s="19"/>
      <c r="T43" s="19"/>
      <c r="U43" s="19"/>
      <c r="V43" s="33"/>
      <c r="W43" s="33"/>
      <c r="X43" s="33"/>
      <c r="Y43" s="34">
        <f t="shared" si="23"/>
        <v>10</v>
      </c>
      <c r="Z43" s="35">
        <f t="shared" si="24"/>
        <v>30</v>
      </c>
      <c r="AA43" s="19">
        <v>80</v>
      </c>
      <c r="AB43" s="19">
        <v>100</v>
      </c>
      <c r="AC43" s="19">
        <v>100</v>
      </c>
      <c r="AD43" s="19">
        <v>100</v>
      </c>
      <c r="AE43" s="19">
        <v>100</v>
      </c>
      <c r="AF43" s="19">
        <v>100</v>
      </c>
      <c r="AG43" s="19">
        <v>100</v>
      </c>
      <c r="AH43" s="19">
        <v>100</v>
      </c>
      <c r="AI43" s="19">
        <v>100</v>
      </c>
      <c r="AJ43" s="19">
        <v>100</v>
      </c>
      <c r="AK43" s="35">
        <f t="shared" si="25"/>
        <v>29.4</v>
      </c>
      <c r="AL43" s="19"/>
      <c r="AM43" s="35">
        <f t="shared" si="26"/>
        <v>10</v>
      </c>
      <c r="AN43" s="35">
        <f t="shared" si="27"/>
        <v>59.64</v>
      </c>
      <c r="AO43" s="16">
        <v>23</v>
      </c>
      <c r="AP43" s="35">
        <f t="shared" si="28"/>
        <v>29.200000000000003</v>
      </c>
      <c r="AQ43" s="36">
        <f t="shared" si="29"/>
        <v>88.84</v>
      </c>
      <c r="AR43" s="16">
        <f t="shared" si="59"/>
        <v>80</v>
      </c>
      <c r="AS43" s="16"/>
      <c r="AT43" s="16"/>
      <c r="AU43" s="16"/>
      <c r="AV43" s="16"/>
      <c r="AW43" s="16"/>
      <c r="AX43" s="16"/>
      <c r="AY43" s="16"/>
      <c r="AZ43" s="16"/>
      <c r="BA43" s="16"/>
      <c r="BB43" s="34">
        <f t="shared" si="1"/>
        <v>80</v>
      </c>
      <c r="BC43" s="35">
        <f t="shared" si="30"/>
        <v>31.499999999999996</v>
      </c>
      <c r="BD43" s="19">
        <v>85</v>
      </c>
      <c r="BE43" s="19"/>
      <c r="BF43" s="19"/>
      <c r="BG43" s="19"/>
      <c r="BH43" s="19"/>
      <c r="BI43" s="19"/>
      <c r="BJ43" s="19"/>
      <c r="BK43" s="19"/>
      <c r="BL43" s="19"/>
      <c r="BM43" s="19"/>
      <c r="BN43" s="37">
        <f t="shared" si="31"/>
        <v>85</v>
      </c>
      <c r="BO43" s="35">
        <f t="shared" si="32"/>
        <v>32.375</v>
      </c>
      <c r="BP43" s="19">
        <v>80</v>
      </c>
      <c r="BQ43" s="35">
        <f t="shared" si="33"/>
        <v>15</v>
      </c>
      <c r="BR43" s="19">
        <f t="shared" si="34"/>
        <v>0</v>
      </c>
      <c r="BS43" s="35">
        <f t="shared" si="35"/>
        <v>15</v>
      </c>
      <c r="BT43" s="38">
        <f t="shared" si="36"/>
        <v>93.875</v>
      </c>
      <c r="BU43" s="39">
        <f t="shared" si="37"/>
        <v>90.854000000000013</v>
      </c>
      <c r="BV43" s="16">
        <v>30</v>
      </c>
      <c r="BW43" s="16"/>
      <c r="BX43" s="16"/>
      <c r="BY43" s="16"/>
      <c r="BZ43" s="16"/>
      <c r="CA43" s="16"/>
      <c r="CB43" s="32"/>
      <c r="CC43" s="16"/>
      <c r="CD43" s="32"/>
      <c r="CE43" s="32"/>
      <c r="CF43" s="34">
        <f t="shared" si="61"/>
        <v>30</v>
      </c>
      <c r="CG43" s="35">
        <f t="shared" si="39"/>
        <v>30</v>
      </c>
      <c r="CH43" s="19">
        <v>15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40"/>
        <v>15</v>
      </c>
      <c r="CS43" s="35">
        <f t="shared" si="41"/>
        <v>26.25</v>
      </c>
      <c r="CT43" s="19">
        <v>10</v>
      </c>
      <c r="CU43" s="19"/>
      <c r="CV43" s="19"/>
      <c r="CW43" s="19"/>
      <c r="CX43" s="19"/>
      <c r="CY43" s="19"/>
      <c r="CZ43" s="19"/>
      <c r="DA43" s="19"/>
      <c r="DB43" s="19"/>
      <c r="DC43" s="19"/>
      <c r="DD43" s="35">
        <f t="shared" si="42"/>
        <v>0.3</v>
      </c>
      <c r="DE43" s="19">
        <v>0</v>
      </c>
      <c r="DF43" s="35">
        <f t="shared" si="43"/>
        <v>10</v>
      </c>
      <c r="DG43" s="35">
        <f t="shared" si="44"/>
        <v>39.93</v>
      </c>
      <c r="DH43" s="16">
        <v>85</v>
      </c>
      <c r="DI43" s="35">
        <f t="shared" si="45"/>
        <v>37</v>
      </c>
      <c r="DJ43" s="36">
        <f t="shared" si="46"/>
        <v>76.930000000000007</v>
      </c>
      <c r="DK43" s="16">
        <v>15</v>
      </c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47"/>
        <v>15</v>
      </c>
      <c r="DV43" s="35">
        <f t="shared" si="48"/>
        <v>26.25</v>
      </c>
      <c r="DW43" s="19">
        <f t="shared" si="49"/>
        <v>85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50"/>
        <v>85</v>
      </c>
      <c r="EH43" s="35">
        <f t="shared" si="51"/>
        <v>32.375</v>
      </c>
      <c r="EI43" s="19">
        <f t="shared" si="52"/>
        <v>80</v>
      </c>
      <c r="EJ43" s="35">
        <f t="shared" si="53"/>
        <v>13.5</v>
      </c>
      <c r="EK43" s="19">
        <f t="shared" si="54"/>
        <v>0</v>
      </c>
      <c r="EL43" s="35">
        <f t="shared" si="55"/>
        <v>15</v>
      </c>
      <c r="EM43" s="38">
        <f t="shared" si="56"/>
        <v>87.125</v>
      </c>
      <c r="EN43" s="39">
        <f t="shared" si="57"/>
        <v>81.00800000000001</v>
      </c>
      <c r="EP43" s="40">
        <f>LOOKUP(BU43,LOOKUP!$A$2:$A$505,LOOKUP!$B$2:$B$505)</f>
        <v>1.75</v>
      </c>
      <c r="EQ43" s="40">
        <f>LOOKUP(EN43,LOOKUP!$A$2:$A$505,LOOKUP!$B$2:$B$505)</f>
        <v>2.5</v>
      </c>
      <c r="ER43" s="41">
        <f t="shared" si="58"/>
        <v>85.931000000000012</v>
      </c>
      <c r="ES43" s="42">
        <f>LOOKUP(ER43,LOOKUP!$A$2:$A$505,LOOKUP!$B$2:$B$505)</f>
        <v>2</v>
      </c>
      <c r="EU43" s="11">
        <f>'PRINT GRADE'!H77</f>
        <v>2</v>
      </c>
    </row>
    <row r="44" spans="1:151" x14ac:dyDescent="0.3">
      <c r="A44" s="30">
        <v>36</v>
      </c>
      <c r="B44" s="31" t="s">
        <v>156</v>
      </c>
      <c r="C44" s="16">
        <v>10</v>
      </c>
      <c r="D44" s="43">
        <v>25</v>
      </c>
      <c r="E44" s="16"/>
      <c r="F44" s="16"/>
      <c r="G44" s="16"/>
      <c r="H44" s="16"/>
      <c r="I44" s="32"/>
      <c r="J44" s="16"/>
      <c r="K44" s="32"/>
      <c r="L44" s="32"/>
      <c r="M44" s="34">
        <f t="shared" si="60"/>
        <v>35</v>
      </c>
      <c r="N44" s="35">
        <f t="shared" si="22"/>
        <v>30</v>
      </c>
      <c r="O44" s="19">
        <v>10</v>
      </c>
      <c r="P44" s="19"/>
      <c r="Q44" s="19"/>
      <c r="R44" s="19"/>
      <c r="S44" s="19"/>
      <c r="T44" s="19"/>
      <c r="U44" s="19"/>
      <c r="V44" s="33"/>
      <c r="W44" s="33"/>
      <c r="X44" s="33"/>
      <c r="Y44" s="34">
        <f t="shared" si="23"/>
        <v>10</v>
      </c>
      <c r="Z44" s="35">
        <f t="shared" si="24"/>
        <v>30</v>
      </c>
      <c r="AA44" s="19">
        <v>80</v>
      </c>
      <c r="AB44" s="19">
        <v>100</v>
      </c>
      <c r="AC44" s="19">
        <v>100</v>
      </c>
      <c r="AD44" s="19">
        <v>100</v>
      </c>
      <c r="AE44" s="19">
        <v>100</v>
      </c>
      <c r="AF44" s="19">
        <v>100</v>
      </c>
      <c r="AG44" s="19">
        <v>100</v>
      </c>
      <c r="AH44" s="19">
        <v>100</v>
      </c>
      <c r="AI44" s="19">
        <v>100</v>
      </c>
      <c r="AJ44" s="19">
        <v>100</v>
      </c>
      <c r="AK44" s="35">
        <f t="shared" si="25"/>
        <v>29.4</v>
      </c>
      <c r="AL44" s="19"/>
      <c r="AM44" s="35">
        <f t="shared" si="26"/>
        <v>10</v>
      </c>
      <c r="AN44" s="35">
        <f t="shared" si="27"/>
        <v>59.64</v>
      </c>
      <c r="AO44" s="16">
        <v>17</v>
      </c>
      <c r="AP44" s="35">
        <f t="shared" si="28"/>
        <v>26.8</v>
      </c>
      <c r="AQ44" s="36">
        <f t="shared" si="29"/>
        <v>86.44</v>
      </c>
      <c r="AR44" s="16">
        <f t="shared" si="59"/>
        <v>80</v>
      </c>
      <c r="AS44" s="16"/>
      <c r="AT44" s="16"/>
      <c r="AU44" s="16"/>
      <c r="AV44" s="16"/>
      <c r="AW44" s="16"/>
      <c r="AX44" s="16"/>
      <c r="AY44" s="16"/>
      <c r="AZ44" s="16"/>
      <c r="BA44" s="16"/>
      <c r="BB44" s="34">
        <f t="shared" si="1"/>
        <v>80</v>
      </c>
      <c r="BC44" s="35">
        <f t="shared" si="30"/>
        <v>31.499999999999996</v>
      </c>
      <c r="BD44" s="19">
        <v>85</v>
      </c>
      <c r="BE44" s="19"/>
      <c r="BF44" s="19"/>
      <c r="BG44" s="19"/>
      <c r="BH44" s="19"/>
      <c r="BI44" s="19"/>
      <c r="BJ44" s="19"/>
      <c r="BK44" s="19"/>
      <c r="BL44" s="19"/>
      <c r="BM44" s="19"/>
      <c r="BN44" s="37">
        <f t="shared" si="31"/>
        <v>85</v>
      </c>
      <c r="BO44" s="35">
        <f t="shared" si="32"/>
        <v>32.375</v>
      </c>
      <c r="BP44" s="19">
        <v>80</v>
      </c>
      <c r="BQ44" s="35">
        <f t="shared" si="33"/>
        <v>15</v>
      </c>
      <c r="BR44" s="19">
        <f t="shared" si="34"/>
        <v>0</v>
      </c>
      <c r="BS44" s="35">
        <f t="shared" si="35"/>
        <v>15</v>
      </c>
      <c r="BT44" s="38">
        <f t="shared" si="36"/>
        <v>93.875</v>
      </c>
      <c r="BU44" s="39">
        <f t="shared" si="37"/>
        <v>89.414000000000001</v>
      </c>
      <c r="BV44" s="16">
        <v>30</v>
      </c>
      <c r="BW44" s="16"/>
      <c r="BX44" s="16"/>
      <c r="BY44" s="16"/>
      <c r="BZ44" s="16"/>
      <c r="CA44" s="16"/>
      <c r="CB44" s="32"/>
      <c r="CC44" s="16"/>
      <c r="CD44" s="32"/>
      <c r="CE44" s="32"/>
      <c r="CF44" s="34">
        <f t="shared" si="61"/>
        <v>30</v>
      </c>
      <c r="CG44" s="35">
        <f t="shared" si="39"/>
        <v>30</v>
      </c>
      <c r="CH44" s="19">
        <v>15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40"/>
        <v>15</v>
      </c>
      <c r="CS44" s="35">
        <f t="shared" si="41"/>
        <v>26.25</v>
      </c>
      <c r="CT44" s="19">
        <v>10</v>
      </c>
      <c r="CU44" s="19"/>
      <c r="CV44" s="19"/>
      <c r="CW44" s="19"/>
      <c r="CX44" s="19"/>
      <c r="CY44" s="19"/>
      <c r="CZ44" s="19"/>
      <c r="DA44" s="19"/>
      <c r="DB44" s="19"/>
      <c r="DC44" s="19"/>
      <c r="DD44" s="35">
        <f t="shared" si="42"/>
        <v>0.3</v>
      </c>
      <c r="DE44" s="19">
        <v>0</v>
      </c>
      <c r="DF44" s="35">
        <f t="shared" si="43"/>
        <v>10</v>
      </c>
      <c r="DG44" s="35">
        <f t="shared" si="44"/>
        <v>39.93</v>
      </c>
      <c r="DH44" s="16">
        <v>80</v>
      </c>
      <c r="DI44" s="35">
        <f t="shared" si="45"/>
        <v>36</v>
      </c>
      <c r="DJ44" s="36">
        <f t="shared" si="46"/>
        <v>75.930000000000007</v>
      </c>
      <c r="DK44" s="16">
        <v>15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47"/>
        <v>15</v>
      </c>
      <c r="DV44" s="35">
        <f t="shared" si="48"/>
        <v>26.25</v>
      </c>
      <c r="DW44" s="19">
        <v>70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50"/>
        <v>70</v>
      </c>
      <c r="EH44" s="35">
        <f t="shared" si="51"/>
        <v>29.749999999999996</v>
      </c>
      <c r="EI44" s="19">
        <f t="shared" si="52"/>
        <v>80</v>
      </c>
      <c r="EJ44" s="35">
        <f t="shared" si="53"/>
        <v>13.5</v>
      </c>
      <c r="EK44" s="19">
        <f t="shared" si="54"/>
        <v>0</v>
      </c>
      <c r="EL44" s="35">
        <f t="shared" si="55"/>
        <v>15</v>
      </c>
      <c r="EM44" s="38">
        <f t="shared" si="56"/>
        <v>84.5</v>
      </c>
      <c r="EN44" s="39">
        <f t="shared" si="57"/>
        <v>79.358000000000004</v>
      </c>
      <c r="EP44" s="40">
        <f>LOOKUP(BU44,LOOKUP!$A$2:$A$505,LOOKUP!$B$2:$B$505)</f>
        <v>1.75</v>
      </c>
      <c r="EQ44" s="40">
        <f>LOOKUP(EN44,LOOKUP!$A$2:$A$505,LOOKUP!$B$2:$B$505)</f>
        <v>2.5</v>
      </c>
      <c r="ER44" s="41">
        <f t="shared" si="58"/>
        <v>84.385999999999996</v>
      </c>
      <c r="ES44" s="42">
        <f>LOOKUP(ER44,LOOKUP!$A$2:$A$505,LOOKUP!$B$2:$B$505)</f>
        <v>2.25</v>
      </c>
      <c r="EU44" s="11">
        <f>'PRINT GRADE'!H78</f>
        <v>2.25</v>
      </c>
    </row>
    <row r="45" spans="1:151" x14ac:dyDescent="0.3">
      <c r="A45" s="30">
        <v>37</v>
      </c>
      <c r="B45" s="31" t="s">
        <v>157</v>
      </c>
      <c r="C45" s="16">
        <v>10</v>
      </c>
      <c r="D45" s="43">
        <v>10</v>
      </c>
      <c r="E45" s="16"/>
      <c r="F45" s="16"/>
      <c r="G45" s="16"/>
      <c r="H45" s="16"/>
      <c r="I45" s="32"/>
      <c r="J45" s="16"/>
      <c r="K45" s="32"/>
      <c r="L45" s="32"/>
      <c r="M45" s="34">
        <f t="shared" si="60"/>
        <v>20</v>
      </c>
      <c r="N45" s="35">
        <f t="shared" si="22"/>
        <v>23.571428571428569</v>
      </c>
      <c r="O45" s="19">
        <v>10</v>
      </c>
      <c r="P45" s="19"/>
      <c r="Q45" s="19"/>
      <c r="R45" s="19"/>
      <c r="S45" s="19"/>
      <c r="T45" s="19"/>
      <c r="U45" s="19"/>
      <c r="V45" s="33"/>
      <c r="W45" s="33"/>
      <c r="X45" s="33"/>
      <c r="Y45" s="34">
        <f t="shared" si="23"/>
        <v>10</v>
      </c>
      <c r="Z45" s="35">
        <f t="shared" si="24"/>
        <v>30</v>
      </c>
      <c r="AA45" s="19">
        <v>70</v>
      </c>
      <c r="AB45" s="19">
        <v>100</v>
      </c>
      <c r="AC45" s="19">
        <v>100</v>
      </c>
      <c r="AD45" s="19">
        <v>100</v>
      </c>
      <c r="AE45" s="19">
        <v>100</v>
      </c>
      <c r="AF45" s="19">
        <v>100</v>
      </c>
      <c r="AG45" s="19">
        <v>100</v>
      </c>
      <c r="AH45" s="19">
        <v>100</v>
      </c>
      <c r="AI45" s="19">
        <v>100</v>
      </c>
      <c r="AJ45" s="19">
        <v>100</v>
      </c>
      <c r="AK45" s="35">
        <f t="shared" si="25"/>
        <v>29.099999999999998</v>
      </c>
      <c r="AL45" s="19"/>
      <c r="AM45" s="35">
        <f t="shared" si="26"/>
        <v>10</v>
      </c>
      <c r="AN45" s="35">
        <f t="shared" si="27"/>
        <v>55.60285714285714</v>
      </c>
      <c r="AO45" s="16">
        <v>18</v>
      </c>
      <c r="AP45" s="35">
        <f t="shared" si="28"/>
        <v>27.200000000000003</v>
      </c>
      <c r="AQ45" s="36">
        <f t="shared" si="29"/>
        <v>82.802857142857135</v>
      </c>
      <c r="AR45" s="16">
        <v>50</v>
      </c>
      <c r="AS45" s="16"/>
      <c r="AT45" s="16"/>
      <c r="AU45" s="16"/>
      <c r="AV45" s="16"/>
      <c r="AW45" s="16"/>
      <c r="AX45" s="16"/>
      <c r="AY45" s="16"/>
      <c r="AZ45" s="16"/>
      <c r="BA45" s="16"/>
      <c r="BB45" s="34">
        <f t="shared" si="1"/>
        <v>50</v>
      </c>
      <c r="BC45" s="35">
        <f t="shared" si="30"/>
        <v>26.25</v>
      </c>
      <c r="BD45" s="19">
        <v>50</v>
      </c>
      <c r="BE45" s="19"/>
      <c r="BF45" s="19"/>
      <c r="BG45" s="19"/>
      <c r="BH45" s="19"/>
      <c r="BI45" s="19"/>
      <c r="BJ45" s="19"/>
      <c r="BK45" s="19"/>
      <c r="BL45" s="19"/>
      <c r="BM45" s="19"/>
      <c r="BN45" s="37">
        <f t="shared" si="31"/>
        <v>50</v>
      </c>
      <c r="BO45" s="35">
        <f t="shared" si="32"/>
        <v>26.25</v>
      </c>
      <c r="BP45" s="19">
        <v>80</v>
      </c>
      <c r="BQ45" s="35">
        <f t="shared" si="33"/>
        <v>15</v>
      </c>
      <c r="BR45" s="19">
        <f t="shared" si="34"/>
        <v>0</v>
      </c>
      <c r="BS45" s="35">
        <f t="shared" si="35"/>
        <v>15</v>
      </c>
      <c r="BT45" s="38">
        <f t="shared" si="36"/>
        <v>82.5</v>
      </c>
      <c r="BU45" s="39">
        <f t="shared" si="37"/>
        <v>82.681714285714278</v>
      </c>
      <c r="BV45" s="16">
        <v>15</v>
      </c>
      <c r="BW45" s="16"/>
      <c r="BX45" s="16"/>
      <c r="BY45" s="16"/>
      <c r="BZ45" s="16"/>
      <c r="CA45" s="16"/>
      <c r="CB45" s="32"/>
      <c r="CC45" s="16"/>
      <c r="CD45" s="32"/>
      <c r="CE45" s="32"/>
      <c r="CF45" s="34">
        <f t="shared" si="61"/>
        <v>15</v>
      </c>
      <c r="CG45" s="35">
        <f t="shared" si="39"/>
        <v>22.5</v>
      </c>
      <c r="CH45" s="19">
        <v>15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40"/>
        <v>15</v>
      </c>
      <c r="CS45" s="35">
        <f t="shared" si="41"/>
        <v>26.25</v>
      </c>
      <c r="CT45" s="19">
        <v>10</v>
      </c>
      <c r="CU45" s="19"/>
      <c r="CV45" s="19"/>
      <c r="CW45" s="19"/>
      <c r="CX45" s="19"/>
      <c r="CY45" s="19"/>
      <c r="CZ45" s="19"/>
      <c r="DA45" s="19"/>
      <c r="DB45" s="19"/>
      <c r="DC45" s="19"/>
      <c r="DD45" s="35">
        <f t="shared" si="42"/>
        <v>0.3</v>
      </c>
      <c r="DE45" s="19">
        <v>0</v>
      </c>
      <c r="DF45" s="35">
        <f t="shared" si="43"/>
        <v>10</v>
      </c>
      <c r="DG45" s="35">
        <f t="shared" si="44"/>
        <v>35.43</v>
      </c>
      <c r="DH45" s="16">
        <v>80</v>
      </c>
      <c r="DI45" s="35">
        <f t="shared" si="45"/>
        <v>36</v>
      </c>
      <c r="DJ45" s="36">
        <f t="shared" si="46"/>
        <v>71.430000000000007</v>
      </c>
      <c r="DK45" s="16">
        <v>15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47"/>
        <v>15</v>
      </c>
      <c r="DV45" s="35">
        <f t="shared" si="48"/>
        <v>26.25</v>
      </c>
      <c r="DW45" s="19">
        <v>50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50"/>
        <v>50</v>
      </c>
      <c r="EH45" s="35">
        <f t="shared" si="51"/>
        <v>26.25</v>
      </c>
      <c r="EI45" s="19">
        <f t="shared" si="52"/>
        <v>80</v>
      </c>
      <c r="EJ45" s="35">
        <f t="shared" si="53"/>
        <v>13.5</v>
      </c>
      <c r="EK45" s="19">
        <f t="shared" si="54"/>
        <v>0</v>
      </c>
      <c r="EL45" s="35">
        <f t="shared" si="55"/>
        <v>15</v>
      </c>
      <c r="EM45" s="38">
        <f t="shared" si="56"/>
        <v>81</v>
      </c>
      <c r="EN45" s="39">
        <f t="shared" si="57"/>
        <v>75.25800000000001</v>
      </c>
      <c r="EP45" s="40">
        <f>LOOKUP(BU45,LOOKUP!$A$2:$A$505,LOOKUP!$B$2:$B$505)</f>
        <v>2.25</v>
      </c>
      <c r="EQ45" s="40">
        <f>LOOKUP(EN45,LOOKUP!$A$2:$A$505,LOOKUP!$B$2:$B$505)</f>
        <v>3</v>
      </c>
      <c r="ER45" s="41">
        <f t="shared" si="58"/>
        <v>78.969857142857137</v>
      </c>
      <c r="ES45" s="42">
        <f>LOOKUP(ER45,LOOKUP!$A$2:$A$505,LOOKUP!$B$2:$B$505)</f>
        <v>2.5</v>
      </c>
      <c r="EU45" s="11">
        <f>'PRINT GRADE'!H79</f>
        <v>2.5</v>
      </c>
    </row>
    <row r="46" spans="1:151" x14ac:dyDescent="0.3">
      <c r="A46" s="30">
        <v>38</v>
      </c>
      <c r="B46" s="31" t="s">
        <v>158</v>
      </c>
      <c r="C46" s="16">
        <v>10</v>
      </c>
      <c r="D46" s="43">
        <v>25</v>
      </c>
      <c r="E46" s="16"/>
      <c r="F46" s="16"/>
      <c r="G46" s="16"/>
      <c r="H46" s="16"/>
      <c r="I46" s="32"/>
      <c r="J46" s="16"/>
      <c r="K46" s="32"/>
      <c r="L46" s="32"/>
      <c r="M46" s="34">
        <f t="shared" si="60"/>
        <v>35</v>
      </c>
      <c r="N46" s="35">
        <f t="shared" si="22"/>
        <v>30</v>
      </c>
      <c r="O46" s="19">
        <v>10</v>
      </c>
      <c r="P46" s="19"/>
      <c r="Q46" s="19"/>
      <c r="R46" s="19"/>
      <c r="S46" s="19"/>
      <c r="T46" s="19"/>
      <c r="U46" s="19"/>
      <c r="V46" s="33"/>
      <c r="W46" s="33"/>
      <c r="X46" s="33"/>
      <c r="Y46" s="34">
        <f t="shared" si="23"/>
        <v>10</v>
      </c>
      <c r="Z46" s="35">
        <f t="shared" si="24"/>
        <v>30</v>
      </c>
      <c r="AA46" s="19">
        <v>85</v>
      </c>
      <c r="AB46" s="19">
        <v>100</v>
      </c>
      <c r="AC46" s="19">
        <v>100</v>
      </c>
      <c r="AD46" s="19">
        <v>100</v>
      </c>
      <c r="AE46" s="19">
        <v>100</v>
      </c>
      <c r="AF46" s="19">
        <v>100</v>
      </c>
      <c r="AG46" s="19">
        <v>100</v>
      </c>
      <c r="AH46" s="19">
        <v>100</v>
      </c>
      <c r="AI46" s="19">
        <v>100</v>
      </c>
      <c r="AJ46" s="19">
        <v>100</v>
      </c>
      <c r="AK46" s="35">
        <f t="shared" si="25"/>
        <v>29.549999999999997</v>
      </c>
      <c r="AL46" s="19"/>
      <c r="AM46" s="35">
        <f t="shared" si="26"/>
        <v>10</v>
      </c>
      <c r="AN46" s="35">
        <f t="shared" si="27"/>
        <v>59.73</v>
      </c>
      <c r="AO46" s="16">
        <v>18</v>
      </c>
      <c r="AP46" s="35">
        <f t="shared" si="28"/>
        <v>27.200000000000003</v>
      </c>
      <c r="AQ46" s="36">
        <f t="shared" si="29"/>
        <v>86.93</v>
      </c>
      <c r="AR46" s="16">
        <f t="shared" si="59"/>
        <v>85</v>
      </c>
      <c r="AS46" s="16"/>
      <c r="AT46" s="16"/>
      <c r="AU46" s="16"/>
      <c r="AV46" s="16"/>
      <c r="AW46" s="16"/>
      <c r="AX46" s="16"/>
      <c r="AY46" s="16"/>
      <c r="AZ46" s="16"/>
      <c r="BA46" s="16"/>
      <c r="BB46" s="34">
        <f t="shared" si="1"/>
        <v>85</v>
      </c>
      <c r="BC46" s="35">
        <f t="shared" si="30"/>
        <v>32.375</v>
      </c>
      <c r="BD46" s="19">
        <v>85</v>
      </c>
      <c r="BE46" s="19"/>
      <c r="BF46" s="19"/>
      <c r="BG46" s="19"/>
      <c r="BH46" s="19"/>
      <c r="BI46" s="19"/>
      <c r="BJ46" s="19"/>
      <c r="BK46" s="19"/>
      <c r="BL46" s="19"/>
      <c r="BM46" s="19"/>
      <c r="BN46" s="37">
        <f t="shared" si="31"/>
        <v>85</v>
      </c>
      <c r="BO46" s="35">
        <f t="shared" si="32"/>
        <v>32.375</v>
      </c>
      <c r="BP46" s="19">
        <v>80</v>
      </c>
      <c r="BQ46" s="35">
        <f t="shared" si="33"/>
        <v>15</v>
      </c>
      <c r="BR46" s="19">
        <f t="shared" si="34"/>
        <v>0</v>
      </c>
      <c r="BS46" s="35">
        <f t="shared" si="35"/>
        <v>15</v>
      </c>
      <c r="BT46" s="38">
        <f t="shared" si="36"/>
        <v>94.75</v>
      </c>
      <c r="BU46" s="39">
        <f t="shared" si="37"/>
        <v>90.057999999999993</v>
      </c>
      <c r="BV46" s="16">
        <v>30</v>
      </c>
      <c r="BW46" s="16"/>
      <c r="BX46" s="16"/>
      <c r="BY46" s="16"/>
      <c r="BZ46" s="16"/>
      <c r="CA46" s="16"/>
      <c r="CB46" s="32"/>
      <c r="CC46" s="16"/>
      <c r="CD46" s="32"/>
      <c r="CE46" s="32"/>
      <c r="CF46" s="34">
        <f t="shared" si="61"/>
        <v>30</v>
      </c>
      <c r="CG46" s="35">
        <f t="shared" si="39"/>
        <v>30</v>
      </c>
      <c r="CH46" s="19">
        <v>15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40"/>
        <v>15</v>
      </c>
      <c r="CS46" s="35">
        <f t="shared" si="41"/>
        <v>26.25</v>
      </c>
      <c r="CT46" s="19">
        <v>10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35">
        <f t="shared" si="42"/>
        <v>0.3</v>
      </c>
      <c r="DE46" s="19">
        <v>0</v>
      </c>
      <c r="DF46" s="35">
        <f t="shared" si="43"/>
        <v>10</v>
      </c>
      <c r="DG46" s="35">
        <f t="shared" si="44"/>
        <v>39.93</v>
      </c>
      <c r="DH46" s="16">
        <v>85</v>
      </c>
      <c r="DI46" s="35">
        <f t="shared" si="45"/>
        <v>37</v>
      </c>
      <c r="DJ46" s="36">
        <f t="shared" si="46"/>
        <v>76.930000000000007</v>
      </c>
      <c r="DK46" s="16">
        <v>15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47"/>
        <v>15</v>
      </c>
      <c r="DV46" s="35">
        <f t="shared" si="48"/>
        <v>26.25</v>
      </c>
      <c r="DW46" s="19">
        <f t="shared" si="49"/>
        <v>85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50"/>
        <v>85</v>
      </c>
      <c r="EH46" s="35">
        <f t="shared" si="51"/>
        <v>32.375</v>
      </c>
      <c r="EI46" s="19">
        <f t="shared" si="52"/>
        <v>80</v>
      </c>
      <c r="EJ46" s="35">
        <f t="shared" si="53"/>
        <v>13.5</v>
      </c>
      <c r="EK46" s="19">
        <f t="shared" si="54"/>
        <v>0</v>
      </c>
      <c r="EL46" s="35">
        <f t="shared" si="55"/>
        <v>15</v>
      </c>
      <c r="EM46" s="38">
        <f t="shared" si="56"/>
        <v>87.125</v>
      </c>
      <c r="EN46" s="39">
        <f t="shared" si="57"/>
        <v>81.00800000000001</v>
      </c>
      <c r="EP46" s="40">
        <f>LOOKUP(BU46,LOOKUP!$A$2:$A$505,LOOKUP!$B$2:$B$505)</f>
        <v>1.75</v>
      </c>
      <c r="EQ46" s="40">
        <f>LOOKUP(EN46,LOOKUP!$A$2:$A$505,LOOKUP!$B$2:$B$505)</f>
        <v>2.5</v>
      </c>
      <c r="ER46" s="41">
        <f t="shared" si="58"/>
        <v>85.533000000000001</v>
      </c>
      <c r="ES46" s="42">
        <f>LOOKUP(ER46,LOOKUP!$A$2:$A$505,LOOKUP!$B$2:$B$505)</f>
        <v>2</v>
      </c>
      <c r="EU46" s="11">
        <f>'PRINT GRADE'!H80</f>
        <v>2</v>
      </c>
    </row>
    <row r="47" spans="1:151" x14ac:dyDescent="0.3">
      <c r="A47" s="30">
        <v>39</v>
      </c>
      <c r="B47" s="31" t="s">
        <v>159</v>
      </c>
      <c r="C47" s="16">
        <v>5</v>
      </c>
      <c r="D47" s="43">
        <v>25</v>
      </c>
      <c r="E47" s="16"/>
      <c r="F47" s="16"/>
      <c r="G47" s="16"/>
      <c r="H47" s="16"/>
      <c r="I47" s="32"/>
      <c r="J47" s="16"/>
      <c r="K47" s="32"/>
      <c r="L47" s="32"/>
      <c r="M47" s="34">
        <f t="shared" si="60"/>
        <v>30</v>
      </c>
      <c r="N47" s="35">
        <f t="shared" si="22"/>
        <v>27.857142857142858</v>
      </c>
      <c r="O47" s="19">
        <v>10</v>
      </c>
      <c r="P47" s="19"/>
      <c r="Q47" s="19"/>
      <c r="R47" s="19"/>
      <c r="S47" s="19"/>
      <c r="T47" s="19"/>
      <c r="U47" s="19"/>
      <c r="V47" s="33"/>
      <c r="W47" s="33"/>
      <c r="X47" s="33"/>
      <c r="Y47" s="34">
        <f t="shared" si="23"/>
        <v>10</v>
      </c>
      <c r="Z47" s="35">
        <f t="shared" si="24"/>
        <v>30</v>
      </c>
      <c r="AA47" s="19">
        <v>70</v>
      </c>
      <c r="AB47" s="19">
        <v>100</v>
      </c>
      <c r="AC47" s="19">
        <v>100</v>
      </c>
      <c r="AD47" s="19">
        <v>100</v>
      </c>
      <c r="AE47" s="19">
        <v>100</v>
      </c>
      <c r="AF47" s="19">
        <v>100</v>
      </c>
      <c r="AG47" s="19">
        <v>100</v>
      </c>
      <c r="AH47" s="19">
        <v>100</v>
      </c>
      <c r="AI47" s="19">
        <v>100</v>
      </c>
      <c r="AJ47" s="19">
        <v>100</v>
      </c>
      <c r="AK47" s="35">
        <f t="shared" si="25"/>
        <v>29.099999999999998</v>
      </c>
      <c r="AL47" s="19">
        <v>4</v>
      </c>
      <c r="AM47" s="35">
        <f t="shared" si="26"/>
        <v>7.6000000000000005</v>
      </c>
      <c r="AN47" s="35">
        <f t="shared" si="27"/>
        <v>56.734285714285711</v>
      </c>
      <c r="AO47" s="16">
        <v>10</v>
      </c>
      <c r="AP47" s="35">
        <f t="shared" si="28"/>
        <v>24</v>
      </c>
      <c r="AQ47" s="36">
        <f t="shared" si="29"/>
        <v>80.734285714285704</v>
      </c>
      <c r="AR47" s="16">
        <v>25</v>
      </c>
      <c r="AS47" s="16"/>
      <c r="AT47" s="16"/>
      <c r="AU47" s="16"/>
      <c r="AV47" s="16"/>
      <c r="AW47" s="16"/>
      <c r="AX47" s="16"/>
      <c r="AY47" s="16"/>
      <c r="AZ47" s="16"/>
      <c r="BA47" s="16"/>
      <c r="BB47" s="34">
        <f t="shared" si="1"/>
        <v>25</v>
      </c>
      <c r="BC47" s="35">
        <f t="shared" si="30"/>
        <v>21.875</v>
      </c>
      <c r="BD47" s="19">
        <v>50</v>
      </c>
      <c r="BE47" s="19"/>
      <c r="BF47" s="19"/>
      <c r="BG47" s="19"/>
      <c r="BH47" s="19"/>
      <c r="BI47" s="19"/>
      <c r="BJ47" s="19"/>
      <c r="BK47" s="19"/>
      <c r="BL47" s="19"/>
      <c r="BM47" s="19"/>
      <c r="BN47" s="37">
        <f t="shared" si="31"/>
        <v>50</v>
      </c>
      <c r="BO47" s="35">
        <f t="shared" si="32"/>
        <v>26.25</v>
      </c>
      <c r="BP47" s="19">
        <v>80</v>
      </c>
      <c r="BQ47" s="35">
        <f t="shared" si="33"/>
        <v>15</v>
      </c>
      <c r="BR47" s="19">
        <f t="shared" si="34"/>
        <v>4</v>
      </c>
      <c r="BS47" s="35">
        <f t="shared" si="35"/>
        <v>11.4</v>
      </c>
      <c r="BT47" s="38">
        <f t="shared" si="36"/>
        <v>74.525000000000006</v>
      </c>
      <c r="BU47" s="39">
        <f t="shared" si="37"/>
        <v>78.250571428571419</v>
      </c>
      <c r="BV47" s="16">
        <v>15</v>
      </c>
      <c r="BW47" s="16"/>
      <c r="BX47" s="16"/>
      <c r="BY47" s="16"/>
      <c r="BZ47" s="16"/>
      <c r="CA47" s="16"/>
      <c r="CB47" s="32"/>
      <c r="CC47" s="16"/>
      <c r="CD47" s="32"/>
      <c r="CE47" s="32"/>
      <c r="CF47" s="34">
        <f t="shared" si="61"/>
        <v>15</v>
      </c>
      <c r="CG47" s="35">
        <f t="shared" si="39"/>
        <v>22.5</v>
      </c>
      <c r="CH47" s="19"/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40"/>
        <v>0</v>
      </c>
      <c r="CS47" s="35">
        <f t="shared" si="41"/>
        <v>15</v>
      </c>
      <c r="CT47" s="19">
        <v>10</v>
      </c>
      <c r="CU47" s="19"/>
      <c r="CV47" s="19"/>
      <c r="CW47" s="19"/>
      <c r="CX47" s="19"/>
      <c r="CY47" s="19"/>
      <c r="CZ47" s="19"/>
      <c r="DA47" s="19"/>
      <c r="DB47" s="19"/>
      <c r="DC47" s="19"/>
      <c r="DD47" s="35">
        <f t="shared" si="42"/>
        <v>0.3</v>
      </c>
      <c r="DE47" s="19">
        <v>4</v>
      </c>
      <c r="DF47" s="35">
        <f t="shared" si="43"/>
        <v>7.6000000000000005</v>
      </c>
      <c r="DG47" s="35">
        <f t="shared" si="44"/>
        <v>27.24</v>
      </c>
      <c r="DH47" s="16">
        <v>85</v>
      </c>
      <c r="DI47" s="35">
        <f t="shared" si="45"/>
        <v>37</v>
      </c>
      <c r="DJ47" s="36">
        <f t="shared" si="46"/>
        <v>64.239999999999995</v>
      </c>
      <c r="DK47" s="16">
        <v>1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47"/>
        <v>1</v>
      </c>
      <c r="DV47" s="35">
        <f t="shared" si="48"/>
        <v>18.083333333333332</v>
      </c>
      <c r="DW47" s="19">
        <f t="shared" si="49"/>
        <v>85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50"/>
        <v>85</v>
      </c>
      <c r="EH47" s="35">
        <f t="shared" si="51"/>
        <v>32.375</v>
      </c>
      <c r="EI47" s="19">
        <f t="shared" si="52"/>
        <v>80</v>
      </c>
      <c r="EJ47" s="35">
        <f t="shared" si="53"/>
        <v>13.5</v>
      </c>
      <c r="EK47" s="19">
        <f t="shared" si="54"/>
        <v>4</v>
      </c>
      <c r="EL47" s="35">
        <f t="shared" si="55"/>
        <v>11.4</v>
      </c>
      <c r="EM47" s="38">
        <f t="shared" si="56"/>
        <v>75.358333333333334</v>
      </c>
      <c r="EN47" s="39">
        <f t="shared" si="57"/>
        <v>68.687333333333328</v>
      </c>
      <c r="EP47" s="40">
        <f>LOOKUP(BU47,LOOKUP!$A$2:$A$505,LOOKUP!$B$2:$B$505)</f>
        <v>2.75</v>
      </c>
      <c r="EQ47" s="40">
        <f>LOOKUP(EN47,LOOKUP!$A$2:$A$505,LOOKUP!$B$2:$B$505)</f>
        <v>5</v>
      </c>
      <c r="ER47" s="41">
        <f t="shared" si="58"/>
        <v>73.468952380952373</v>
      </c>
      <c r="ES47" s="42">
        <f>LOOKUP(ER47,LOOKUP!$A$2:$A$505,LOOKUP!$B$2:$B$505)</f>
        <v>4</v>
      </c>
      <c r="EU47" s="11" t="str">
        <f>'PRINT GRADE'!H81</f>
        <v>INC</v>
      </c>
    </row>
    <row r="48" spans="1:151" x14ac:dyDescent="0.3">
      <c r="A48" s="30">
        <v>40</v>
      </c>
      <c r="B48" s="31" t="s">
        <v>160</v>
      </c>
      <c r="C48" s="16">
        <v>10</v>
      </c>
      <c r="D48" s="43">
        <v>25</v>
      </c>
      <c r="E48" s="16"/>
      <c r="F48" s="16"/>
      <c r="G48" s="16"/>
      <c r="H48" s="16"/>
      <c r="I48" s="32"/>
      <c r="J48" s="16"/>
      <c r="K48" s="32"/>
      <c r="L48" s="32"/>
      <c r="M48" s="34">
        <f t="shared" si="60"/>
        <v>35</v>
      </c>
      <c r="N48" s="35">
        <f t="shared" si="22"/>
        <v>30</v>
      </c>
      <c r="O48" s="19">
        <v>10</v>
      </c>
      <c r="P48" s="19"/>
      <c r="Q48" s="19"/>
      <c r="R48" s="19"/>
      <c r="S48" s="19"/>
      <c r="T48" s="19"/>
      <c r="U48" s="19"/>
      <c r="V48" s="33"/>
      <c r="W48" s="33"/>
      <c r="X48" s="33"/>
      <c r="Y48" s="34">
        <f t="shared" si="23"/>
        <v>10</v>
      </c>
      <c r="Z48" s="35">
        <f t="shared" si="24"/>
        <v>30</v>
      </c>
      <c r="AA48" s="19">
        <v>80</v>
      </c>
      <c r="AB48" s="19">
        <v>100</v>
      </c>
      <c r="AC48" s="19">
        <v>100</v>
      </c>
      <c r="AD48" s="19">
        <v>100</v>
      </c>
      <c r="AE48" s="19">
        <v>100</v>
      </c>
      <c r="AF48" s="19">
        <v>100</v>
      </c>
      <c r="AG48" s="19">
        <v>100</v>
      </c>
      <c r="AH48" s="19">
        <v>100</v>
      </c>
      <c r="AI48" s="19">
        <v>100</v>
      </c>
      <c r="AJ48" s="19">
        <v>100</v>
      </c>
      <c r="AK48" s="35">
        <f t="shared" si="25"/>
        <v>29.4</v>
      </c>
      <c r="AL48" s="19"/>
      <c r="AM48" s="35">
        <f t="shared" si="26"/>
        <v>10</v>
      </c>
      <c r="AN48" s="35">
        <f t="shared" si="27"/>
        <v>59.64</v>
      </c>
      <c r="AO48" s="16">
        <v>15</v>
      </c>
      <c r="AP48" s="35">
        <f t="shared" si="28"/>
        <v>26</v>
      </c>
      <c r="AQ48" s="36">
        <f t="shared" si="29"/>
        <v>85.64</v>
      </c>
      <c r="AR48" s="16">
        <f t="shared" si="59"/>
        <v>80</v>
      </c>
      <c r="AS48" s="16"/>
      <c r="AT48" s="16"/>
      <c r="AU48" s="16"/>
      <c r="AV48" s="16"/>
      <c r="AW48" s="16"/>
      <c r="AX48" s="16"/>
      <c r="AY48" s="16"/>
      <c r="AZ48" s="16"/>
      <c r="BA48" s="16"/>
      <c r="BB48" s="34">
        <f t="shared" si="1"/>
        <v>80</v>
      </c>
      <c r="BC48" s="35">
        <f t="shared" si="30"/>
        <v>31.499999999999996</v>
      </c>
      <c r="BD48" s="19">
        <v>85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37">
        <f t="shared" si="31"/>
        <v>85</v>
      </c>
      <c r="BO48" s="35">
        <f t="shared" si="32"/>
        <v>32.375</v>
      </c>
      <c r="BP48" s="19">
        <v>80</v>
      </c>
      <c r="BQ48" s="35">
        <f t="shared" si="33"/>
        <v>15</v>
      </c>
      <c r="BR48" s="19">
        <f t="shared" si="34"/>
        <v>0</v>
      </c>
      <c r="BS48" s="35">
        <f t="shared" si="35"/>
        <v>15</v>
      </c>
      <c r="BT48" s="38">
        <f t="shared" si="36"/>
        <v>93.875</v>
      </c>
      <c r="BU48" s="39">
        <f t="shared" si="37"/>
        <v>88.933999999999997</v>
      </c>
      <c r="BV48" s="16">
        <v>30</v>
      </c>
      <c r="BW48" s="16"/>
      <c r="BX48" s="16"/>
      <c r="BY48" s="16"/>
      <c r="BZ48" s="16"/>
      <c r="CA48" s="16"/>
      <c r="CB48" s="32"/>
      <c r="CC48" s="16"/>
      <c r="CD48" s="32"/>
      <c r="CE48" s="32"/>
      <c r="CF48" s="34">
        <f t="shared" si="61"/>
        <v>30</v>
      </c>
      <c r="CG48" s="35">
        <f t="shared" si="39"/>
        <v>30</v>
      </c>
      <c r="CH48" s="19">
        <v>15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40"/>
        <v>15</v>
      </c>
      <c r="CS48" s="35">
        <f t="shared" si="41"/>
        <v>26.25</v>
      </c>
      <c r="CT48" s="19">
        <v>10</v>
      </c>
      <c r="CU48" s="19"/>
      <c r="CV48" s="19"/>
      <c r="CW48" s="19"/>
      <c r="CX48" s="19"/>
      <c r="CY48" s="19"/>
      <c r="CZ48" s="19"/>
      <c r="DA48" s="19"/>
      <c r="DB48" s="19"/>
      <c r="DC48" s="19"/>
      <c r="DD48" s="35">
        <f t="shared" si="42"/>
        <v>0.3</v>
      </c>
      <c r="DE48" s="19">
        <v>0</v>
      </c>
      <c r="DF48" s="35">
        <f t="shared" si="43"/>
        <v>10</v>
      </c>
      <c r="DG48" s="35">
        <f t="shared" si="44"/>
        <v>39.93</v>
      </c>
      <c r="DH48" s="16">
        <v>80</v>
      </c>
      <c r="DI48" s="35">
        <f t="shared" si="45"/>
        <v>36</v>
      </c>
      <c r="DJ48" s="36">
        <f t="shared" si="46"/>
        <v>75.930000000000007</v>
      </c>
      <c r="DK48" s="16">
        <v>10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47"/>
        <v>10</v>
      </c>
      <c r="DV48" s="35">
        <f t="shared" si="48"/>
        <v>23.333333333333332</v>
      </c>
      <c r="DW48" s="19">
        <f t="shared" si="49"/>
        <v>80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50"/>
        <v>80</v>
      </c>
      <c r="EH48" s="35">
        <f t="shared" si="51"/>
        <v>31.499999999999996</v>
      </c>
      <c r="EI48" s="19">
        <f t="shared" si="52"/>
        <v>80</v>
      </c>
      <c r="EJ48" s="35">
        <f t="shared" si="53"/>
        <v>13.5</v>
      </c>
      <c r="EK48" s="19">
        <f t="shared" si="54"/>
        <v>0</v>
      </c>
      <c r="EL48" s="35">
        <f t="shared" si="55"/>
        <v>15</v>
      </c>
      <c r="EM48" s="38">
        <f t="shared" si="56"/>
        <v>83.333333333333329</v>
      </c>
      <c r="EN48" s="39">
        <f t="shared" si="57"/>
        <v>78.891333333333336</v>
      </c>
      <c r="EP48" s="40">
        <f>LOOKUP(BU48,LOOKUP!$A$2:$A$505,LOOKUP!$B$2:$B$505)</f>
        <v>1.75</v>
      </c>
      <c r="EQ48" s="40">
        <f>LOOKUP(EN48,LOOKUP!$A$2:$A$505,LOOKUP!$B$2:$B$505)</f>
        <v>2.5</v>
      </c>
      <c r="ER48" s="41">
        <f t="shared" si="58"/>
        <v>83.912666666666667</v>
      </c>
      <c r="ES48" s="42">
        <f>LOOKUP(ER48,LOOKUP!$A$2:$A$505,LOOKUP!$B$2:$B$505)</f>
        <v>2.25</v>
      </c>
      <c r="EU48" s="11">
        <f>'PRINT GRADE'!H82</f>
        <v>2.25</v>
      </c>
    </row>
    <row r="49" spans="1:151" x14ac:dyDescent="0.3">
      <c r="A49" s="30">
        <v>41</v>
      </c>
      <c r="B49" s="31" t="s">
        <v>182</v>
      </c>
      <c r="C49" s="16">
        <v>5</v>
      </c>
      <c r="D49" s="43">
        <v>10</v>
      </c>
      <c r="E49" s="16"/>
      <c r="F49" s="16"/>
      <c r="G49" s="16"/>
      <c r="H49" s="16"/>
      <c r="I49" s="32"/>
      <c r="J49" s="16"/>
      <c r="K49" s="32"/>
      <c r="L49" s="32"/>
      <c r="M49" s="34">
        <f t="shared" si="60"/>
        <v>15</v>
      </c>
      <c r="N49" s="35">
        <f t="shared" si="22"/>
        <v>21.428571428571427</v>
      </c>
      <c r="O49" s="19">
        <v>10</v>
      </c>
      <c r="P49" s="19"/>
      <c r="Q49" s="19"/>
      <c r="R49" s="19"/>
      <c r="S49" s="19"/>
      <c r="T49" s="19"/>
      <c r="U49" s="19"/>
      <c r="V49" s="33"/>
      <c r="W49" s="33"/>
      <c r="X49" s="33"/>
      <c r="Y49" s="34">
        <f t="shared" si="23"/>
        <v>10</v>
      </c>
      <c r="Z49" s="35">
        <f t="shared" si="24"/>
        <v>30</v>
      </c>
      <c r="AA49" s="19">
        <v>50</v>
      </c>
      <c r="AB49" s="19">
        <v>100</v>
      </c>
      <c r="AC49" s="19">
        <v>100</v>
      </c>
      <c r="AD49" s="19">
        <v>100</v>
      </c>
      <c r="AE49" s="19">
        <v>100</v>
      </c>
      <c r="AF49" s="19">
        <v>100</v>
      </c>
      <c r="AG49" s="19">
        <v>100</v>
      </c>
      <c r="AH49" s="19">
        <v>100</v>
      </c>
      <c r="AI49" s="19">
        <v>100</v>
      </c>
      <c r="AJ49" s="19">
        <v>100</v>
      </c>
      <c r="AK49" s="35">
        <f t="shared" si="25"/>
        <v>28.5</v>
      </c>
      <c r="AL49" s="19">
        <v>2</v>
      </c>
      <c r="AM49" s="35">
        <f t="shared" si="26"/>
        <v>8.8000000000000007</v>
      </c>
      <c r="AN49" s="35">
        <f t="shared" si="27"/>
        <v>53.237142857142857</v>
      </c>
      <c r="AO49" s="16">
        <v>31</v>
      </c>
      <c r="AP49" s="35">
        <f t="shared" si="28"/>
        <v>32.4</v>
      </c>
      <c r="AQ49" s="36">
        <f t="shared" si="29"/>
        <v>85.637142857142862</v>
      </c>
      <c r="AR49" s="16">
        <v>25</v>
      </c>
      <c r="AS49" s="16"/>
      <c r="AT49" s="16"/>
      <c r="AU49" s="16"/>
      <c r="AV49" s="16"/>
      <c r="AW49" s="16"/>
      <c r="AX49" s="16"/>
      <c r="AY49" s="16"/>
      <c r="AZ49" s="16"/>
      <c r="BA49" s="16"/>
      <c r="BB49" s="34">
        <f t="shared" si="1"/>
        <v>25</v>
      </c>
      <c r="BC49" s="35">
        <f t="shared" si="30"/>
        <v>21.875</v>
      </c>
      <c r="BD49" s="19">
        <v>50</v>
      </c>
      <c r="BE49" s="19"/>
      <c r="BF49" s="19"/>
      <c r="BG49" s="19"/>
      <c r="BH49" s="19"/>
      <c r="BI49" s="19"/>
      <c r="BJ49" s="19"/>
      <c r="BK49" s="19"/>
      <c r="BL49" s="19"/>
      <c r="BM49" s="19"/>
      <c r="BN49" s="37">
        <f t="shared" si="31"/>
        <v>50</v>
      </c>
      <c r="BO49" s="35">
        <f t="shared" si="32"/>
        <v>26.25</v>
      </c>
      <c r="BP49" s="19">
        <v>80</v>
      </c>
      <c r="BQ49" s="35">
        <f t="shared" si="33"/>
        <v>15</v>
      </c>
      <c r="BR49" s="19">
        <f t="shared" si="34"/>
        <v>2</v>
      </c>
      <c r="BS49" s="35">
        <f t="shared" si="35"/>
        <v>13.2</v>
      </c>
      <c r="BT49" s="38">
        <f t="shared" si="36"/>
        <v>76.325000000000003</v>
      </c>
      <c r="BU49" s="39">
        <f t="shared" si="37"/>
        <v>81.912285714285716</v>
      </c>
      <c r="BV49" s="16">
        <v>15</v>
      </c>
      <c r="BW49" s="16"/>
      <c r="BX49" s="16"/>
      <c r="BY49" s="16"/>
      <c r="BZ49" s="16"/>
      <c r="CA49" s="16"/>
      <c r="CB49" s="32"/>
      <c r="CC49" s="16"/>
      <c r="CD49" s="32"/>
      <c r="CE49" s="32"/>
      <c r="CF49" s="34">
        <f t="shared" si="61"/>
        <v>15</v>
      </c>
      <c r="CG49" s="35">
        <f t="shared" si="39"/>
        <v>22.5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40"/>
        <v>10</v>
      </c>
      <c r="CS49" s="35">
        <f t="shared" si="41"/>
        <v>22.5</v>
      </c>
      <c r="CT49" s="19">
        <v>10</v>
      </c>
      <c r="CU49" s="19"/>
      <c r="CV49" s="19"/>
      <c r="CW49" s="19"/>
      <c r="CX49" s="19"/>
      <c r="CY49" s="19"/>
      <c r="CZ49" s="19"/>
      <c r="DA49" s="19"/>
      <c r="DB49" s="19"/>
      <c r="DC49" s="19"/>
      <c r="DD49" s="35">
        <f t="shared" si="42"/>
        <v>0.3</v>
      </c>
      <c r="DE49" s="19">
        <v>2</v>
      </c>
      <c r="DF49" s="35">
        <f t="shared" si="43"/>
        <v>8.8000000000000007</v>
      </c>
      <c r="DG49" s="35">
        <f t="shared" si="44"/>
        <v>32.459999999999994</v>
      </c>
      <c r="DH49" s="16">
        <v>80</v>
      </c>
      <c r="DI49" s="35">
        <f t="shared" si="45"/>
        <v>36</v>
      </c>
      <c r="DJ49" s="36">
        <f t="shared" si="46"/>
        <v>68.459999999999994</v>
      </c>
      <c r="DK49" s="16">
        <v>15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47"/>
        <v>15</v>
      </c>
      <c r="DV49" s="35">
        <f t="shared" si="48"/>
        <v>26.25</v>
      </c>
      <c r="DW49" s="19">
        <f t="shared" si="49"/>
        <v>80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50"/>
        <v>80</v>
      </c>
      <c r="EH49" s="35">
        <f t="shared" si="51"/>
        <v>31.499999999999996</v>
      </c>
      <c r="EI49" s="19">
        <f t="shared" si="52"/>
        <v>80</v>
      </c>
      <c r="EJ49" s="35">
        <f t="shared" si="53"/>
        <v>13.5</v>
      </c>
      <c r="EK49" s="19">
        <f t="shared" si="54"/>
        <v>2</v>
      </c>
      <c r="EL49" s="35">
        <f t="shared" si="55"/>
        <v>13.2</v>
      </c>
      <c r="EM49" s="38">
        <f t="shared" si="56"/>
        <v>84.45</v>
      </c>
      <c r="EN49" s="39">
        <f t="shared" si="57"/>
        <v>74.855999999999995</v>
      </c>
      <c r="EP49" s="40">
        <f>LOOKUP(BU49,LOOKUP!$A$2:$A$505,LOOKUP!$B$2:$B$505)</f>
        <v>2.25</v>
      </c>
      <c r="EQ49" s="40">
        <f>LOOKUP(EN49,LOOKUP!$A$2:$A$505,LOOKUP!$B$2:$B$505)</f>
        <v>3</v>
      </c>
      <c r="ER49" s="41">
        <f t="shared" si="58"/>
        <v>78.384142857142848</v>
      </c>
      <c r="ES49" s="42">
        <f>LOOKUP(ER49,LOOKUP!$A$2:$A$505,LOOKUP!$B$2:$B$505)</f>
        <v>2.75</v>
      </c>
      <c r="EU49" s="11">
        <f>'PRINT GRADE'!H83</f>
        <v>2.75</v>
      </c>
    </row>
    <row r="50" spans="1:151" x14ac:dyDescent="0.3">
      <c r="A50" s="30">
        <v>42</v>
      </c>
      <c r="B50" s="31" t="s">
        <v>161</v>
      </c>
      <c r="C50" s="16">
        <v>10</v>
      </c>
      <c r="D50" s="43">
        <v>25</v>
      </c>
      <c r="E50" s="16"/>
      <c r="F50" s="16"/>
      <c r="G50" s="16"/>
      <c r="H50" s="16"/>
      <c r="I50" s="32"/>
      <c r="J50" s="16"/>
      <c r="K50" s="32"/>
      <c r="L50" s="32"/>
      <c r="M50" s="34">
        <f t="shared" si="60"/>
        <v>35</v>
      </c>
      <c r="N50" s="35">
        <f t="shared" si="22"/>
        <v>30</v>
      </c>
      <c r="O50" s="19">
        <v>10</v>
      </c>
      <c r="P50" s="19"/>
      <c r="Q50" s="19"/>
      <c r="R50" s="19"/>
      <c r="S50" s="19"/>
      <c r="T50" s="19"/>
      <c r="U50" s="19"/>
      <c r="V50" s="33"/>
      <c r="W50" s="33"/>
      <c r="X50" s="33"/>
      <c r="Y50" s="34">
        <f t="shared" si="23"/>
        <v>10</v>
      </c>
      <c r="Z50" s="35">
        <f t="shared" si="24"/>
        <v>30</v>
      </c>
      <c r="AA50" s="19">
        <v>75</v>
      </c>
      <c r="AB50" s="19">
        <v>100</v>
      </c>
      <c r="AC50" s="19">
        <v>100</v>
      </c>
      <c r="AD50" s="19">
        <v>100</v>
      </c>
      <c r="AE50" s="19">
        <v>100</v>
      </c>
      <c r="AF50" s="19">
        <v>100</v>
      </c>
      <c r="AG50" s="19">
        <v>100</v>
      </c>
      <c r="AH50" s="19">
        <v>100</v>
      </c>
      <c r="AI50" s="19">
        <v>100</v>
      </c>
      <c r="AJ50" s="19">
        <v>100</v>
      </c>
      <c r="AK50" s="35">
        <f t="shared" si="25"/>
        <v>29.25</v>
      </c>
      <c r="AL50" s="19">
        <v>2</v>
      </c>
      <c r="AM50" s="35">
        <f t="shared" si="26"/>
        <v>8.8000000000000007</v>
      </c>
      <c r="AN50" s="35">
        <f t="shared" si="27"/>
        <v>58.83</v>
      </c>
      <c r="AO50" s="16">
        <v>25</v>
      </c>
      <c r="AP50" s="35">
        <f t="shared" si="28"/>
        <v>30</v>
      </c>
      <c r="AQ50" s="36">
        <f t="shared" si="29"/>
        <v>88.83</v>
      </c>
      <c r="AR50" s="16">
        <v>60</v>
      </c>
      <c r="AS50" s="16"/>
      <c r="AT50" s="16"/>
      <c r="AU50" s="16"/>
      <c r="AV50" s="16"/>
      <c r="AW50" s="16"/>
      <c r="AX50" s="16"/>
      <c r="AY50" s="16"/>
      <c r="AZ50" s="16"/>
      <c r="BA50" s="16"/>
      <c r="BB50" s="34">
        <f t="shared" si="1"/>
        <v>60</v>
      </c>
      <c r="BC50" s="35">
        <f t="shared" si="30"/>
        <v>28</v>
      </c>
      <c r="BD50" s="19">
        <v>60</v>
      </c>
      <c r="BE50" s="19"/>
      <c r="BF50" s="19"/>
      <c r="BG50" s="19"/>
      <c r="BH50" s="19"/>
      <c r="BI50" s="19"/>
      <c r="BJ50" s="19"/>
      <c r="BK50" s="19"/>
      <c r="BL50" s="19"/>
      <c r="BM50" s="19"/>
      <c r="BN50" s="37">
        <f t="shared" si="31"/>
        <v>60</v>
      </c>
      <c r="BO50" s="35">
        <f t="shared" si="32"/>
        <v>28</v>
      </c>
      <c r="BP50" s="19">
        <v>80</v>
      </c>
      <c r="BQ50" s="35">
        <f t="shared" si="33"/>
        <v>15</v>
      </c>
      <c r="BR50" s="19">
        <f t="shared" si="34"/>
        <v>2</v>
      </c>
      <c r="BS50" s="35">
        <f t="shared" si="35"/>
        <v>13.2</v>
      </c>
      <c r="BT50" s="38">
        <f t="shared" si="36"/>
        <v>84.2</v>
      </c>
      <c r="BU50" s="39">
        <f t="shared" si="37"/>
        <v>86.977999999999994</v>
      </c>
      <c r="BV50" s="16">
        <v>30</v>
      </c>
      <c r="BW50" s="16"/>
      <c r="BX50" s="16"/>
      <c r="BY50" s="16"/>
      <c r="BZ50" s="16"/>
      <c r="CA50" s="16"/>
      <c r="CB50" s="32"/>
      <c r="CC50" s="16"/>
      <c r="CD50" s="32"/>
      <c r="CE50" s="32"/>
      <c r="CF50" s="34">
        <f t="shared" si="61"/>
        <v>30</v>
      </c>
      <c r="CG50" s="35">
        <f t="shared" si="39"/>
        <v>30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40"/>
        <v>10</v>
      </c>
      <c r="CS50" s="35">
        <f t="shared" si="41"/>
        <v>22.5</v>
      </c>
      <c r="CT50" s="19">
        <v>10</v>
      </c>
      <c r="CU50" s="19"/>
      <c r="CV50" s="19"/>
      <c r="CW50" s="19"/>
      <c r="CX50" s="19"/>
      <c r="CY50" s="19"/>
      <c r="CZ50" s="19"/>
      <c r="DA50" s="19"/>
      <c r="DB50" s="19"/>
      <c r="DC50" s="19"/>
      <c r="DD50" s="35">
        <f t="shared" si="42"/>
        <v>0.3</v>
      </c>
      <c r="DE50" s="19">
        <v>2</v>
      </c>
      <c r="DF50" s="35">
        <f t="shared" si="43"/>
        <v>8.8000000000000007</v>
      </c>
      <c r="DG50" s="35">
        <f t="shared" si="44"/>
        <v>36.959999999999994</v>
      </c>
      <c r="DH50" s="16">
        <v>85</v>
      </c>
      <c r="DI50" s="35">
        <f t="shared" si="45"/>
        <v>37</v>
      </c>
      <c r="DJ50" s="36">
        <f t="shared" si="46"/>
        <v>73.959999999999994</v>
      </c>
      <c r="DK50" s="16">
        <v>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47"/>
        <v>5</v>
      </c>
      <c r="DV50" s="35">
        <f t="shared" si="48"/>
        <v>20.416666666666668</v>
      </c>
      <c r="DW50" s="19">
        <f t="shared" si="49"/>
        <v>85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50"/>
        <v>85</v>
      </c>
      <c r="EH50" s="35">
        <f t="shared" si="51"/>
        <v>32.375</v>
      </c>
      <c r="EI50" s="19">
        <f t="shared" si="52"/>
        <v>80</v>
      </c>
      <c r="EJ50" s="35">
        <f t="shared" si="53"/>
        <v>13.5</v>
      </c>
      <c r="EK50" s="19">
        <f t="shared" si="54"/>
        <v>2</v>
      </c>
      <c r="EL50" s="35">
        <f t="shared" si="55"/>
        <v>13.2</v>
      </c>
      <c r="EM50" s="38">
        <f t="shared" si="56"/>
        <v>79.491666666666674</v>
      </c>
      <c r="EN50" s="39">
        <f t="shared" si="57"/>
        <v>76.172666666666672</v>
      </c>
      <c r="EP50" s="40">
        <f>LOOKUP(BU50,LOOKUP!$A$2:$A$505,LOOKUP!$B$2:$B$505)</f>
        <v>2</v>
      </c>
      <c r="EQ50" s="40">
        <f>LOOKUP(EN50,LOOKUP!$A$2:$A$505,LOOKUP!$B$2:$B$505)</f>
        <v>3</v>
      </c>
      <c r="ER50" s="41">
        <f t="shared" si="58"/>
        <v>81.575333333333333</v>
      </c>
      <c r="ES50" s="42">
        <f>LOOKUP(ER50,LOOKUP!$A$2:$A$505,LOOKUP!$B$2:$B$505)</f>
        <v>2.5</v>
      </c>
      <c r="EU50" s="11">
        <f>'PRINT GRADE'!H84</f>
        <v>2.5</v>
      </c>
    </row>
    <row r="51" spans="1:151" x14ac:dyDescent="0.3">
      <c r="A51" s="30">
        <v>43</v>
      </c>
      <c r="B51" s="31" t="s">
        <v>162</v>
      </c>
      <c r="C51" s="16">
        <v>5</v>
      </c>
      <c r="D51" s="43">
        <v>15</v>
      </c>
      <c r="E51" s="16"/>
      <c r="F51" s="16"/>
      <c r="G51" s="16"/>
      <c r="H51" s="16"/>
      <c r="I51" s="32"/>
      <c r="J51" s="16"/>
      <c r="K51" s="32"/>
      <c r="L51" s="32"/>
      <c r="M51" s="34">
        <f t="shared" si="60"/>
        <v>20</v>
      </c>
      <c r="N51" s="35">
        <f t="shared" si="22"/>
        <v>23.571428571428569</v>
      </c>
      <c r="O51" s="19">
        <v>10</v>
      </c>
      <c r="P51" s="19"/>
      <c r="Q51" s="19"/>
      <c r="R51" s="19"/>
      <c r="S51" s="19"/>
      <c r="T51" s="19"/>
      <c r="U51" s="19"/>
      <c r="V51" s="33"/>
      <c r="W51" s="33"/>
      <c r="X51" s="33"/>
      <c r="Y51" s="34">
        <f t="shared" si="23"/>
        <v>10</v>
      </c>
      <c r="Z51" s="35">
        <f t="shared" si="24"/>
        <v>30</v>
      </c>
      <c r="AA51" s="19">
        <v>80</v>
      </c>
      <c r="AB51" s="19">
        <v>100</v>
      </c>
      <c r="AC51" s="19">
        <v>100</v>
      </c>
      <c r="AD51" s="19">
        <v>100</v>
      </c>
      <c r="AE51" s="19">
        <v>100</v>
      </c>
      <c r="AF51" s="19">
        <v>100</v>
      </c>
      <c r="AG51" s="19">
        <v>100</v>
      </c>
      <c r="AH51" s="19">
        <v>100</v>
      </c>
      <c r="AI51" s="19">
        <v>100</v>
      </c>
      <c r="AJ51" s="19">
        <v>100</v>
      </c>
      <c r="AK51" s="35">
        <f t="shared" si="25"/>
        <v>29.4</v>
      </c>
      <c r="AL51" s="19">
        <v>2</v>
      </c>
      <c r="AM51" s="35">
        <f t="shared" si="26"/>
        <v>8.8000000000000007</v>
      </c>
      <c r="AN51" s="35">
        <f t="shared" si="27"/>
        <v>55.062857142857133</v>
      </c>
      <c r="AO51" s="16">
        <v>20</v>
      </c>
      <c r="AP51" s="35">
        <f t="shared" si="28"/>
        <v>28</v>
      </c>
      <c r="AQ51" s="36">
        <f t="shared" si="29"/>
        <v>83.062857142857126</v>
      </c>
      <c r="AR51" s="16">
        <v>75</v>
      </c>
      <c r="AS51" s="16"/>
      <c r="AT51" s="16"/>
      <c r="AU51" s="16"/>
      <c r="AV51" s="16"/>
      <c r="AW51" s="16"/>
      <c r="AX51" s="16"/>
      <c r="AY51" s="16"/>
      <c r="AZ51" s="16"/>
      <c r="BA51" s="16"/>
      <c r="BB51" s="34">
        <f t="shared" si="1"/>
        <v>75</v>
      </c>
      <c r="BC51" s="35">
        <f t="shared" si="30"/>
        <v>30.624999999999996</v>
      </c>
      <c r="BD51" s="19">
        <v>85</v>
      </c>
      <c r="BE51" s="19"/>
      <c r="BF51" s="19"/>
      <c r="BG51" s="19"/>
      <c r="BH51" s="19"/>
      <c r="BI51" s="19"/>
      <c r="BJ51" s="19"/>
      <c r="BK51" s="19"/>
      <c r="BL51" s="19"/>
      <c r="BM51" s="19"/>
      <c r="BN51" s="37">
        <f t="shared" si="31"/>
        <v>85</v>
      </c>
      <c r="BO51" s="35">
        <f t="shared" si="32"/>
        <v>32.375</v>
      </c>
      <c r="BP51" s="19">
        <v>80</v>
      </c>
      <c r="BQ51" s="35">
        <f t="shared" si="33"/>
        <v>15</v>
      </c>
      <c r="BR51" s="19">
        <f t="shared" si="34"/>
        <v>2</v>
      </c>
      <c r="BS51" s="35">
        <f t="shared" si="35"/>
        <v>13.2</v>
      </c>
      <c r="BT51" s="38">
        <f t="shared" si="36"/>
        <v>91.2</v>
      </c>
      <c r="BU51" s="39">
        <f t="shared" si="37"/>
        <v>86.317714285714288</v>
      </c>
      <c r="BV51" s="16">
        <v>25</v>
      </c>
      <c r="BW51" s="16"/>
      <c r="BX51" s="16"/>
      <c r="BY51" s="16"/>
      <c r="BZ51" s="16"/>
      <c r="CA51" s="16"/>
      <c r="CB51" s="32"/>
      <c r="CC51" s="16"/>
      <c r="CD51" s="32"/>
      <c r="CE51" s="32"/>
      <c r="CF51" s="34">
        <f t="shared" si="61"/>
        <v>25</v>
      </c>
      <c r="CG51" s="35">
        <f t="shared" si="39"/>
        <v>27.499999999999996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si="40"/>
        <v>10</v>
      </c>
      <c r="CS51" s="35">
        <f t="shared" si="41"/>
        <v>22.5</v>
      </c>
      <c r="CT51" s="19">
        <v>10</v>
      </c>
      <c r="CU51" s="19"/>
      <c r="CV51" s="19"/>
      <c r="CW51" s="19"/>
      <c r="CX51" s="19"/>
      <c r="CY51" s="19"/>
      <c r="CZ51" s="19"/>
      <c r="DA51" s="19"/>
      <c r="DB51" s="19"/>
      <c r="DC51" s="19"/>
      <c r="DD51" s="35">
        <f t="shared" si="42"/>
        <v>0.3</v>
      </c>
      <c r="DE51" s="19">
        <v>2</v>
      </c>
      <c r="DF51" s="35">
        <f t="shared" si="43"/>
        <v>8.8000000000000007</v>
      </c>
      <c r="DG51" s="35">
        <f t="shared" si="44"/>
        <v>35.459999999999994</v>
      </c>
      <c r="DH51" s="16">
        <v>85</v>
      </c>
      <c r="DI51" s="35">
        <f t="shared" si="45"/>
        <v>37</v>
      </c>
      <c r="DJ51" s="36">
        <f t="shared" si="46"/>
        <v>72.459999999999994</v>
      </c>
      <c r="DK51" s="16">
        <v>25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si="47"/>
        <v>25</v>
      </c>
      <c r="DV51" s="35">
        <f t="shared" si="48"/>
        <v>32.083333333333329</v>
      </c>
      <c r="DW51" s="19">
        <f t="shared" si="49"/>
        <v>85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si="50"/>
        <v>85</v>
      </c>
      <c r="EH51" s="35">
        <f t="shared" si="51"/>
        <v>32.375</v>
      </c>
      <c r="EI51" s="19">
        <f t="shared" si="52"/>
        <v>80</v>
      </c>
      <c r="EJ51" s="35">
        <f t="shared" si="53"/>
        <v>13.5</v>
      </c>
      <c r="EK51" s="19">
        <f t="shared" si="54"/>
        <v>2</v>
      </c>
      <c r="EL51" s="35">
        <f t="shared" si="55"/>
        <v>13.2</v>
      </c>
      <c r="EM51" s="38">
        <f t="shared" si="56"/>
        <v>91.158333333333331</v>
      </c>
      <c r="EN51" s="39">
        <f t="shared" si="57"/>
        <v>79.939333333333323</v>
      </c>
      <c r="EP51" s="40">
        <f>LOOKUP(BU51,LOOKUP!$A$2:$A$505,LOOKUP!$B$2:$B$505)</f>
        <v>2</v>
      </c>
      <c r="EQ51" s="40">
        <f>LOOKUP(EN51,LOOKUP!$A$2:$A$505,LOOKUP!$B$2:$B$505)</f>
        <v>2.5</v>
      </c>
      <c r="ER51" s="41">
        <f t="shared" si="58"/>
        <v>83.128523809523813</v>
      </c>
      <c r="ES51" s="42">
        <f>LOOKUP(ER51,LOOKUP!$A$2:$A$505,LOOKUP!$B$2:$B$505)</f>
        <v>2.25</v>
      </c>
      <c r="EU51" s="11">
        <f>'PRINT GRADE'!H85</f>
        <v>2.25</v>
      </c>
    </row>
    <row r="52" spans="1:151" x14ac:dyDescent="0.3">
      <c r="A52" s="30">
        <v>44</v>
      </c>
      <c r="B52" s="31" t="s">
        <v>163</v>
      </c>
      <c r="C52" s="16">
        <v>10</v>
      </c>
      <c r="D52" s="43">
        <v>10</v>
      </c>
      <c r="E52" s="16"/>
      <c r="F52" s="16"/>
      <c r="G52" s="16"/>
      <c r="H52" s="16"/>
      <c r="I52" s="32"/>
      <c r="J52" s="16"/>
      <c r="K52" s="32"/>
      <c r="L52" s="32"/>
      <c r="M52" s="34">
        <f t="shared" si="60"/>
        <v>20</v>
      </c>
      <c r="N52" s="35">
        <f t="shared" si="22"/>
        <v>23.571428571428569</v>
      </c>
      <c r="O52" s="19">
        <v>10</v>
      </c>
      <c r="P52" s="19"/>
      <c r="Q52" s="19"/>
      <c r="R52" s="19"/>
      <c r="S52" s="19"/>
      <c r="T52" s="19"/>
      <c r="U52" s="19"/>
      <c r="V52" s="33"/>
      <c r="W52" s="33"/>
      <c r="X52" s="33"/>
      <c r="Y52" s="34">
        <f t="shared" si="23"/>
        <v>10</v>
      </c>
      <c r="Z52" s="35">
        <f t="shared" si="24"/>
        <v>30</v>
      </c>
      <c r="AA52" s="19">
        <v>70</v>
      </c>
      <c r="AB52" s="19">
        <v>100</v>
      </c>
      <c r="AC52" s="19">
        <v>100</v>
      </c>
      <c r="AD52" s="19">
        <v>100</v>
      </c>
      <c r="AE52" s="19">
        <v>100</v>
      </c>
      <c r="AF52" s="19">
        <v>100</v>
      </c>
      <c r="AG52" s="19">
        <v>100</v>
      </c>
      <c r="AH52" s="19">
        <v>100</v>
      </c>
      <c r="AI52" s="19">
        <v>100</v>
      </c>
      <c r="AJ52" s="19">
        <v>100</v>
      </c>
      <c r="AK52" s="35">
        <f t="shared" si="25"/>
        <v>29.099999999999998</v>
      </c>
      <c r="AL52" s="19"/>
      <c r="AM52" s="35">
        <f t="shared" si="26"/>
        <v>10</v>
      </c>
      <c r="AN52" s="35">
        <f t="shared" si="27"/>
        <v>55.60285714285714</v>
      </c>
      <c r="AO52" s="16">
        <v>18</v>
      </c>
      <c r="AP52" s="35">
        <f t="shared" si="28"/>
        <v>27.200000000000003</v>
      </c>
      <c r="AQ52" s="36">
        <f t="shared" si="29"/>
        <v>82.802857142857135</v>
      </c>
      <c r="AR52" s="16">
        <f t="shared" si="59"/>
        <v>70</v>
      </c>
      <c r="AS52" s="16"/>
      <c r="AT52" s="16"/>
      <c r="AU52" s="16"/>
      <c r="AV52" s="16"/>
      <c r="AW52" s="16"/>
      <c r="AX52" s="16"/>
      <c r="AY52" s="16"/>
      <c r="AZ52" s="16"/>
      <c r="BA52" s="16"/>
      <c r="BB52" s="34">
        <f t="shared" si="1"/>
        <v>70</v>
      </c>
      <c r="BC52" s="35">
        <f t="shared" si="30"/>
        <v>29.749999999999996</v>
      </c>
      <c r="BD52" s="19">
        <v>85</v>
      </c>
      <c r="BE52" s="19"/>
      <c r="BF52" s="19"/>
      <c r="BG52" s="19"/>
      <c r="BH52" s="19"/>
      <c r="BI52" s="19"/>
      <c r="BJ52" s="19"/>
      <c r="BK52" s="19"/>
      <c r="BL52" s="19"/>
      <c r="BM52" s="19"/>
      <c r="BN52" s="37">
        <f t="shared" si="31"/>
        <v>85</v>
      </c>
      <c r="BO52" s="35">
        <f t="shared" si="32"/>
        <v>32.375</v>
      </c>
      <c r="BP52" s="19">
        <v>80</v>
      </c>
      <c r="BQ52" s="35">
        <f t="shared" si="33"/>
        <v>15</v>
      </c>
      <c r="BR52" s="19">
        <f t="shared" si="34"/>
        <v>0</v>
      </c>
      <c r="BS52" s="35">
        <f t="shared" si="35"/>
        <v>15</v>
      </c>
      <c r="BT52" s="38">
        <f t="shared" si="36"/>
        <v>92.125</v>
      </c>
      <c r="BU52" s="39">
        <f t="shared" si="37"/>
        <v>86.531714285714287</v>
      </c>
      <c r="BV52" s="16">
        <v>15</v>
      </c>
      <c r="BW52" s="16"/>
      <c r="BX52" s="16"/>
      <c r="BY52" s="16"/>
      <c r="BZ52" s="16"/>
      <c r="CA52" s="16"/>
      <c r="CB52" s="32"/>
      <c r="CC52" s="16"/>
      <c r="CD52" s="32"/>
      <c r="CE52" s="32"/>
      <c r="CF52" s="34">
        <f t="shared" si="61"/>
        <v>15</v>
      </c>
      <c r="CG52" s="35">
        <f t="shared" si="39"/>
        <v>22.5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40"/>
        <v>10</v>
      </c>
      <c r="CS52" s="35">
        <f t="shared" si="41"/>
        <v>22.5</v>
      </c>
      <c r="CT52" s="19">
        <v>10</v>
      </c>
      <c r="CU52" s="19"/>
      <c r="CV52" s="19"/>
      <c r="CW52" s="19"/>
      <c r="CX52" s="19"/>
      <c r="CY52" s="19"/>
      <c r="CZ52" s="19"/>
      <c r="DA52" s="19"/>
      <c r="DB52" s="19"/>
      <c r="DC52" s="19"/>
      <c r="DD52" s="35">
        <f t="shared" si="42"/>
        <v>0.3</v>
      </c>
      <c r="DE52" s="19">
        <v>0</v>
      </c>
      <c r="DF52" s="35">
        <f t="shared" si="43"/>
        <v>10</v>
      </c>
      <c r="DG52" s="35">
        <f t="shared" si="44"/>
        <v>33.18</v>
      </c>
      <c r="DH52" s="16">
        <v>85</v>
      </c>
      <c r="DI52" s="35">
        <f t="shared" si="45"/>
        <v>37</v>
      </c>
      <c r="DJ52" s="36">
        <f t="shared" si="46"/>
        <v>70.180000000000007</v>
      </c>
      <c r="DK52" s="16">
        <v>5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47"/>
        <v>5</v>
      </c>
      <c r="DV52" s="35">
        <f t="shared" si="48"/>
        <v>20.416666666666668</v>
      </c>
      <c r="DW52" s="19">
        <f t="shared" si="49"/>
        <v>85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50"/>
        <v>85</v>
      </c>
      <c r="EH52" s="35">
        <f t="shared" si="51"/>
        <v>32.375</v>
      </c>
      <c r="EI52" s="19">
        <f t="shared" si="52"/>
        <v>80</v>
      </c>
      <c r="EJ52" s="35">
        <f t="shared" si="53"/>
        <v>13.5</v>
      </c>
      <c r="EK52" s="19">
        <f t="shared" si="54"/>
        <v>0</v>
      </c>
      <c r="EL52" s="35">
        <f t="shared" si="55"/>
        <v>15</v>
      </c>
      <c r="EM52" s="38">
        <f t="shared" si="56"/>
        <v>81.291666666666671</v>
      </c>
      <c r="EN52" s="39">
        <f t="shared" si="57"/>
        <v>74.624666666666684</v>
      </c>
      <c r="EP52" s="40">
        <f>LOOKUP(BU52,LOOKUP!$A$2:$A$505,LOOKUP!$B$2:$B$505)</f>
        <v>2</v>
      </c>
      <c r="EQ52" s="40">
        <f>LOOKUP(EN52,LOOKUP!$A$2:$A$505,LOOKUP!$B$2:$B$505)</f>
        <v>3</v>
      </c>
      <c r="ER52" s="41">
        <f t="shared" si="58"/>
        <v>80.578190476190485</v>
      </c>
      <c r="ES52" s="42">
        <f>LOOKUP(ER52,LOOKUP!$A$2:$A$505,LOOKUP!$B$2:$B$505)</f>
        <v>2.5</v>
      </c>
      <c r="EU52" s="11">
        <f>'PRINT GRADE'!H86</f>
        <v>2.5</v>
      </c>
    </row>
    <row r="53" spans="1:151" x14ac:dyDescent="0.3">
      <c r="A53" s="30">
        <v>45</v>
      </c>
      <c r="B53" s="31" t="s">
        <v>164</v>
      </c>
      <c r="C53" s="16">
        <v>5</v>
      </c>
      <c r="D53" s="43">
        <v>4</v>
      </c>
      <c r="E53" s="16"/>
      <c r="F53" s="16"/>
      <c r="G53" s="16"/>
      <c r="H53" s="16"/>
      <c r="I53" s="32"/>
      <c r="J53" s="16"/>
      <c r="K53" s="32"/>
      <c r="L53" s="32"/>
      <c r="M53" s="34">
        <f t="shared" si="60"/>
        <v>9</v>
      </c>
      <c r="N53" s="35">
        <f t="shared" si="22"/>
        <v>18.857142857142858</v>
      </c>
      <c r="O53" s="19">
        <v>10</v>
      </c>
      <c r="P53" s="19"/>
      <c r="Q53" s="19"/>
      <c r="R53" s="19"/>
      <c r="S53" s="19"/>
      <c r="T53" s="19"/>
      <c r="U53" s="19"/>
      <c r="V53" s="33"/>
      <c r="W53" s="33"/>
      <c r="X53" s="33"/>
      <c r="Y53" s="34">
        <f t="shared" si="23"/>
        <v>10</v>
      </c>
      <c r="Z53" s="35">
        <f t="shared" si="24"/>
        <v>30</v>
      </c>
      <c r="AA53" s="19">
        <v>70</v>
      </c>
      <c r="AB53" s="19">
        <v>100</v>
      </c>
      <c r="AC53" s="19">
        <v>100</v>
      </c>
      <c r="AD53" s="19">
        <v>100</v>
      </c>
      <c r="AE53" s="19">
        <v>100</v>
      </c>
      <c r="AF53" s="19">
        <v>100</v>
      </c>
      <c r="AG53" s="19">
        <v>100</v>
      </c>
      <c r="AH53" s="19">
        <v>100</v>
      </c>
      <c r="AI53" s="19">
        <v>100</v>
      </c>
      <c r="AJ53" s="19">
        <v>100</v>
      </c>
      <c r="AK53" s="35">
        <f t="shared" si="25"/>
        <v>29.099999999999998</v>
      </c>
      <c r="AL53" s="19">
        <v>4</v>
      </c>
      <c r="AM53" s="35">
        <f t="shared" si="26"/>
        <v>7.6000000000000005</v>
      </c>
      <c r="AN53" s="35">
        <f t="shared" si="27"/>
        <v>51.334285714285706</v>
      </c>
      <c r="AO53" s="16">
        <v>12</v>
      </c>
      <c r="AP53" s="35">
        <f t="shared" si="28"/>
        <v>24.8</v>
      </c>
      <c r="AQ53" s="36">
        <f t="shared" si="29"/>
        <v>76.13428571428571</v>
      </c>
      <c r="AR53" s="16">
        <f t="shared" si="59"/>
        <v>70</v>
      </c>
      <c r="AS53" s="16"/>
      <c r="AT53" s="16"/>
      <c r="AU53" s="16"/>
      <c r="AV53" s="16"/>
      <c r="AW53" s="16"/>
      <c r="AX53" s="16"/>
      <c r="AY53" s="16"/>
      <c r="AZ53" s="16"/>
      <c r="BA53" s="16"/>
      <c r="BB53" s="34">
        <f t="shared" si="1"/>
        <v>70</v>
      </c>
      <c r="BC53" s="35">
        <f t="shared" si="30"/>
        <v>29.749999999999996</v>
      </c>
      <c r="BD53" s="19">
        <v>70</v>
      </c>
      <c r="BE53" s="19"/>
      <c r="BF53" s="19"/>
      <c r="BG53" s="19"/>
      <c r="BH53" s="19"/>
      <c r="BI53" s="19"/>
      <c r="BJ53" s="19"/>
      <c r="BK53" s="19"/>
      <c r="BL53" s="19"/>
      <c r="BM53" s="19"/>
      <c r="BN53" s="37">
        <f t="shared" si="31"/>
        <v>70</v>
      </c>
      <c r="BO53" s="35">
        <f t="shared" si="32"/>
        <v>29.749999999999996</v>
      </c>
      <c r="BP53" s="19">
        <v>80</v>
      </c>
      <c r="BQ53" s="35">
        <f t="shared" si="33"/>
        <v>15</v>
      </c>
      <c r="BR53" s="19">
        <f t="shared" si="34"/>
        <v>4</v>
      </c>
      <c r="BS53" s="35">
        <f t="shared" si="35"/>
        <v>11.4</v>
      </c>
      <c r="BT53" s="38">
        <f t="shared" si="36"/>
        <v>85.9</v>
      </c>
      <c r="BU53" s="39">
        <f t="shared" si="37"/>
        <v>80.04057142857144</v>
      </c>
      <c r="BV53" s="16">
        <v>9</v>
      </c>
      <c r="BW53" s="16"/>
      <c r="BX53" s="16"/>
      <c r="BY53" s="16"/>
      <c r="BZ53" s="16"/>
      <c r="CA53" s="16"/>
      <c r="CB53" s="32"/>
      <c r="CC53" s="16"/>
      <c r="CD53" s="32"/>
      <c r="CE53" s="32"/>
      <c r="CF53" s="34">
        <f t="shared" si="61"/>
        <v>9</v>
      </c>
      <c r="CG53" s="35">
        <f t="shared" si="39"/>
        <v>19.5</v>
      </c>
      <c r="CH53" s="19">
        <v>5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 t="shared" si="40"/>
        <v>5</v>
      </c>
      <c r="CS53" s="35">
        <f t="shared" si="41"/>
        <v>18.75</v>
      </c>
      <c r="CT53" s="19">
        <v>10</v>
      </c>
      <c r="CU53" s="19"/>
      <c r="CV53" s="19"/>
      <c r="CW53" s="19"/>
      <c r="CX53" s="19"/>
      <c r="CY53" s="19"/>
      <c r="CZ53" s="19"/>
      <c r="DA53" s="19"/>
      <c r="DB53" s="19"/>
      <c r="DC53" s="19"/>
      <c r="DD53" s="35">
        <f t="shared" si="42"/>
        <v>0.3</v>
      </c>
      <c r="DE53" s="19">
        <v>4</v>
      </c>
      <c r="DF53" s="35">
        <f t="shared" si="43"/>
        <v>7.6000000000000005</v>
      </c>
      <c r="DG53" s="35">
        <f t="shared" si="44"/>
        <v>27.689999999999998</v>
      </c>
      <c r="DH53" s="16">
        <v>80</v>
      </c>
      <c r="DI53" s="35">
        <f t="shared" si="45"/>
        <v>36</v>
      </c>
      <c r="DJ53" s="36">
        <f t="shared" si="46"/>
        <v>63.69</v>
      </c>
      <c r="DK53" s="16">
        <v>2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47"/>
        <v>2</v>
      </c>
      <c r="DV53" s="35">
        <f t="shared" si="48"/>
        <v>18.666666666666668</v>
      </c>
      <c r="DW53" s="19">
        <f t="shared" si="49"/>
        <v>80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 t="shared" si="50"/>
        <v>80</v>
      </c>
      <c r="EH53" s="35">
        <f t="shared" si="51"/>
        <v>31.499999999999996</v>
      </c>
      <c r="EI53" s="19">
        <f t="shared" si="52"/>
        <v>80</v>
      </c>
      <c r="EJ53" s="35">
        <f t="shared" si="53"/>
        <v>13.5</v>
      </c>
      <c r="EK53" s="19">
        <f t="shared" si="54"/>
        <v>4</v>
      </c>
      <c r="EL53" s="35">
        <f t="shared" si="55"/>
        <v>11.4</v>
      </c>
      <c r="EM53" s="38">
        <f t="shared" si="56"/>
        <v>75.066666666666663</v>
      </c>
      <c r="EN53" s="39">
        <f t="shared" si="57"/>
        <v>68.240666666666669</v>
      </c>
      <c r="EP53" s="40">
        <f>LOOKUP(BU53,LOOKUP!$A$2:$A$505,LOOKUP!$B$2:$B$505)</f>
        <v>2.5</v>
      </c>
      <c r="EQ53" s="40">
        <f>LOOKUP(EN53,LOOKUP!$A$2:$A$505,LOOKUP!$B$2:$B$505)</f>
        <v>5</v>
      </c>
      <c r="ER53" s="41">
        <f t="shared" si="58"/>
        <v>74.140619047619055</v>
      </c>
      <c r="ES53" s="42">
        <f>LOOKUP(ER53,LOOKUP!$A$2:$A$505,LOOKUP!$B$2:$B$505)</f>
        <v>4</v>
      </c>
      <c r="EU53" s="11" t="str">
        <f>'PRINT GRADE'!H87</f>
        <v>INC</v>
      </c>
    </row>
    <row r="54" spans="1:151" x14ac:dyDescent="0.3">
      <c r="A54" s="30">
        <v>46</v>
      </c>
      <c r="B54" s="31" t="s">
        <v>165</v>
      </c>
      <c r="C54" s="16">
        <v>10</v>
      </c>
      <c r="D54" s="43">
        <v>25</v>
      </c>
      <c r="E54" s="16"/>
      <c r="F54" s="16"/>
      <c r="G54" s="16"/>
      <c r="H54" s="16"/>
      <c r="I54" s="32"/>
      <c r="J54" s="16"/>
      <c r="K54" s="32"/>
      <c r="L54" s="32"/>
      <c r="M54" s="34">
        <f t="shared" si="60"/>
        <v>35</v>
      </c>
      <c r="N54" s="35">
        <f t="shared" si="22"/>
        <v>30</v>
      </c>
      <c r="O54" s="19">
        <v>10</v>
      </c>
      <c r="P54" s="19"/>
      <c r="Q54" s="19"/>
      <c r="R54" s="19"/>
      <c r="S54" s="19"/>
      <c r="T54" s="19"/>
      <c r="U54" s="19"/>
      <c r="V54" s="33"/>
      <c r="W54" s="33"/>
      <c r="X54" s="33"/>
      <c r="Y54" s="34">
        <f t="shared" si="23"/>
        <v>10</v>
      </c>
      <c r="Z54" s="35">
        <f t="shared" si="24"/>
        <v>30</v>
      </c>
      <c r="AA54" s="19">
        <v>85</v>
      </c>
      <c r="AB54" s="19">
        <v>100</v>
      </c>
      <c r="AC54" s="19">
        <v>100</v>
      </c>
      <c r="AD54" s="19">
        <v>100</v>
      </c>
      <c r="AE54" s="19">
        <v>100</v>
      </c>
      <c r="AF54" s="19">
        <v>100</v>
      </c>
      <c r="AG54" s="19">
        <v>100</v>
      </c>
      <c r="AH54" s="19">
        <v>100</v>
      </c>
      <c r="AI54" s="19">
        <v>100</v>
      </c>
      <c r="AJ54" s="19">
        <v>100</v>
      </c>
      <c r="AK54" s="35">
        <f t="shared" si="25"/>
        <v>29.549999999999997</v>
      </c>
      <c r="AL54" s="19"/>
      <c r="AM54" s="35">
        <f t="shared" si="26"/>
        <v>10</v>
      </c>
      <c r="AN54" s="35">
        <f t="shared" si="27"/>
        <v>59.73</v>
      </c>
      <c r="AO54" s="16">
        <v>24</v>
      </c>
      <c r="AP54" s="35">
        <f t="shared" si="28"/>
        <v>29.6</v>
      </c>
      <c r="AQ54" s="36">
        <f t="shared" si="29"/>
        <v>89.33</v>
      </c>
      <c r="AR54" s="16">
        <f t="shared" si="59"/>
        <v>85</v>
      </c>
      <c r="AS54" s="16"/>
      <c r="AT54" s="16"/>
      <c r="AU54" s="16"/>
      <c r="AV54" s="16"/>
      <c r="AW54" s="16"/>
      <c r="AX54" s="16"/>
      <c r="AY54" s="16"/>
      <c r="AZ54" s="16"/>
      <c r="BA54" s="16"/>
      <c r="BB54" s="34">
        <f t="shared" si="1"/>
        <v>85</v>
      </c>
      <c r="BC54" s="35">
        <f t="shared" si="30"/>
        <v>32.375</v>
      </c>
      <c r="BD54" s="19">
        <v>85</v>
      </c>
      <c r="BE54" s="19"/>
      <c r="BF54" s="19"/>
      <c r="BG54" s="19"/>
      <c r="BH54" s="19"/>
      <c r="BI54" s="19"/>
      <c r="BJ54" s="19"/>
      <c r="BK54" s="19"/>
      <c r="BL54" s="19"/>
      <c r="BM54" s="19"/>
      <c r="BN54" s="37">
        <f t="shared" si="31"/>
        <v>85</v>
      </c>
      <c r="BO54" s="35">
        <f t="shared" si="32"/>
        <v>32.375</v>
      </c>
      <c r="BP54" s="19">
        <v>80</v>
      </c>
      <c r="BQ54" s="35">
        <f t="shared" si="33"/>
        <v>15</v>
      </c>
      <c r="BR54" s="19">
        <f t="shared" si="34"/>
        <v>0</v>
      </c>
      <c r="BS54" s="35">
        <f t="shared" si="35"/>
        <v>15</v>
      </c>
      <c r="BT54" s="38">
        <f t="shared" si="36"/>
        <v>94.75</v>
      </c>
      <c r="BU54" s="39">
        <f t="shared" si="37"/>
        <v>91.49799999999999</v>
      </c>
      <c r="BV54" s="16">
        <v>30</v>
      </c>
      <c r="BW54" s="16"/>
      <c r="BX54" s="16"/>
      <c r="BY54" s="16"/>
      <c r="BZ54" s="16"/>
      <c r="CA54" s="16"/>
      <c r="CB54" s="32"/>
      <c r="CC54" s="16"/>
      <c r="CD54" s="32"/>
      <c r="CE54" s="32"/>
      <c r="CF54" s="34">
        <f t="shared" si="61"/>
        <v>30</v>
      </c>
      <c r="CG54" s="35">
        <f t="shared" si="39"/>
        <v>30</v>
      </c>
      <c r="CH54" s="19">
        <v>15</v>
      </c>
      <c r="CI54" s="19"/>
      <c r="CJ54" s="19"/>
      <c r="CK54" s="19"/>
      <c r="CL54" s="19"/>
      <c r="CM54" s="19"/>
      <c r="CN54" s="19"/>
      <c r="CO54" s="33"/>
      <c r="CP54" s="33"/>
      <c r="CQ54" s="33"/>
      <c r="CR54" s="34">
        <f t="shared" si="40"/>
        <v>15</v>
      </c>
      <c r="CS54" s="35">
        <f t="shared" si="41"/>
        <v>26.25</v>
      </c>
      <c r="CT54" s="19">
        <v>10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35">
        <f t="shared" si="42"/>
        <v>0.3</v>
      </c>
      <c r="DE54" s="19">
        <v>0</v>
      </c>
      <c r="DF54" s="35">
        <f t="shared" si="43"/>
        <v>10</v>
      </c>
      <c r="DG54" s="35">
        <f t="shared" si="44"/>
        <v>39.93</v>
      </c>
      <c r="DH54" s="16">
        <v>80</v>
      </c>
      <c r="DI54" s="35">
        <f t="shared" si="45"/>
        <v>36</v>
      </c>
      <c r="DJ54" s="36">
        <f t="shared" si="46"/>
        <v>75.930000000000007</v>
      </c>
      <c r="DK54" s="16">
        <v>15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34">
        <f t="shared" si="47"/>
        <v>15</v>
      </c>
      <c r="DV54" s="35">
        <f t="shared" si="48"/>
        <v>26.25</v>
      </c>
      <c r="DW54" s="19">
        <f t="shared" si="49"/>
        <v>80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37">
        <f t="shared" si="50"/>
        <v>80</v>
      </c>
      <c r="EH54" s="35">
        <f t="shared" si="51"/>
        <v>31.499999999999996</v>
      </c>
      <c r="EI54" s="19">
        <f t="shared" si="52"/>
        <v>80</v>
      </c>
      <c r="EJ54" s="35">
        <f t="shared" si="53"/>
        <v>13.5</v>
      </c>
      <c r="EK54" s="19">
        <f t="shared" si="54"/>
        <v>0</v>
      </c>
      <c r="EL54" s="35">
        <f t="shared" si="55"/>
        <v>15</v>
      </c>
      <c r="EM54" s="38">
        <f t="shared" si="56"/>
        <v>86.25</v>
      </c>
      <c r="EN54" s="39">
        <f t="shared" si="57"/>
        <v>80.057999999999993</v>
      </c>
      <c r="EP54" s="40">
        <f>LOOKUP(BU54,LOOKUP!$A$2:$A$505,LOOKUP!$B$2:$B$505)</f>
        <v>1.75</v>
      </c>
      <c r="EQ54" s="40">
        <f>LOOKUP(EN54,LOOKUP!$A$2:$A$505,LOOKUP!$B$2:$B$505)</f>
        <v>2.5</v>
      </c>
      <c r="ER54" s="41">
        <f t="shared" si="58"/>
        <v>85.777999999999992</v>
      </c>
      <c r="ES54" s="42">
        <f>LOOKUP(ER54,LOOKUP!$A$2:$A$505,LOOKUP!$B$2:$B$505)</f>
        <v>2</v>
      </c>
      <c r="EU54" s="11">
        <f>'PRINT GRADE'!H88</f>
        <v>2</v>
      </c>
    </row>
    <row r="55" spans="1:151" x14ac:dyDescent="0.3">
      <c r="A55" s="30">
        <v>47</v>
      </c>
      <c r="B55" s="31" t="s">
        <v>166</v>
      </c>
      <c r="C55" s="16">
        <v>5</v>
      </c>
      <c r="D55" s="43">
        <v>10</v>
      </c>
      <c r="E55" s="16"/>
      <c r="F55" s="16"/>
      <c r="G55" s="16"/>
      <c r="H55" s="16"/>
      <c r="I55" s="32"/>
      <c r="J55" s="16"/>
      <c r="K55" s="32"/>
      <c r="L55" s="32"/>
      <c r="M55" s="34">
        <f t="shared" si="60"/>
        <v>15</v>
      </c>
      <c r="N55" s="35">
        <f t="shared" si="22"/>
        <v>21.428571428571427</v>
      </c>
      <c r="O55" s="19">
        <v>10</v>
      </c>
      <c r="P55" s="19"/>
      <c r="Q55" s="19"/>
      <c r="R55" s="19"/>
      <c r="S55" s="19"/>
      <c r="T55" s="19"/>
      <c r="U55" s="19"/>
      <c r="V55" s="33"/>
      <c r="W55" s="33"/>
      <c r="X55" s="33"/>
      <c r="Y55" s="34">
        <f t="shared" si="23"/>
        <v>10</v>
      </c>
      <c r="Z55" s="35">
        <f t="shared" si="24"/>
        <v>30</v>
      </c>
      <c r="AA55" s="19">
        <v>25</v>
      </c>
      <c r="AB55" s="19">
        <v>100</v>
      </c>
      <c r="AC55" s="19">
        <v>100</v>
      </c>
      <c r="AD55" s="19">
        <v>100</v>
      </c>
      <c r="AE55" s="19">
        <v>100</v>
      </c>
      <c r="AF55" s="19">
        <v>100</v>
      </c>
      <c r="AG55" s="19">
        <v>100</v>
      </c>
      <c r="AH55" s="19">
        <v>100</v>
      </c>
      <c r="AI55" s="19">
        <v>100</v>
      </c>
      <c r="AJ55" s="19">
        <v>100</v>
      </c>
      <c r="AK55" s="35">
        <f t="shared" si="25"/>
        <v>27.75</v>
      </c>
      <c r="AL55" s="19">
        <v>2</v>
      </c>
      <c r="AM55" s="35">
        <f t="shared" si="26"/>
        <v>8.8000000000000007</v>
      </c>
      <c r="AN55" s="35">
        <f t="shared" si="27"/>
        <v>52.787142857142854</v>
      </c>
      <c r="AO55" s="16">
        <v>32</v>
      </c>
      <c r="AP55" s="35">
        <f t="shared" si="28"/>
        <v>32.800000000000004</v>
      </c>
      <c r="AQ55" s="36">
        <f t="shared" si="29"/>
        <v>85.587142857142851</v>
      </c>
      <c r="AR55" s="16">
        <v>25</v>
      </c>
      <c r="AS55" s="16"/>
      <c r="AT55" s="16"/>
      <c r="AU55" s="16"/>
      <c r="AV55" s="16"/>
      <c r="AW55" s="16"/>
      <c r="AX55" s="16"/>
      <c r="AY55" s="16"/>
      <c r="AZ55" s="16"/>
      <c r="BA55" s="16"/>
      <c r="BB55" s="34">
        <f t="shared" si="1"/>
        <v>25</v>
      </c>
      <c r="BC55" s="35">
        <f t="shared" si="30"/>
        <v>21.875</v>
      </c>
      <c r="BD55" s="19">
        <v>65</v>
      </c>
      <c r="BE55" s="19"/>
      <c r="BF55" s="19"/>
      <c r="BG55" s="19"/>
      <c r="BH55" s="19"/>
      <c r="BI55" s="19"/>
      <c r="BJ55" s="19"/>
      <c r="BK55" s="19"/>
      <c r="BL55" s="19"/>
      <c r="BM55" s="19"/>
      <c r="BN55" s="37">
        <f t="shared" si="31"/>
        <v>65</v>
      </c>
      <c r="BO55" s="35">
        <f t="shared" si="32"/>
        <v>28.874999999999996</v>
      </c>
      <c r="BP55" s="19">
        <v>80</v>
      </c>
      <c r="BQ55" s="35">
        <f t="shared" si="33"/>
        <v>15</v>
      </c>
      <c r="BR55" s="19">
        <f t="shared" si="34"/>
        <v>2</v>
      </c>
      <c r="BS55" s="35">
        <f t="shared" si="35"/>
        <v>13.2</v>
      </c>
      <c r="BT55" s="38">
        <f t="shared" si="36"/>
        <v>78.95</v>
      </c>
      <c r="BU55" s="39">
        <f t="shared" si="37"/>
        <v>82.932285714285712</v>
      </c>
      <c r="BV55" s="16">
        <v>15</v>
      </c>
      <c r="BW55" s="16"/>
      <c r="BX55" s="16"/>
      <c r="BY55" s="16"/>
      <c r="BZ55" s="16"/>
      <c r="CA55" s="16"/>
      <c r="CB55" s="32"/>
      <c r="CC55" s="16"/>
      <c r="CD55" s="32"/>
      <c r="CE55" s="32"/>
      <c r="CF55" s="34">
        <f t="shared" si="61"/>
        <v>15</v>
      </c>
      <c r="CG55" s="35">
        <f t="shared" si="39"/>
        <v>22.5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40"/>
        <v>10</v>
      </c>
      <c r="CS55" s="35">
        <f t="shared" si="41"/>
        <v>22.5</v>
      </c>
      <c r="CT55" s="19">
        <v>10</v>
      </c>
      <c r="CU55" s="19"/>
      <c r="CV55" s="19"/>
      <c r="CW55" s="19"/>
      <c r="CX55" s="19"/>
      <c r="CY55" s="19"/>
      <c r="CZ55" s="19"/>
      <c r="DA55" s="19"/>
      <c r="DB55" s="19"/>
      <c r="DC55" s="19"/>
      <c r="DD55" s="35">
        <f t="shared" si="42"/>
        <v>0.3</v>
      </c>
      <c r="DE55" s="19">
        <v>2</v>
      </c>
      <c r="DF55" s="35">
        <f t="shared" si="43"/>
        <v>8.8000000000000007</v>
      </c>
      <c r="DG55" s="35">
        <f t="shared" si="44"/>
        <v>32.459999999999994</v>
      </c>
      <c r="DH55" s="16">
        <v>75</v>
      </c>
      <c r="DI55" s="35">
        <f t="shared" si="45"/>
        <v>35</v>
      </c>
      <c r="DJ55" s="36">
        <f t="shared" si="46"/>
        <v>67.459999999999994</v>
      </c>
      <c r="DK55" s="16">
        <v>25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47"/>
        <v>25</v>
      </c>
      <c r="DV55" s="35">
        <f t="shared" si="48"/>
        <v>32.083333333333329</v>
      </c>
      <c r="DW55" s="19">
        <v>75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50"/>
        <v>75</v>
      </c>
      <c r="EH55" s="35">
        <f t="shared" si="51"/>
        <v>30.624999999999996</v>
      </c>
      <c r="EI55" s="19">
        <f t="shared" si="52"/>
        <v>80</v>
      </c>
      <c r="EJ55" s="35">
        <f t="shared" si="53"/>
        <v>13.5</v>
      </c>
      <c r="EK55" s="19">
        <v>1</v>
      </c>
      <c r="EL55" s="35">
        <f t="shared" si="55"/>
        <v>14.1</v>
      </c>
      <c r="EM55" s="38">
        <f t="shared" si="56"/>
        <v>90.308333333333323</v>
      </c>
      <c r="EN55" s="39">
        <f t="shared" si="57"/>
        <v>76.59933333333332</v>
      </c>
      <c r="EP55" s="40">
        <f>LOOKUP(BU55,LOOKUP!$A$2:$A$505,LOOKUP!$B$2:$B$505)</f>
        <v>2.25</v>
      </c>
      <c r="EQ55" s="40">
        <f>LOOKUP(EN55,LOOKUP!$A$2:$A$505,LOOKUP!$B$2:$B$505)</f>
        <v>3</v>
      </c>
      <c r="ER55" s="41">
        <f t="shared" si="58"/>
        <v>79.765809523809509</v>
      </c>
      <c r="ES55" s="42">
        <f>LOOKUP(ER55,LOOKUP!$A$2:$A$505,LOOKUP!$B$2:$B$505)</f>
        <v>2.5</v>
      </c>
      <c r="EU55" s="11">
        <f>'PRINT GRADE'!H89</f>
        <v>2.5</v>
      </c>
    </row>
    <row r="56" spans="1:151" x14ac:dyDescent="0.3">
      <c r="A56" s="30">
        <v>48</v>
      </c>
      <c r="B56" s="31" t="s">
        <v>167</v>
      </c>
      <c r="C56" s="16"/>
      <c r="D56" s="43">
        <v>25</v>
      </c>
      <c r="E56" s="16"/>
      <c r="F56" s="16"/>
      <c r="G56" s="16"/>
      <c r="H56" s="16"/>
      <c r="I56" s="32"/>
      <c r="J56" s="16"/>
      <c r="K56" s="32"/>
      <c r="L56" s="32"/>
      <c r="M56" s="34">
        <f t="shared" si="60"/>
        <v>25</v>
      </c>
      <c r="N56" s="35">
        <f t="shared" si="22"/>
        <v>25.714285714285715</v>
      </c>
      <c r="O56" s="19">
        <v>10</v>
      </c>
      <c r="P56" s="19"/>
      <c r="Q56" s="19"/>
      <c r="R56" s="19"/>
      <c r="S56" s="19"/>
      <c r="T56" s="19"/>
      <c r="U56" s="19"/>
      <c r="V56" s="33"/>
      <c r="W56" s="33"/>
      <c r="X56" s="33"/>
      <c r="Y56" s="34">
        <f t="shared" si="23"/>
        <v>10</v>
      </c>
      <c r="Z56" s="35">
        <f t="shared" si="24"/>
        <v>30</v>
      </c>
      <c r="AA56" s="19">
        <v>60</v>
      </c>
      <c r="AB56" s="19">
        <v>100</v>
      </c>
      <c r="AC56" s="19">
        <v>100</v>
      </c>
      <c r="AD56" s="19">
        <v>100</v>
      </c>
      <c r="AE56" s="19">
        <v>100</v>
      </c>
      <c r="AF56" s="19">
        <v>100</v>
      </c>
      <c r="AG56" s="19">
        <v>100</v>
      </c>
      <c r="AH56" s="19">
        <v>100</v>
      </c>
      <c r="AI56" s="19">
        <v>100</v>
      </c>
      <c r="AJ56" s="19">
        <v>100</v>
      </c>
      <c r="AK56" s="35">
        <f t="shared" si="25"/>
        <v>28.799999999999997</v>
      </c>
      <c r="AL56" s="19">
        <v>5</v>
      </c>
      <c r="AM56" s="35">
        <f t="shared" si="26"/>
        <v>7</v>
      </c>
      <c r="AN56" s="35">
        <f t="shared" si="27"/>
        <v>54.90857142857142</v>
      </c>
      <c r="AO56" s="16">
        <v>35</v>
      </c>
      <c r="AP56" s="35">
        <f t="shared" si="28"/>
        <v>34</v>
      </c>
      <c r="AQ56" s="36">
        <f t="shared" si="29"/>
        <v>88.90857142857142</v>
      </c>
      <c r="AR56" s="16">
        <f t="shared" si="59"/>
        <v>60</v>
      </c>
      <c r="AS56" s="16"/>
      <c r="AT56" s="16"/>
      <c r="AU56" s="16"/>
      <c r="AV56" s="16"/>
      <c r="AW56" s="16"/>
      <c r="AX56" s="16"/>
      <c r="AY56" s="16"/>
      <c r="AZ56" s="16"/>
      <c r="BA56" s="16"/>
      <c r="BB56" s="34">
        <f t="shared" si="1"/>
        <v>60</v>
      </c>
      <c r="BC56" s="35">
        <f t="shared" si="30"/>
        <v>28</v>
      </c>
      <c r="BD56" s="19">
        <v>60</v>
      </c>
      <c r="BE56" s="19"/>
      <c r="BF56" s="19"/>
      <c r="BG56" s="19"/>
      <c r="BH56" s="19"/>
      <c r="BI56" s="19"/>
      <c r="BJ56" s="19"/>
      <c r="BK56" s="19"/>
      <c r="BL56" s="19"/>
      <c r="BM56" s="19"/>
      <c r="BN56" s="37">
        <f t="shared" si="31"/>
        <v>60</v>
      </c>
      <c r="BO56" s="35">
        <f t="shared" si="32"/>
        <v>28</v>
      </c>
      <c r="BP56" s="19">
        <v>80</v>
      </c>
      <c r="BQ56" s="35">
        <f t="shared" si="33"/>
        <v>15</v>
      </c>
      <c r="BR56" s="19">
        <f t="shared" si="34"/>
        <v>5</v>
      </c>
      <c r="BS56" s="35">
        <f t="shared" si="35"/>
        <v>10.5</v>
      </c>
      <c r="BT56" s="38">
        <f t="shared" si="36"/>
        <v>81.5</v>
      </c>
      <c r="BU56" s="39">
        <f t="shared" si="37"/>
        <v>85.945142857142855</v>
      </c>
      <c r="BV56" s="16">
        <v>30</v>
      </c>
      <c r="BW56" s="16"/>
      <c r="BX56" s="16"/>
      <c r="BY56" s="16"/>
      <c r="BZ56" s="16"/>
      <c r="CA56" s="16"/>
      <c r="CB56" s="32"/>
      <c r="CC56" s="16"/>
      <c r="CD56" s="32"/>
      <c r="CE56" s="32"/>
      <c r="CF56" s="34">
        <f t="shared" si="61"/>
        <v>30</v>
      </c>
      <c r="CG56" s="35">
        <f t="shared" si="39"/>
        <v>30</v>
      </c>
      <c r="CH56" s="19">
        <v>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40"/>
        <v>0</v>
      </c>
      <c r="CS56" s="35">
        <f t="shared" si="41"/>
        <v>15</v>
      </c>
      <c r="CT56" s="19">
        <v>10</v>
      </c>
      <c r="CU56" s="19"/>
      <c r="CV56" s="19"/>
      <c r="CW56" s="19"/>
      <c r="CX56" s="19"/>
      <c r="CY56" s="19"/>
      <c r="CZ56" s="19"/>
      <c r="DA56" s="19"/>
      <c r="DB56" s="19"/>
      <c r="DC56" s="19"/>
      <c r="DD56" s="35">
        <f t="shared" si="42"/>
        <v>0.3</v>
      </c>
      <c r="DE56" s="19">
        <v>5</v>
      </c>
      <c r="DF56" s="35">
        <f t="shared" si="43"/>
        <v>7</v>
      </c>
      <c r="DG56" s="35">
        <f t="shared" si="44"/>
        <v>31.379999999999995</v>
      </c>
      <c r="DH56" s="16"/>
      <c r="DI56" s="35">
        <f t="shared" si="45"/>
        <v>20</v>
      </c>
      <c r="DJ56" s="36">
        <f t="shared" si="46"/>
        <v>51.379999999999995</v>
      </c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47"/>
        <v>0</v>
      </c>
      <c r="DV56" s="35">
        <f t="shared" si="48"/>
        <v>17.5</v>
      </c>
      <c r="DW56" s="19">
        <f t="shared" si="49"/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50"/>
        <v>0</v>
      </c>
      <c r="EH56" s="35">
        <f t="shared" si="51"/>
        <v>17.5</v>
      </c>
      <c r="EI56" s="19">
        <f t="shared" si="52"/>
        <v>80</v>
      </c>
      <c r="EJ56" s="35">
        <f t="shared" si="53"/>
        <v>13.5</v>
      </c>
      <c r="EK56" s="19">
        <f t="shared" si="54"/>
        <v>5</v>
      </c>
      <c r="EL56" s="35">
        <f t="shared" si="55"/>
        <v>10.5</v>
      </c>
      <c r="EM56" s="38">
        <f t="shared" si="56"/>
        <v>59</v>
      </c>
      <c r="EN56" s="39">
        <f t="shared" si="57"/>
        <v>54.427999999999997</v>
      </c>
      <c r="EP56" s="40">
        <f>LOOKUP(BU56,LOOKUP!$A$2:$A$505,LOOKUP!$B$2:$B$505)</f>
        <v>2</v>
      </c>
      <c r="EQ56" s="40">
        <f>LOOKUP(EN56,LOOKUP!$A$2:$A$505,LOOKUP!$B$2:$B$505)</f>
        <v>5</v>
      </c>
      <c r="ER56" s="41">
        <f t="shared" si="58"/>
        <v>70.186571428571426</v>
      </c>
      <c r="ES56" s="42">
        <f>LOOKUP(ER56,LOOKUP!$A$2:$A$505,LOOKUP!$B$2:$B$505)</f>
        <v>5</v>
      </c>
      <c r="EU56" s="11" t="str">
        <f>'PRINT GRADE'!H90</f>
        <v>INC</v>
      </c>
    </row>
    <row r="57" spans="1:151" x14ac:dyDescent="0.3">
      <c r="A57" s="30">
        <v>49</v>
      </c>
      <c r="B57" s="31" t="s">
        <v>168</v>
      </c>
      <c r="C57" s="16">
        <v>5</v>
      </c>
      <c r="D57" s="43">
        <v>15</v>
      </c>
      <c r="E57" s="16"/>
      <c r="F57" s="16"/>
      <c r="G57" s="16"/>
      <c r="H57" s="16"/>
      <c r="I57" s="32"/>
      <c r="J57" s="16"/>
      <c r="K57" s="32"/>
      <c r="L57" s="32"/>
      <c r="M57" s="34">
        <f t="shared" si="60"/>
        <v>20</v>
      </c>
      <c r="N57" s="35">
        <f t="shared" si="22"/>
        <v>23.571428571428569</v>
      </c>
      <c r="O57" s="19">
        <v>10</v>
      </c>
      <c r="P57" s="19"/>
      <c r="Q57" s="19"/>
      <c r="R57" s="19"/>
      <c r="S57" s="19"/>
      <c r="T57" s="19"/>
      <c r="U57" s="19"/>
      <c r="V57" s="33"/>
      <c r="W57" s="33"/>
      <c r="X57" s="33"/>
      <c r="Y57" s="34">
        <f t="shared" si="23"/>
        <v>10</v>
      </c>
      <c r="Z57" s="35">
        <f t="shared" si="24"/>
        <v>30</v>
      </c>
      <c r="AA57" s="19">
        <v>25</v>
      </c>
      <c r="AB57" s="19">
        <v>100</v>
      </c>
      <c r="AC57" s="19">
        <v>100</v>
      </c>
      <c r="AD57" s="19">
        <v>100</v>
      </c>
      <c r="AE57" s="19">
        <v>100</v>
      </c>
      <c r="AF57" s="19">
        <v>100</v>
      </c>
      <c r="AG57" s="19">
        <v>100</v>
      </c>
      <c r="AH57" s="19">
        <v>100</v>
      </c>
      <c r="AI57" s="19">
        <v>100</v>
      </c>
      <c r="AJ57" s="19">
        <v>100</v>
      </c>
      <c r="AK57" s="35">
        <f t="shared" si="25"/>
        <v>27.75</v>
      </c>
      <c r="AL57" s="19">
        <v>2</v>
      </c>
      <c r="AM57" s="35">
        <f t="shared" si="26"/>
        <v>8.8000000000000007</v>
      </c>
      <c r="AN57" s="35">
        <f t="shared" si="27"/>
        <v>54.072857142857139</v>
      </c>
      <c r="AO57" s="16">
        <v>19</v>
      </c>
      <c r="AP57" s="35">
        <f t="shared" si="28"/>
        <v>27.6</v>
      </c>
      <c r="AQ57" s="36">
        <f t="shared" si="29"/>
        <v>81.67285714285714</v>
      </c>
      <c r="AR57" s="16">
        <v>50</v>
      </c>
      <c r="AS57" s="16"/>
      <c r="AT57" s="16"/>
      <c r="AU57" s="16"/>
      <c r="AV57" s="16"/>
      <c r="AW57" s="16"/>
      <c r="AX57" s="16"/>
      <c r="AY57" s="16"/>
      <c r="AZ57" s="16"/>
      <c r="BA57" s="16"/>
      <c r="BB57" s="34">
        <f t="shared" si="1"/>
        <v>50</v>
      </c>
      <c r="BC57" s="35">
        <f t="shared" si="30"/>
        <v>26.25</v>
      </c>
      <c r="BD57" s="19">
        <v>65</v>
      </c>
      <c r="BE57" s="19"/>
      <c r="BF57" s="19"/>
      <c r="BG57" s="19"/>
      <c r="BH57" s="19"/>
      <c r="BI57" s="19"/>
      <c r="BJ57" s="19"/>
      <c r="BK57" s="19"/>
      <c r="BL57" s="19"/>
      <c r="BM57" s="19"/>
      <c r="BN57" s="37">
        <f t="shared" si="31"/>
        <v>65</v>
      </c>
      <c r="BO57" s="35">
        <f t="shared" si="32"/>
        <v>28.874999999999996</v>
      </c>
      <c r="BP57" s="19">
        <v>80</v>
      </c>
      <c r="BQ57" s="35">
        <f t="shared" si="33"/>
        <v>15</v>
      </c>
      <c r="BR57" s="19">
        <f t="shared" si="34"/>
        <v>2</v>
      </c>
      <c r="BS57" s="35">
        <f t="shared" si="35"/>
        <v>13.2</v>
      </c>
      <c r="BT57" s="38">
        <f t="shared" si="36"/>
        <v>83.325000000000003</v>
      </c>
      <c r="BU57" s="39">
        <f t="shared" si="37"/>
        <v>82.333714285714279</v>
      </c>
      <c r="BV57" s="16">
        <v>20</v>
      </c>
      <c r="BW57" s="16"/>
      <c r="BX57" s="16"/>
      <c r="BY57" s="16"/>
      <c r="BZ57" s="16"/>
      <c r="CA57" s="16"/>
      <c r="CB57" s="32"/>
      <c r="CC57" s="16"/>
      <c r="CD57" s="32"/>
      <c r="CE57" s="32"/>
      <c r="CF57" s="34">
        <f t="shared" si="61"/>
        <v>20</v>
      </c>
      <c r="CG57" s="35">
        <f t="shared" si="39"/>
        <v>25.000000000000004</v>
      </c>
      <c r="CH57" s="19">
        <v>15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40"/>
        <v>15</v>
      </c>
      <c r="CS57" s="35">
        <f t="shared" si="41"/>
        <v>26.25</v>
      </c>
      <c r="CT57" s="19">
        <v>10</v>
      </c>
      <c r="CU57" s="19"/>
      <c r="CV57" s="19"/>
      <c r="CW57" s="19"/>
      <c r="CX57" s="19"/>
      <c r="CY57" s="19"/>
      <c r="CZ57" s="19"/>
      <c r="DA57" s="19"/>
      <c r="DB57" s="19"/>
      <c r="DC57" s="19"/>
      <c r="DD57" s="35">
        <f t="shared" si="42"/>
        <v>0.3</v>
      </c>
      <c r="DE57" s="19">
        <v>2</v>
      </c>
      <c r="DF57" s="35">
        <f t="shared" si="43"/>
        <v>8.8000000000000007</v>
      </c>
      <c r="DG57" s="35">
        <f t="shared" si="44"/>
        <v>36.209999999999994</v>
      </c>
      <c r="DH57" s="16">
        <v>75</v>
      </c>
      <c r="DI57" s="35">
        <f t="shared" si="45"/>
        <v>35</v>
      </c>
      <c r="DJ57" s="36">
        <f t="shared" si="46"/>
        <v>71.209999999999994</v>
      </c>
      <c r="DK57" s="16">
        <v>10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47"/>
        <v>10</v>
      </c>
      <c r="DV57" s="35">
        <f t="shared" si="48"/>
        <v>23.333333333333332</v>
      </c>
      <c r="DW57" s="19">
        <f t="shared" si="49"/>
        <v>75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50"/>
        <v>75</v>
      </c>
      <c r="EH57" s="35">
        <f t="shared" si="51"/>
        <v>30.624999999999996</v>
      </c>
      <c r="EI57" s="19">
        <f t="shared" si="52"/>
        <v>80</v>
      </c>
      <c r="EJ57" s="35">
        <f t="shared" si="53"/>
        <v>13.5</v>
      </c>
      <c r="EK57" s="19">
        <f t="shared" si="54"/>
        <v>2</v>
      </c>
      <c r="EL57" s="35">
        <f t="shared" si="55"/>
        <v>13.2</v>
      </c>
      <c r="EM57" s="38">
        <f t="shared" si="56"/>
        <v>80.658333333333331</v>
      </c>
      <c r="EN57" s="39">
        <f t="shared" si="57"/>
        <v>74.98933333333332</v>
      </c>
      <c r="EP57" s="40">
        <f>LOOKUP(BU57,LOOKUP!$A$2:$A$505,LOOKUP!$B$2:$B$505)</f>
        <v>2.25</v>
      </c>
      <c r="EQ57" s="40">
        <f>LOOKUP(EN57,LOOKUP!$A$2:$A$505,LOOKUP!$B$2:$B$505)</f>
        <v>3</v>
      </c>
      <c r="ER57" s="41">
        <f t="shared" si="58"/>
        <v>78.6615238095238</v>
      </c>
      <c r="ES57" s="42">
        <f>LOOKUP(ER57,LOOKUP!$A$2:$A$505,LOOKUP!$B$2:$B$505)</f>
        <v>2.5</v>
      </c>
      <c r="EU57" s="11">
        <f>'PRINT GRADE'!H91</f>
        <v>2.5</v>
      </c>
    </row>
    <row r="58" spans="1:151" x14ac:dyDescent="0.3">
      <c r="A58" s="30">
        <v>50</v>
      </c>
      <c r="B58" s="31" t="s">
        <v>169</v>
      </c>
      <c r="C58" s="16"/>
      <c r="D58" s="43">
        <v>25</v>
      </c>
      <c r="E58" s="16"/>
      <c r="F58" s="16"/>
      <c r="G58" s="16"/>
      <c r="H58" s="16"/>
      <c r="I58" s="32"/>
      <c r="J58" s="16"/>
      <c r="K58" s="32"/>
      <c r="L58" s="32"/>
      <c r="M58" s="34">
        <f t="shared" si="60"/>
        <v>25</v>
      </c>
      <c r="N58" s="35">
        <f t="shared" si="22"/>
        <v>25.714285714285715</v>
      </c>
      <c r="O58" s="19">
        <v>10</v>
      </c>
      <c r="P58" s="19"/>
      <c r="Q58" s="19"/>
      <c r="R58" s="19"/>
      <c r="S58" s="19"/>
      <c r="T58" s="19"/>
      <c r="U58" s="19"/>
      <c r="V58" s="33"/>
      <c r="W58" s="33"/>
      <c r="X58" s="33"/>
      <c r="Y58" s="34">
        <f t="shared" si="23"/>
        <v>10</v>
      </c>
      <c r="Z58" s="35">
        <f t="shared" si="24"/>
        <v>30</v>
      </c>
      <c r="AA58" s="19">
        <v>85</v>
      </c>
      <c r="AB58" s="19">
        <v>100</v>
      </c>
      <c r="AC58" s="19">
        <v>100</v>
      </c>
      <c r="AD58" s="19">
        <v>100</v>
      </c>
      <c r="AE58" s="19">
        <v>100</v>
      </c>
      <c r="AF58" s="19">
        <v>100</v>
      </c>
      <c r="AG58" s="19">
        <v>100</v>
      </c>
      <c r="AH58" s="19">
        <v>100</v>
      </c>
      <c r="AI58" s="19">
        <v>100</v>
      </c>
      <c r="AJ58" s="19">
        <v>100</v>
      </c>
      <c r="AK58" s="35">
        <f t="shared" si="25"/>
        <v>29.549999999999997</v>
      </c>
      <c r="AL58" s="19"/>
      <c r="AM58" s="35">
        <f t="shared" si="26"/>
        <v>10</v>
      </c>
      <c r="AN58" s="35">
        <f t="shared" si="27"/>
        <v>57.15857142857142</v>
      </c>
      <c r="AO58" s="16">
        <v>35</v>
      </c>
      <c r="AP58" s="35">
        <f t="shared" si="28"/>
        <v>34</v>
      </c>
      <c r="AQ58" s="36">
        <f t="shared" si="29"/>
        <v>91.15857142857142</v>
      </c>
      <c r="AR58" s="16">
        <f t="shared" si="59"/>
        <v>85</v>
      </c>
      <c r="AS58" s="16"/>
      <c r="AT58" s="16"/>
      <c r="AU58" s="16"/>
      <c r="AV58" s="16"/>
      <c r="AW58" s="16"/>
      <c r="AX58" s="16"/>
      <c r="AY58" s="16"/>
      <c r="AZ58" s="16"/>
      <c r="BA58" s="16"/>
      <c r="BB58" s="34">
        <f t="shared" si="1"/>
        <v>85</v>
      </c>
      <c r="BC58" s="35">
        <f t="shared" si="30"/>
        <v>32.375</v>
      </c>
      <c r="BD58" s="19">
        <v>85</v>
      </c>
      <c r="BE58" s="19"/>
      <c r="BF58" s="19"/>
      <c r="BG58" s="19"/>
      <c r="BH58" s="19"/>
      <c r="BI58" s="19"/>
      <c r="BJ58" s="19"/>
      <c r="BK58" s="19"/>
      <c r="BL58" s="19"/>
      <c r="BM58" s="19"/>
      <c r="BN58" s="37">
        <f t="shared" si="31"/>
        <v>85</v>
      </c>
      <c r="BO58" s="35">
        <f t="shared" si="32"/>
        <v>32.375</v>
      </c>
      <c r="BP58" s="19">
        <v>80</v>
      </c>
      <c r="BQ58" s="35">
        <f t="shared" si="33"/>
        <v>15</v>
      </c>
      <c r="BR58" s="19">
        <f t="shared" si="34"/>
        <v>0</v>
      </c>
      <c r="BS58" s="35">
        <f t="shared" si="35"/>
        <v>15</v>
      </c>
      <c r="BT58" s="38">
        <f t="shared" si="36"/>
        <v>94.75</v>
      </c>
      <c r="BU58" s="39">
        <f t="shared" si="37"/>
        <v>92.595142857142847</v>
      </c>
      <c r="BV58" s="16">
        <v>30</v>
      </c>
      <c r="BW58" s="16"/>
      <c r="BX58" s="16"/>
      <c r="BY58" s="16"/>
      <c r="BZ58" s="16"/>
      <c r="CA58" s="16"/>
      <c r="CB58" s="32"/>
      <c r="CC58" s="16"/>
      <c r="CD58" s="32"/>
      <c r="CE58" s="32"/>
      <c r="CF58" s="34">
        <f t="shared" si="61"/>
        <v>30</v>
      </c>
      <c r="CG58" s="35">
        <f t="shared" si="39"/>
        <v>30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40"/>
        <v>10</v>
      </c>
      <c r="CS58" s="35">
        <f t="shared" si="41"/>
        <v>22.5</v>
      </c>
      <c r="CT58" s="19">
        <v>10</v>
      </c>
      <c r="CU58" s="19"/>
      <c r="CV58" s="19"/>
      <c r="CW58" s="19"/>
      <c r="CX58" s="19"/>
      <c r="CY58" s="19"/>
      <c r="CZ58" s="19"/>
      <c r="DA58" s="19"/>
      <c r="DB58" s="19"/>
      <c r="DC58" s="19"/>
      <c r="DD58" s="35">
        <f t="shared" si="42"/>
        <v>0.3</v>
      </c>
      <c r="DE58" s="19">
        <v>0</v>
      </c>
      <c r="DF58" s="35">
        <f t="shared" si="43"/>
        <v>10</v>
      </c>
      <c r="DG58" s="35">
        <f t="shared" si="44"/>
        <v>37.68</v>
      </c>
      <c r="DH58" s="16">
        <v>85</v>
      </c>
      <c r="DI58" s="35">
        <f t="shared" si="45"/>
        <v>37</v>
      </c>
      <c r="DJ58" s="36">
        <f t="shared" si="46"/>
        <v>74.680000000000007</v>
      </c>
      <c r="DK58" s="16">
        <v>5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47"/>
        <v>5</v>
      </c>
      <c r="DV58" s="35">
        <f t="shared" si="48"/>
        <v>20.416666666666668</v>
      </c>
      <c r="DW58" s="19">
        <f t="shared" si="49"/>
        <v>85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50"/>
        <v>85</v>
      </c>
      <c r="EH58" s="35">
        <f t="shared" si="51"/>
        <v>32.375</v>
      </c>
      <c r="EI58" s="19">
        <f t="shared" si="52"/>
        <v>80</v>
      </c>
      <c r="EJ58" s="35">
        <f t="shared" si="53"/>
        <v>13.5</v>
      </c>
      <c r="EK58" s="19">
        <f t="shared" si="54"/>
        <v>0</v>
      </c>
      <c r="EL58" s="35">
        <f t="shared" si="55"/>
        <v>15</v>
      </c>
      <c r="EM58" s="38">
        <f t="shared" si="56"/>
        <v>81.291666666666671</v>
      </c>
      <c r="EN58" s="39">
        <f t="shared" si="57"/>
        <v>77.324666666666673</v>
      </c>
      <c r="EP58" s="40">
        <f>LOOKUP(BU58,LOOKUP!$A$2:$A$505,LOOKUP!$B$2:$B$505)</f>
        <v>1.5</v>
      </c>
      <c r="EQ58" s="40">
        <f>LOOKUP(EN58,LOOKUP!$A$2:$A$505,LOOKUP!$B$2:$B$505)</f>
        <v>2.75</v>
      </c>
      <c r="ER58" s="41">
        <f t="shared" si="58"/>
        <v>84.959904761904767</v>
      </c>
      <c r="ES58" s="42">
        <f>LOOKUP(ER58,LOOKUP!$A$2:$A$505,LOOKUP!$B$2:$B$505)</f>
        <v>2</v>
      </c>
      <c r="EU58" s="11">
        <f>'PRINT GRADE'!H92</f>
        <v>2</v>
      </c>
    </row>
    <row r="59" spans="1:151" x14ac:dyDescent="0.3">
      <c r="A59" s="30">
        <v>51</v>
      </c>
      <c r="B59" s="31" t="s">
        <v>170</v>
      </c>
      <c r="C59" s="16"/>
      <c r="D59" s="43">
        <v>25</v>
      </c>
      <c r="E59" s="16"/>
      <c r="F59" s="16"/>
      <c r="G59" s="16"/>
      <c r="H59" s="16"/>
      <c r="I59" s="32"/>
      <c r="J59" s="16"/>
      <c r="K59" s="32"/>
      <c r="L59" s="32"/>
      <c r="M59" s="34">
        <f t="shared" si="60"/>
        <v>25</v>
      </c>
      <c r="N59" s="35">
        <f t="shared" si="22"/>
        <v>25.714285714285715</v>
      </c>
      <c r="O59" s="19">
        <v>10</v>
      </c>
      <c r="P59" s="19"/>
      <c r="Q59" s="19"/>
      <c r="R59" s="19"/>
      <c r="S59" s="19"/>
      <c r="T59" s="19"/>
      <c r="U59" s="19"/>
      <c r="V59" s="33"/>
      <c r="W59" s="33"/>
      <c r="X59" s="33"/>
      <c r="Y59" s="34">
        <f t="shared" si="23"/>
        <v>10</v>
      </c>
      <c r="Z59" s="35">
        <f t="shared" si="24"/>
        <v>30</v>
      </c>
      <c r="AA59" s="19">
        <v>85</v>
      </c>
      <c r="AB59" s="19">
        <v>100</v>
      </c>
      <c r="AC59" s="19">
        <v>100</v>
      </c>
      <c r="AD59" s="19">
        <v>100</v>
      </c>
      <c r="AE59" s="19">
        <v>100</v>
      </c>
      <c r="AF59" s="19">
        <v>100</v>
      </c>
      <c r="AG59" s="19">
        <v>100</v>
      </c>
      <c r="AH59" s="19">
        <v>100</v>
      </c>
      <c r="AI59" s="19">
        <v>100</v>
      </c>
      <c r="AJ59" s="19">
        <v>100</v>
      </c>
      <c r="AK59" s="35">
        <f t="shared" si="25"/>
        <v>29.549999999999997</v>
      </c>
      <c r="AL59" s="19"/>
      <c r="AM59" s="35">
        <f t="shared" si="26"/>
        <v>10</v>
      </c>
      <c r="AN59" s="35">
        <f t="shared" si="27"/>
        <v>57.15857142857142</v>
      </c>
      <c r="AO59" s="16">
        <v>20</v>
      </c>
      <c r="AP59" s="35">
        <f t="shared" si="28"/>
        <v>28</v>
      </c>
      <c r="AQ59" s="36">
        <f t="shared" si="29"/>
        <v>85.15857142857142</v>
      </c>
      <c r="AR59" s="16">
        <f t="shared" si="59"/>
        <v>85</v>
      </c>
      <c r="AS59" s="16"/>
      <c r="AT59" s="16"/>
      <c r="AU59" s="16"/>
      <c r="AV59" s="16"/>
      <c r="AW59" s="16"/>
      <c r="AX59" s="16"/>
      <c r="AY59" s="16"/>
      <c r="AZ59" s="16"/>
      <c r="BA59" s="16"/>
      <c r="BB59" s="34">
        <f t="shared" si="1"/>
        <v>85</v>
      </c>
      <c r="BC59" s="35">
        <f t="shared" si="30"/>
        <v>32.375</v>
      </c>
      <c r="BD59" s="19">
        <v>85</v>
      </c>
      <c r="BE59" s="19"/>
      <c r="BF59" s="19"/>
      <c r="BG59" s="19"/>
      <c r="BH59" s="19"/>
      <c r="BI59" s="19"/>
      <c r="BJ59" s="19"/>
      <c r="BK59" s="19"/>
      <c r="BL59" s="19"/>
      <c r="BM59" s="19"/>
      <c r="BN59" s="37">
        <f t="shared" si="31"/>
        <v>85</v>
      </c>
      <c r="BO59" s="35">
        <f t="shared" si="32"/>
        <v>32.375</v>
      </c>
      <c r="BP59" s="19">
        <v>80</v>
      </c>
      <c r="BQ59" s="35">
        <f t="shared" si="33"/>
        <v>15</v>
      </c>
      <c r="BR59" s="19">
        <f t="shared" si="34"/>
        <v>0</v>
      </c>
      <c r="BS59" s="35">
        <f t="shared" si="35"/>
        <v>15</v>
      </c>
      <c r="BT59" s="38">
        <f t="shared" si="36"/>
        <v>94.75</v>
      </c>
      <c r="BU59" s="39">
        <f t="shared" si="37"/>
        <v>88.995142857142852</v>
      </c>
      <c r="BV59" s="16">
        <v>30</v>
      </c>
      <c r="BW59" s="16"/>
      <c r="BX59" s="16"/>
      <c r="BY59" s="16"/>
      <c r="BZ59" s="16"/>
      <c r="CA59" s="16"/>
      <c r="CB59" s="32"/>
      <c r="CC59" s="16"/>
      <c r="CD59" s="32"/>
      <c r="CE59" s="32"/>
      <c r="CF59" s="34">
        <f t="shared" si="61"/>
        <v>30</v>
      </c>
      <c r="CG59" s="35">
        <f t="shared" si="39"/>
        <v>30</v>
      </c>
      <c r="CH59" s="19">
        <v>10</v>
      </c>
      <c r="CI59" s="19"/>
      <c r="CJ59" s="19"/>
      <c r="CK59" s="19"/>
      <c r="CL59" s="19"/>
      <c r="CM59" s="19"/>
      <c r="CN59" s="19"/>
      <c r="CO59" s="33"/>
      <c r="CP59" s="33"/>
      <c r="CQ59" s="33"/>
      <c r="CR59" s="34">
        <f t="shared" si="40"/>
        <v>10</v>
      </c>
      <c r="CS59" s="35">
        <f t="shared" si="41"/>
        <v>22.5</v>
      </c>
      <c r="CT59" s="19">
        <v>10</v>
      </c>
      <c r="CU59" s="19"/>
      <c r="CV59" s="19"/>
      <c r="CW59" s="19"/>
      <c r="CX59" s="19"/>
      <c r="CY59" s="19"/>
      <c r="CZ59" s="19"/>
      <c r="DA59" s="19"/>
      <c r="DB59" s="19"/>
      <c r="DC59" s="19"/>
      <c r="DD59" s="35">
        <f t="shared" si="42"/>
        <v>0.3</v>
      </c>
      <c r="DE59" s="19">
        <v>0</v>
      </c>
      <c r="DF59" s="35">
        <f t="shared" si="43"/>
        <v>10</v>
      </c>
      <c r="DG59" s="35">
        <f t="shared" si="44"/>
        <v>37.68</v>
      </c>
      <c r="DH59" s="16">
        <v>85</v>
      </c>
      <c r="DI59" s="35">
        <f t="shared" si="45"/>
        <v>37</v>
      </c>
      <c r="DJ59" s="36">
        <f t="shared" si="46"/>
        <v>74.680000000000007</v>
      </c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34">
        <f t="shared" si="47"/>
        <v>0</v>
      </c>
      <c r="DV59" s="35">
        <f t="shared" si="48"/>
        <v>17.5</v>
      </c>
      <c r="DW59" s="19">
        <f t="shared" si="49"/>
        <v>85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37">
        <f t="shared" si="50"/>
        <v>85</v>
      </c>
      <c r="EH59" s="35">
        <f t="shared" si="51"/>
        <v>32.375</v>
      </c>
      <c r="EI59" s="19">
        <f t="shared" si="52"/>
        <v>80</v>
      </c>
      <c r="EJ59" s="35">
        <f t="shared" si="53"/>
        <v>13.5</v>
      </c>
      <c r="EK59" s="19">
        <f t="shared" si="54"/>
        <v>0</v>
      </c>
      <c r="EL59" s="35">
        <f t="shared" si="55"/>
        <v>15</v>
      </c>
      <c r="EM59" s="38">
        <f t="shared" si="56"/>
        <v>78.375</v>
      </c>
      <c r="EN59" s="39">
        <f t="shared" si="57"/>
        <v>76.158000000000001</v>
      </c>
      <c r="EP59" s="40">
        <f>LOOKUP(BU59,LOOKUP!$A$2:$A$505,LOOKUP!$B$2:$B$505)</f>
        <v>1.75</v>
      </c>
      <c r="EQ59" s="40">
        <f>LOOKUP(EN59,LOOKUP!$A$2:$A$505,LOOKUP!$B$2:$B$505)</f>
        <v>3</v>
      </c>
      <c r="ER59" s="41">
        <f t="shared" si="58"/>
        <v>82.576571428571427</v>
      </c>
      <c r="ES59" s="42">
        <f>LOOKUP(ER59,LOOKUP!$A$2:$A$505,LOOKUP!$B$2:$B$505)</f>
        <v>2.25</v>
      </c>
      <c r="EU59" s="11">
        <f>'PRINT GRADE'!H124</f>
        <v>2.25</v>
      </c>
    </row>
    <row r="60" spans="1:151" x14ac:dyDescent="0.3">
      <c r="A60" s="30">
        <v>52</v>
      </c>
      <c r="B60" s="31" t="s">
        <v>171</v>
      </c>
      <c r="C60" s="16">
        <v>2</v>
      </c>
      <c r="D60" s="43">
        <v>10</v>
      </c>
      <c r="E60" s="16"/>
      <c r="F60" s="16"/>
      <c r="G60" s="16"/>
      <c r="H60" s="16"/>
      <c r="I60" s="32"/>
      <c r="J60" s="16"/>
      <c r="K60" s="32"/>
      <c r="L60" s="32"/>
      <c r="M60" s="34">
        <f t="shared" ref="M60" si="101">SUM(C60:L60)</f>
        <v>12</v>
      </c>
      <c r="N60" s="35">
        <f t="shared" ref="N60" si="102">(M60*50/$M$5+50)*0.3</f>
        <v>20.142857142857142</v>
      </c>
      <c r="O60" s="19">
        <v>10</v>
      </c>
      <c r="P60" s="19"/>
      <c r="Q60" s="19"/>
      <c r="R60" s="19"/>
      <c r="S60" s="19"/>
      <c r="T60" s="19"/>
      <c r="U60" s="19"/>
      <c r="V60" s="33"/>
      <c r="W60" s="33"/>
      <c r="X60" s="33"/>
      <c r="Y60" s="34">
        <f t="shared" ref="Y60" si="103">SUM(O60:X60)</f>
        <v>10</v>
      </c>
      <c r="Z60" s="35">
        <f t="shared" ref="Z60" si="104">(Y60*50/$Y$5+50)*0.3</f>
        <v>30</v>
      </c>
      <c r="AA60" s="19">
        <v>60</v>
      </c>
      <c r="AB60" s="19">
        <v>100</v>
      </c>
      <c r="AC60" s="19">
        <v>100</v>
      </c>
      <c r="AD60" s="19">
        <v>100</v>
      </c>
      <c r="AE60" s="19">
        <v>100</v>
      </c>
      <c r="AF60" s="19">
        <v>100</v>
      </c>
      <c r="AG60" s="19">
        <v>100</v>
      </c>
      <c r="AH60" s="19">
        <v>100</v>
      </c>
      <c r="AI60" s="19">
        <v>100</v>
      </c>
      <c r="AJ60" s="19">
        <v>100</v>
      </c>
      <c r="AK60" s="35">
        <f t="shared" ref="AK60" si="105">SUM(AA60:AJ60)/10*0.3</f>
        <v>28.799999999999997</v>
      </c>
      <c r="AL60" s="19">
        <v>3</v>
      </c>
      <c r="AM60" s="35">
        <f t="shared" ref="AM60" si="106">IF(AL60,(100-AL60*6)*10%,10)</f>
        <v>8.2000000000000011</v>
      </c>
      <c r="AN60" s="35">
        <f t="shared" ref="AN60" si="107">SUM(N60,Z60,AK60,AM60)*0.6</f>
        <v>52.285714285714285</v>
      </c>
      <c r="AO60" s="16">
        <v>10</v>
      </c>
      <c r="AP60" s="35">
        <f t="shared" ref="AP60" si="108">(AO60*50/$AO$5+50)*0.4</f>
        <v>24</v>
      </c>
      <c r="AQ60" s="36">
        <f t="shared" ref="AQ60" si="109">AN60+AP60</f>
        <v>76.285714285714278</v>
      </c>
      <c r="AR60" s="16">
        <f t="shared" ref="AR60" si="110">AA60</f>
        <v>60</v>
      </c>
      <c r="AS60" s="16"/>
      <c r="AT60" s="16"/>
      <c r="AU60" s="16"/>
      <c r="AV60" s="16"/>
      <c r="AW60" s="16"/>
      <c r="AX60" s="16"/>
      <c r="AY60" s="16"/>
      <c r="AZ60" s="16"/>
      <c r="BA60" s="16"/>
      <c r="BB60" s="34">
        <f t="shared" ref="BB60" si="111">SUM(AR60:BA60)</f>
        <v>60</v>
      </c>
      <c r="BC60" s="35">
        <f t="shared" ref="BC60" si="112">(BB60*50/$BB$5+50)*0.35</f>
        <v>28</v>
      </c>
      <c r="BD60" s="19">
        <v>70</v>
      </c>
      <c r="BE60" s="19"/>
      <c r="BF60" s="19"/>
      <c r="BG60" s="19"/>
      <c r="BH60" s="19"/>
      <c r="BI60" s="19"/>
      <c r="BJ60" s="19"/>
      <c r="BK60" s="19"/>
      <c r="BL60" s="19"/>
      <c r="BM60" s="19"/>
      <c r="BN60" s="37">
        <f t="shared" ref="BN60" si="113">SUM(BD60:BM60)</f>
        <v>70</v>
      </c>
      <c r="BO60" s="35">
        <f t="shared" ref="BO60" si="114">(BN60*50/$BN$5+50)*0.35</f>
        <v>29.749999999999996</v>
      </c>
      <c r="BP60" s="19">
        <v>80</v>
      </c>
      <c r="BQ60" s="35">
        <f t="shared" ref="BQ60" si="115">(BP60*50/$BP$5+50)*0.15</f>
        <v>15</v>
      </c>
      <c r="BR60" s="19">
        <f t="shared" ref="BR60" si="116">AL60</f>
        <v>3</v>
      </c>
      <c r="BS60" s="35">
        <f t="shared" ref="BS60" si="117">IF(BR60,(100-BR60*6)*15%,15)</f>
        <v>12.299999999999999</v>
      </c>
      <c r="BT60" s="38">
        <f t="shared" ref="BT60" si="118">SUM(BC60,BO60,BQ60,BS60)</f>
        <v>85.05</v>
      </c>
      <c r="BU60" s="39">
        <f t="shared" ref="BU60" si="119">AQ60*0.6+BT60*0.4</f>
        <v>79.791428571428568</v>
      </c>
      <c r="BV60" s="16">
        <v>15</v>
      </c>
      <c r="BW60" s="16"/>
      <c r="BX60" s="16"/>
      <c r="BY60" s="16"/>
      <c r="BZ60" s="16"/>
      <c r="CA60" s="16"/>
      <c r="CB60" s="32"/>
      <c r="CC60" s="16"/>
      <c r="CD60" s="32"/>
      <c r="CE60" s="32"/>
      <c r="CF60" s="34">
        <f t="shared" ref="CF60" si="120">SUM(BV60:CE60)</f>
        <v>15</v>
      </c>
      <c r="CG60" s="35">
        <f t="shared" ref="CG60" si="121">(CF60*50/$CF$5+50)*0.3</f>
        <v>22.5</v>
      </c>
      <c r="CH60" s="19">
        <v>10</v>
      </c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ref="CR60" si="122">SUM(CH60:CQ60)</f>
        <v>10</v>
      </c>
      <c r="CS60" s="35">
        <f t="shared" ref="CS60" si="123">(CR60*50/$CR$5+50)*0.3</f>
        <v>22.5</v>
      </c>
      <c r="CT60" s="19">
        <v>10</v>
      </c>
      <c r="CU60" s="19"/>
      <c r="CV60" s="19"/>
      <c r="CW60" s="19"/>
      <c r="CX60" s="19"/>
      <c r="CY60" s="19"/>
      <c r="CZ60" s="19"/>
      <c r="DA60" s="19"/>
      <c r="DB60" s="19"/>
      <c r="DC60" s="19"/>
      <c r="DD60" s="35">
        <f t="shared" ref="DD60" si="124">SUM(CT60:DC60)/10*0.3</f>
        <v>0.3</v>
      </c>
      <c r="DE60" s="19">
        <v>3</v>
      </c>
      <c r="DF60" s="35">
        <f t="shared" ref="DF60" si="125">IF(DE60,(100-DE60*6)*10%,10)</f>
        <v>8.2000000000000011</v>
      </c>
      <c r="DG60" s="35">
        <f t="shared" ref="DG60" si="126">SUM(CG60,CS60,DD60,DF60)*0.6</f>
        <v>32.1</v>
      </c>
      <c r="DH60" s="16">
        <v>85</v>
      </c>
      <c r="DI60" s="35">
        <f t="shared" ref="DI60" si="127">(DH60*50/$DH$5+50)*0.4</f>
        <v>37</v>
      </c>
      <c r="DJ60" s="36">
        <f t="shared" ref="DJ60" si="128">DG60+DI60</f>
        <v>69.099999999999994</v>
      </c>
      <c r="DK60" s="16">
        <v>15</v>
      </c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ref="DU60" si="129">SUM(DK60:DT60)</f>
        <v>15</v>
      </c>
      <c r="DV60" s="35">
        <f t="shared" ref="DV60" si="130">(DU60*50/$DU$5+50)*0.35</f>
        <v>26.25</v>
      </c>
      <c r="DW60" s="19">
        <f t="shared" ref="DW60" si="131">DH60</f>
        <v>85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ref="EG60" si="132">SUM(DW60:EF60)</f>
        <v>85</v>
      </c>
      <c r="EH60" s="35">
        <f t="shared" ref="EH60" si="133">(EG60*50/$EG$5+50)*0.35</f>
        <v>32.375</v>
      </c>
      <c r="EI60" s="19">
        <f t="shared" ref="EI60" si="134">BP60</f>
        <v>80</v>
      </c>
      <c r="EJ60" s="35">
        <f t="shared" ref="EJ60" si="135">(EI60*50/$EI$5+50)*0.15</f>
        <v>13.5</v>
      </c>
      <c r="EK60" s="19">
        <f t="shared" ref="EK60" si="136">AL60</f>
        <v>3</v>
      </c>
      <c r="EL60" s="35">
        <f t="shared" ref="EL60" si="137">IF(EK60,(100-EK60*6)*15%,15)</f>
        <v>12.299999999999999</v>
      </c>
      <c r="EM60" s="38">
        <f t="shared" ref="EM60" si="138">SUM(DV60,EH60,EJ60,EL60)</f>
        <v>84.424999999999997</v>
      </c>
      <c r="EN60" s="39">
        <f t="shared" ref="EN60" si="139">DJ60*0.6+EM60*0.4</f>
        <v>75.22999999999999</v>
      </c>
      <c r="EP60" s="40">
        <f>LOOKUP(BU60,LOOKUP!$A$2:$A$505,LOOKUP!$B$2:$B$505)</f>
        <v>2.5</v>
      </c>
      <c r="EQ60" s="40">
        <f>LOOKUP(EN60,LOOKUP!$A$2:$A$505,LOOKUP!$B$2:$B$505)</f>
        <v>3</v>
      </c>
      <c r="ER60" s="41">
        <f t="shared" si="58"/>
        <v>77.510714285714272</v>
      </c>
      <c r="ES60" s="42">
        <f>LOOKUP(ER60,LOOKUP!$A$2:$A$505,LOOKUP!$B$2:$B$505)</f>
        <v>2.75</v>
      </c>
      <c r="EU60" s="11">
        <f>'PRINT GRADE'!H125</f>
        <v>2.75</v>
      </c>
    </row>
    <row r="61" spans="1:151" x14ac:dyDescent="0.3">
      <c r="A61" s="30">
        <v>53</v>
      </c>
      <c r="B61" s="31" t="s">
        <v>172</v>
      </c>
      <c r="C61" s="16"/>
      <c r="D61" s="43">
        <v>25</v>
      </c>
      <c r="E61" s="16"/>
      <c r="F61" s="16"/>
      <c r="G61" s="16"/>
      <c r="H61" s="16"/>
      <c r="I61" s="32"/>
      <c r="J61" s="16"/>
      <c r="K61" s="32"/>
      <c r="L61" s="32"/>
      <c r="M61" s="34">
        <f t="shared" ref="M61" si="140">SUM(C61:L61)</f>
        <v>25</v>
      </c>
      <c r="N61" s="35">
        <f t="shared" ref="N61" si="141">(M61*50/$M$5+50)*0.3</f>
        <v>25.714285714285715</v>
      </c>
      <c r="O61" s="19">
        <v>10</v>
      </c>
      <c r="P61" s="19"/>
      <c r="Q61" s="19"/>
      <c r="R61" s="19"/>
      <c r="S61" s="19"/>
      <c r="T61" s="19"/>
      <c r="U61" s="19"/>
      <c r="V61" s="33"/>
      <c r="W61" s="33"/>
      <c r="X61" s="33"/>
      <c r="Y61" s="34">
        <f t="shared" ref="Y61" si="142">SUM(O61:X61)</f>
        <v>10</v>
      </c>
      <c r="Z61" s="35">
        <f t="shared" ref="Z61" si="143">(Y61*50/$Y$5+50)*0.3</f>
        <v>30</v>
      </c>
      <c r="AA61" s="19">
        <v>85</v>
      </c>
      <c r="AB61" s="19">
        <v>100</v>
      </c>
      <c r="AC61" s="19">
        <v>100</v>
      </c>
      <c r="AD61" s="19">
        <v>100</v>
      </c>
      <c r="AE61" s="19">
        <v>100</v>
      </c>
      <c r="AF61" s="19">
        <v>100</v>
      </c>
      <c r="AG61" s="19">
        <v>100</v>
      </c>
      <c r="AH61" s="19">
        <v>100</v>
      </c>
      <c r="AI61" s="19">
        <v>100</v>
      </c>
      <c r="AJ61" s="19">
        <v>100</v>
      </c>
      <c r="AK61" s="35">
        <f t="shared" ref="AK61" si="144">SUM(AA61:AJ61)/10*0.3</f>
        <v>29.549999999999997</v>
      </c>
      <c r="AL61" s="19"/>
      <c r="AM61" s="35">
        <f t="shared" ref="AM61" si="145">IF(AL61,(100-AL61*6)*10%,10)</f>
        <v>10</v>
      </c>
      <c r="AN61" s="35">
        <f t="shared" ref="AN61" si="146">SUM(N61,Z61,AK61,AM61)*0.6</f>
        <v>57.15857142857142</v>
      </c>
      <c r="AO61" s="16">
        <v>46</v>
      </c>
      <c r="AP61" s="35">
        <f t="shared" ref="AP61" si="147">(AO61*50/$AO$5+50)*0.4</f>
        <v>38.400000000000006</v>
      </c>
      <c r="AQ61" s="36">
        <f t="shared" ref="AQ61" si="148">AN61+AP61</f>
        <v>95.558571428571426</v>
      </c>
      <c r="AR61" s="16">
        <f t="shared" ref="AR61" si="149">AA61</f>
        <v>85</v>
      </c>
      <c r="AS61" s="16"/>
      <c r="AT61" s="16"/>
      <c r="AU61" s="16"/>
      <c r="AV61" s="16"/>
      <c r="AW61" s="16"/>
      <c r="AX61" s="16"/>
      <c r="AY61" s="16"/>
      <c r="AZ61" s="16"/>
      <c r="BA61" s="16"/>
      <c r="BB61" s="34">
        <f t="shared" ref="BB61" si="150">SUM(AR61:BA61)</f>
        <v>85</v>
      </c>
      <c r="BC61" s="35">
        <f t="shared" ref="BC61" si="151">(BB61*50/$BB$5+50)*0.35</f>
        <v>32.375</v>
      </c>
      <c r="BD61" s="19">
        <v>85</v>
      </c>
      <c r="BE61" s="19"/>
      <c r="BF61" s="19"/>
      <c r="BG61" s="19"/>
      <c r="BH61" s="19"/>
      <c r="BI61" s="19"/>
      <c r="BJ61" s="19"/>
      <c r="BK61" s="19"/>
      <c r="BL61" s="19"/>
      <c r="BM61" s="19"/>
      <c r="BN61" s="37">
        <f t="shared" ref="BN61" si="152">SUM(BD61:BM61)</f>
        <v>85</v>
      </c>
      <c r="BO61" s="35">
        <f t="shared" ref="BO61" si="153">(BN61*50/$BN$5+50)*0.35</f>
        <v>32.375</v>
      </c>
      <c r="BP61" s="19">
        <v>80</v>
      </c>
      <c r="BQ61" s="35">
        <f t="shared" ref="BQ61" si="154">(BP61*50/$BP$5+50)*0.15</f>
        <v>15</v>
      </c>
      <c r="BR61" s="19">
        <f t="shared" ref="BR61" si="155">AL61</f>
        <v>0</v>
      </c>
      <c r="BS61" s="35">
        <f t="shared" ref="BS61" si="156">IF(BR61,(100-BR61*6)*15%,15)</f>
        <v>15</v>
      </c>
      <c r="BT61" s="38">
        <f t="shared" ref="BT61" si="157">SUM(BC61,BO61,BQ61,BS61)</f>
        <v>94.75</v>
      </c>
      <c r="BU61" s="39">
        <f t="shared" ref="BU61" si="158">AQ61*0.6+BT61*0.4</f>
        <v>95.235142857142847</v>
      </c>
      <c r="BV61" s="16">
        <v>30</v>
      </c>
      <c r="BW61" s="16"/>
      <c r="BX61" s="16"/>
      <c r="BY61" s="16"/>
      <c r="BZ61" s="16"/>
      <c r="CA61" s="16"/>
      <c r="CB61" s="32"/>
      <c r="CC61" s="16"/>
      <c r="CD61" s="32"/>
      <c r="CE61" s="32"/>
      <c r="CF61" s="34">
        <f t="shared" ref="CF61" si="159">SUM(BV61:CE61)</f>
        <v>30</v>
      </c>
      <c r="CG61" s="35">
        <f t="shared" ref="CG61" si="160">(CF61*50/$CF$5+50)*0.3</f>
        <v>30</v>
      </c>
      <c r="CH61" s="19">
        <v>15</v>
      </c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ref="CR61" si="161">SUM(CH61:CQ61)</f>
        <v>15</v>
      </c>
      <c r="CS61" s="35">
        <f t="shared" ref="CS61" si="162">(CR61*50/$CR$5+50)*0.3</f>
        <v>26.25</v>
      </c>
      <c r="CT61" s="19">
        <v>10</v>
      </c>
      <c r="CU61" s="19"/>
      <c r="CV61" s="19"/>
      <c r="CW61" s="19"/>
      <c r="CX61" s="19"/>
      <c r="CY61" s="19"/>
      <c r="CZ61" s="19"/>
      <c r="DA61" s="19"/>
      <c r="DB61" s="19"/>
      <c r="DC61" s="19"/>
      <c r="DD61" s="35">
        <f t="shared" ref="DD61" si="163">SUM(CT61:DC61)/10*0.3</f>
        <v>0.3</v>
      </c>
      <c r="DE61" s="19">
        <v>0</v>
      </c>
      <c r="DF61" s="35">
        <f t="shared" ref="DF61" si="164">IF(DE61,(100-DE61*6)*10%,10)</f>
        <v>10</v>
      </c>
      <c r="DG61" s="35">
        <f t="shared" ref="DG61" si="165">SUM(CG61,CS61,DD61,DF61)*0.6</f>
        <v>39.93</v>
      </c>
      <c r="DH61" s="16">
        <v>85</v>
      </c>
      <c r="DI61" s="35">
        <f t="shared" ref="DI61" si="166">(DH61*50/$DH$5+50)*0.4</f>
        <v>37</v>
      </c>
      <c r="DJ61" s="36">
        <f t="shared" ref="DJ61" si="167">DG61+DI61</f>
        <v>76.930000000000007</v>
      </c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ref="DU61" si="168">SUM(DK61:DT61)</f>
        <v>0</v>
      </c>
      <c r="DV61" s="35">
        <f t="shared" ref="DV61" si="169">(DU61*50/$DU$5+50)*0.35</f>
        <v>17.5</v>
      </c>
      <c r="DW61" s="19">
        <f t="shared" ref="DW61" si="170">DH61</f>
        <v>85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ref="EG61" si="171">SUM(DW61:EF61)</f>
        <v>85</v>
      </c>
      <c r="EH61" s="35">
        <f t="shared" ref="EH61" si="172">(EG61*50/$EG$5+50)*0.35</f>
        <v>32.375</v>
      </c>
      <c r="EI61" s="19">
        <f t="shared" ref="EI61" si="173">BP61</f>
        <v>80</v>
      </c>
      <c r="EJ61" s="35">
        <f t="shared" ref="EJ61" si="174">(EI61*50/$EI$5+50)*0.15</f>
        <v>13.5</v>
      </c>
      <c r="EK61" s="19">
        <f t="shared" ref="EK61" si="175">AL61</f>
        <v>0</v>
      </c>
      <c r="EL61" s="35">
        <f t="shared" ref="EL61" si="176">IF(EK61,(100-EK61*6)*15%,15)</f>
        <v>15</v>
      </c>
      <c r="EM61" s="38">
        <f t="shared" ref="EM61" si="177">SUM(DV61,EH61,EJ61,EL61)</f>
        <v>78.375</v>
      </c>
      <c r="EN61" s="39">
        <f t="shared" ref="EN61" si="178">DJ61*0.6+EM61*0.4</f>
        <v>77.50800000000001</v>
      </c>
      <c r="EP61" s="40">
        <f>LOOKUP(BU61,LOOKUP!$A$2:$A$505,LOOKUP!$B$2:$B$505)</f>
        <v>1.25</v>
      </c>
      <c r="EQ61" s="40">
        <f>LOOKUP(EN61,LOOKUP!$A$2:$A$505,LOOKUP!$B$2:$B$505)</f>
        <v>2.75</v>
      </c>
      <c r="ER61" s="41">
        <f t="shared" si="58"/>
        <v>86.371571428571428</v>
      </c>
      <c r="ES61" s="42">
        <f>LOOKUP(ER61,LOOKUP!$A$2:$A$505,LOOKUP!$B$2:$B$505)</f>
        <v>2</v>
      </c>
      <c r="EU61" s="11">
        <f>'PRINT GRADE'!H126</f>
        <v>2</v>
      </c>
    </row>
    <row r="62" spans="1:151" x14ac:dyDescent="0.3">
      <c r="A62" s="30">
        <v>54</v>
      </c>
      <c r="B62" s="31" t="s">
        <v>173</v>
      </c>
      <c r="C62" s="16"/>
      <c r="D62" s="43">
        <v>25</v>
      </c>
      <c r="E62" s="16"/>
      <c r="F62" s="16"/>
      <c r="G62" s="16"/>
      <c r="H62" s="16"/>
      <c r="I62" s="32"/>
      <c r="J62" s="16"/>
      <c r="K62" s="32"/>
      <c r="L62" s="32"/>
      <c r="M62" s="34">
        <f t="shared" si="60"/>
        <v>25</v>
      </c>
      <c r="N62" s="35">
        <f t="shared" si="22"/>
        <v>25.714285714285715</v>
      </c>
      <c r="O62" s="19">
        <v>10</v>
      </c>
      <c r="P62" s="19"/>
      <c r="Q62" s="19"/>
      <c r="R62" s="19"/>
      <c r="S62" s="19"/>
      <c r="T62" s="19"/>
      <c r="U62" s="19"/>
      <c r="V62" s="33"/>
      <c r="W62" s="33"/>
      <c r="X62" s="33"/>
      <c r="Y62" s="34">
        <f t="shared" si="23"/>
        <v>10</v>
      </c>
      <c r="Z62" s="35">
        <f t="shared" si="24"/>
        <v>30</v>
      </c>
      <c r="AA62" s="19">
        <v>85</v>
      </c>
      <c r="AB62" s="19">
        <v>100</v>
      </c>
      <c r="AC62" s="19">
        <v>100</v>
      </c>
      <c r="AD62" s="19">
        <v>100</v>
      </c>
      <c r="AE62" s="19">
        <v>100</v>
      </c>
      <c r="AF62" s="19">
        <v>100</v>
      </c>
      <c r="AG62" s="19">
        <v>100</v>
      </c>
      <c r="AH62" s="19">
        <v>100</v>
      </c>
      <c r="AI62" s="19">
        <v>100</v>
      </c>
      <c r="AJ62" s="19">
        <v>100</v>
      </c>
      <c r="AK62" s="35">
        <f t="shared" si="25"/>
        <v>29.549999999999997</v>
      </c>
      <c r="AL62" s="19"/>
      <c r="AM62" s="35">
        <f t="shared" si="26"/>
        <v>10</v>
      </c>
      <c r="AN62" s="35">
        <f t="shared" si="27"/>
        <v>57.15857142857142</v>
      </c>
      <c r="AO62" s="16">
        <v>46</v>
      </c>
      <c r="AP62" s="35">
        <f t="shared" si="28"/>
        <v>38.400000000000006</v>
      </c>
      <c r="AQ62" s="36">
        <f t="shared" si="29"/>
        <v>95.558571428571426</v>
      </c>
      <c r="AR62" s="16">
        <f t="shared" si="59"/>
        <v>85</v>
      </c>
      <c r="AS62" s="16"/>
      <c r="AT62" s="16"/>
      <c r="AU62" s="16"/>
      <c r="AV62" s="16"/>
      <c r="AW62" s="16"/>
      <c r="AX62" s="16"/>
      <c r="AY62" s="16"/>
      <c r="AZ62" s="16"/>
      <c r="BA62" s="16"/>
      <c r="BB62" s="34">
        <f t="shared" si="1"/>
        <v>85</v>
      </c>
      <c r="BC62" s="35">
        <f t="shared" si="30"/>
        <v>32.375</v>
      </c>
      <c r="BD62" s="19">
        <v>85</v>
      </c>
      <c r="BE62" s="19"/>
      <c r="BF62" s="19"/>
      <c r="BG62" s="19"/>
      <c r="BH62" s="19"/>
      <c r="BI62" s="19"/>
      <c r="BJ62" s="19"/>
      <c r="BK62" s="19"/>
      <c r="BL62" s="19"/>
      <c r="BM62" s="19"/>
      <c r="BN62" s="37">
        <f t="shared" si="31"/>
        <v>85</v>
      </c>
      <c r="BO62" s="35">
        <f t="shared" si="32"/>
        <v>32.375</v>
      </c>
      <c r="BP62" s="19">
        <v>80</v>
      </c>
      <c r="BQ62" s="35">
        <f t="shared" si="33"/>
        <v>15</v>
      </c>
      <c r="BR62" s="19">
        <f t="shared" si="34"/>
        <v>0</v>
      </c>
      <c r="BS62" s="35">
        <f t="shared" si="35"/>
        <v>15</v>
      </c>
      <c r="BT62" s="38">
        <f t="shared" si="36"/>
        <v>94.75</v>
      </c>
      <c r="BU62" s="39">
        <f t="shared" si="37"/>
        <v>95.235142857142847</v>
      </c>
      <c r="BV62" s="16">
        <v>30</v>
      </c>
      <c r="BW62" s="16"/>
      <c r="BX62" s="16"/>
      <c r="BY62" s="16"/>
      <c r="BZ62" s="16"/>
      <c r="CA62" s="16"/>
      <c r="CB62" s="32"/>
      <c r="CC62" s="16"/>
      <c r="CD62" s="32"/>
      <c r="CE62" s="32"/>
      <c r="CF62" s="34">
        <f t="shared" si="61"/>
        <v>30</v>
      </c>
      <c r="CG62" s="35">
        <f t="shared" si="39"/>
        <v>30</v>
      </c>
      <c r="CH62" s="19">
        <v>15</v>
      </c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40"/>
        <v>15</v>
      </c>
      <c r="CS62" s="35">
        <f t="shared" si="41"/>
        <v>26.25</v>
      </c>
      <c r="CT62" s="19">
        <v>10</v>
      </c>
      <c r="CU62" s="19"/>
      <c r="CV62" s="19"/>
      <c r="CW62" s="19"/>
      <c r="CX62" s="19"/>
      <c r="CY62" s="19"/>
      <c r="CZ62" s="19"/>
      <c r="DA62" s="19"/>
      <c r="DB62" s="19"/>
      <c r="DC62" s="19"/>
      <c r="DD62" s="35">
        <f t="shared" si="42"/>
        <v>0.3</v>
      </c>
      <c r="DE62" s="19">
        <v>0</v>
      </c>
      <c r="DF62" s="35">
        <f t="shared" si="43"/>
        <v>10</v>
      </c>
      <c r="DG62" s="35">
        <f t="shared" si="44"/>
        <v>39.93</v>
      </c>
      <c r="DH62" s="16">
        <v>85</v>
      </c>
      <c r="DI62" s="35">
        <f t="shared" si="45"/>
        <v>37</v>
      </c>
      <c r="DJ62" s="36">
        <f t="shared" si="46"/>
        <v>76.930000000000007</v>
      </c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47"/>
        <v>0</v>
      </c>
      <c r="DV62" s="35">
        <f t="shared" si="48"/>
        <v>17.5</v>
      </c>
      <c r="DW62" s="19">
        <f t="shared" si="49"/>
        <v>85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50"/>
        <v>85</v>
      </c>
      <c r="EH62" s="35">
        <f t="shared" si="51"/>
        <v>32.375</v>
      </c>
      <c r="EI62" s="19">
        <f t="shared" si="52"/>
        <v>80</v>
      </c>
      <c r="EJ62" s="35">
        <f t="shared" si="53"/>
        <v>13.5</v>
      </c>
      <c r="EK62" s="19">
        <f t="shared" si="54"/>
        <v>0</v>
      </c>
      <c r="EL62" s="35">
        <f t="shared" si="55"/>
        <v>15</v>
      </c>
      <c r="EM62" s="38">
        <f t="shared" si="56"/>
        <v>78.375</v>
      </c>
      <c r="EN62" s="39">
        <f t="shared" si="57"/>
        <v>77.50800000000001</v>
      </c>
      <c r="EP62" s="40">
        <f>LOOKUP(BU62,LOOKUP!$A$2:$A$505,LOOKUP!$B$2:$B$505)</f>
        <v>1.25</v>
      </c>
      <c r="EQ62" s="40">
        <f>LOOKUP(EN62,LOOKUP!$A$2:$A$505,LOOKUP!$B$2:$B$505)</f>
        <v>2.75</v>
      </c>
      <c r="ER62" s="41">
        <f t="shared" si="58"/>
        <v>86.371571428571428</v>
      </c>
      <c r="ES62" s="42">
        <f>LOOKUP(ER62,LOOKUP!$A$2:$A$505,LOOKUP!$B$2:$B$505)</f>
        <v>2</v>
      </c>
      <c r="EU62" s="11">
        <f>'PRINT GRADE'!H127</f>
        <v>2</v>
      </c>
    </row>
    <row r="63" spans="1:151" x14ac:dyDescent="0.3">
      <c r="A63" s="30">
        <v>55</v>
      </c>
      <c r="B63" s="31" t="s">
        <v>174</v>
      </c>
      <c r="C63" s="16"/>
      <c r="D63" s="43">
        <v>25</v>
      </c>
      <c r="E63" s="16"/>
      <c r="F63" s="16"/>
      <c r="G63" s="16"/>
      <c r="H63" s="16"/>
      <c r="I63" s="32"/>
      <c r="J63" s="16"/>
      <c r="K63" s="32"/>
      <c r="L63" s="32"/>
      <c r="M63" s="34">
        <f t="shared" si="60"/>
        <v>25</v>
      </c>
      <c r="N63" s="35">
        <f t="shared" si="22"/>
        <v>25.714285714285715</v>
      </c>
      <c r="O63" s="19">
        <v>10</v>
      </c>
      <c r="P63" s="19"/>
      <c r="Q63" s="19"/>
      <c r="R63" s="19"/>
      <c r="S63" s="19"/>
      <c r="T63" s="19"/>
      <c r="U63" s="19"/>
      <c r="V63" s="33"/>
      <c r="W63" s="33"/>
      <c r="X63" s="33"/>
      <c r="Y63" s="34">
        <f t="shared" si="23"/>
        <v>10</v>
      </c>
      <c r="Z63" s="35">
        <f t="shared" si="24"/>
        <v>30</v>
      </c>
      <c r="AA63" s="19">
        <v>80</v>
      </c>
      <c r="AB63" s="19">
        <v>100</v>
      </c>
      <c r="AC63" s="19">
        <v>100</v>
      </c>
      <c r="AD63" s="19">
        <v>100</v>
      </c>
      <c r="AE63" s="19">
        <v>100</v>
      </c>
      <c r="AF63" s="19">
        <v>100</v>
      </c>
      <c r="AG63" s="19">
        <v>100</v>
      </c>
      <c r="AH63" s="19">
        <v>100</v>
      </c>
      <c r="AI63" s="19">
        <v>100</v>
      </c>
      <c r="AJ63" s="19">
        <v>100</v>
      </c>
      <c r="AK63" s="35">
        <f t="shared" si="25"/>
        <v>29.4</v>
      </c>
      <c r="AL63" s="19"/>
      <c r="AM63" s="35">
        <f t="shared" si="26"/>
        <v>10</v>
      </c>
      <c r="AN63" s="35">
        <f t="shared" si="27"/>
        <v>57.068571428571424</v>
      </c>
      <c r="AO63" s="16">
        <v>34</v>
      </c>
      <c r="AP63" s="35">
        <f t="shared" si="28"/>
        <v>33.6</v>
      </c>
      <c r="AQ63" s="36">
        <f t="shared" si="29"/>
        <v>90.668571428571425</v>
      </c>
      <c r="AR63" s="16">
        <f t="shared" si="59"/>
        <v>80</v>
      </c>
      <c r="AS63" s="16"/>
      <c r="AT63" s="16"/>
      <c r="AU63" s="16"/>
      <c r="AV63" s="16"/>
      <c r="AW63" s="16"/>
      <c r="AX63" s="16"/>
      <c r="AY63" s="16"/>
      <c r="AZ63" s="16"/>
      <c r="BA63" s="16"/>
      <c r="BB63" s="34">
        <f t="shared" si="1"/>
        <v>80</v>
      </c>
      <c r="BC63" s="35">
        <f t="shared" si="30"/>
        <v>31.499999999999996</v>
      </c>
      <c r="BD63" s="19">
        <v>85</v>
      </c>
      <c r="BE63" s="19"/>
      <c r="BF63" s="19"/>
      <c r="BG63" s="19"/>
      <c r="BH63" s="19"/>
      <c r="BI63" s="19"/>
      <c r="BJ63" s="19"/>
      <c r="BK63" s="19"/>
      <c r="BL63" s="19"/>
      <c r="BM63" s="19"/>
      <c r="BN63" s="37">
        <f t="shared" si="31"/>
        <v>85</v>
      </c>
      <c r="BO63" s="35">
        <f t="shared" si="32"/>
        <v>32.375</v>
      </c>
      <c r="BP63" s="19">
        <v>80</v>
      </c>
      <c r="BQ63" s="35">
        <f t="shared" si="33"/>
        <v>15</v>
      </c>
      <c r="BR63" s="19">
        <f t="shared" si="34"/>
        <v>0</v>
      </c>
      <c r="BS63" s="35">
        <f t="shared" si="35"/>
        <v>15</v>
      </c>
      <c r="BT63" s="38">
        <f t="shared" si="36"/>
        <v>93.875</v>
      </c>
      <c r="BU63" s="39">
        <f t="shared" si="37"/>
        <v>91.951142857142855</v>
      </c>
      <c r="BV63" s="16">
        <v>30</v>
      </c>
      <c r="BW63" s="16"/>
      <c r="BX63" s="16"/>
      <c r="BY63" s="16"/>
      <c r="BZ63" s="16"/>
      <c r="CA63" s="16"/>
      <c r="CB63" s="32"/>
      <c r="CC63" s="16"/>
      <c r="CD63" s="32"/>
      <c r="CE63" s="32"/>
      <c r="CF63" s="34">
        <f t="shared" si="61"/>
        <v>30</v>
      </c>
      <c r="CG63" s="35">
        <f t="shared" si="39"/>
        <v>30</v>
      </c>
      <c r="CH63" s="19">
        <v>10</v>
      </c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40"/>
        <v>10</v>
      </c>
      <c r="CS63" s="35">
        <f t="shared" si="41"/>
        <v>22.5</v>
      </c>
      <c r="CT63" s="19">
        <v>10</v>
      </c>
      <c r="CU63" s="19"/>
      <c r="CV63" s="19"/>
      <c r="CW63" s="19"/>
      <c r="CX63" s="19"/>
      <c r="CY63" s="19"/>
      <c r="CZ63" s="19"/>
      <c r="DA63" s="19"/>
      <c r="DB63" s="19"/>
      <c r="DC63" s="19"/>
      <c r="DD63" s="35">
        <f t="shared" si="42"/>
        <v>0.3</v>
      </c>
      <c r="DE63" s="19">
        <v>0</v>
      </c>
      <c r="DF63" s="35">
        <f t="shared" si="43"/>
        <v>10</v>
      </c>
      <c r="DG63" s="35">
        <f t="shared" si="44"/>
        <v>37.68</v>
      </c>
      <c r="DH63" s="16">
        <v>80</v>
      </c>
      <c r="DI63" s="35">
        <f t="shared" si="45"/>
        <v>36</v>
      </c>
      <c r="DJ63" s="36">
        <f t="shared" si="46"/>
        <v>73.680000000000007</v>
      </c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47"/>
        <v>0</v>
      </c>
      <c r="DV63" s="35">
        <f t="shared" si="48"/>
        <v>17.5</v>
      </c>
      <c r="DW63" s="19">
        <f t="shared" si="49"/>
        <v>80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50"/>
        <v>80</v>
      </c>
      <c r="EH63" s="35">
        <f t="shared" si="51"/>
        <v>31.499999999999996</v>
      </c>
      <c r="EI63" s="19">
        <f t="shared" si="52"/>
        <v>80</v>
      </c>
      <c r="EJ63" s="35">
        <f t="shared" si="53"/>
        <v>13.5</v>
      </c>
      <c r="EK63" s="19">
        <f t="shared" si="54"/>
        <v>0</v>
      </c>
      <c r="EL63" s="35">
        <f t="shared" si="55"/>
        <v>15</v>
      </c>
      <c r="EM63" s="38">
        <f t="shared" si="56"/>
        <v>77.5</v>
      </c>
      <c r="EN63" s="39">
        <f t="shared" si="57"/>
        <v>75.207999999999998</v>
      </c>
      <c r="EP63" s="40">
        <f>LOOKUP(BU63,LOOKUP!$A$2:$A$505,LOOKUP!$B$2:$B$505)</f>
        <v>1.5</v>
      </c>
      <c r="EQ63" s="40">
        <f>LOOKUP(EN63,LOOKUP!$A$2:$A$505,LOOKUP!$B$2:$B$505)</f>
        <v>3</v>
      </c>
      <c r="ER63" s="41">
        <f t="shared" si="58"/>
        <v>83.579571428571427</v>
      </c>
      <c r="ES63" s="42">
        <f>LOOKUP(ER63,LOOKUP!$A$2:$A$505,LOOKUP!$B$2:$B$505)</f>
        <v>2.25</v>
      </c>
      <c r="EU63" s="11">
        <f>'PRINT GRADE'!H128</f>
        <v>2.25</v>
      </c>
    </row>
    <row r="64" spans="1:151" x14ac:dyDescent="0.3">
      <c r="A64" s="30">
        <v>56</v>
      </c>
      <c r="B64" s="31" t="s">
        <v>175</v>
      </c>
      <c r="C64" s="16">
        <v>26</v>
      </c>
      <c r="D64" s="43">
        <v>25</v>
      </c>
      <c r="E64" s="16"/>
      <c r="F64" s="16"/>
      <c r="G64" s="16"/>
      <c r="H64" s="16"/>
      <c r="I64" s="32"/>
      <c r="J64" s="16"/>
      <c r="K64" s="32"/>
      <c r="L64" s="32"/>
      <c r="M64" s="34">
        <f t="shared" si="60"/>
        <v>51</v>
      </c>
      <c r="N64" s="35">
        <f t="shared" si="22"/>
        <v>36.857142857142854</v>
      </c>
      <c r="O64" s="19">
        <v>10</v>
      </c>
      <c r="P64" s="19"/>
      <c r="Q64" s="19"/>
      <c r="R64" s="19"/>
      <c r="S64" s="19"/>
      <c r="T64" s="19"/>
      <c r="U64" s="19"/>
      <c r="V64" s="33"/>
      <c r="W64" s="33"/>
      <c r="X64" s="33"/>
      <c r="Y64" s="34">
        <f t="shared" si="23"/>
        <v>10</v>
      </c>
      <c r="Z64" s="35">
        <f t="shared" si="24"/>
        <v>30</v>
      </c>
      <c r="AA64" s="19">
        <v>80</v>
      </c>
      <c r="AB64" s="19">
        <v>100</v>
      </c>
      <c r="AC64" s="19">
        <v>100</v>
      </c>
      <c r="AD64" s="19">
        <v>100</v>
      </c>
      <c r="AE64" s="19">
        <v>100</v>
      </c>
      <c r="AF64" s="19">
        <v>100</v>
      </c>
      <c r="AG64" s="19">
        <v>100</v>
      </c>
      <c r="AH64" s="19">
        <v>100</v>
      </c>
      <c r="AI64" s="19">
        <v>100</v>
      </c>
      <c r="AJ64" s="19">
        <v>100</v>
      </c>
      <c r="AK64" s="35">
        <f t="shared" si="25"/>
        <v>29.4</v>
      </c>
      <c r="AL64" s="19"/>
      <c r="AM64" s="35">
        <f t="shared" si="26"/>
        <v>10</v>
      </c>
      <c r="AN64" s="35">
        <f t="shared" si="27"/>
        <v>63.754285714285714</v>
      </c>
      <c r="AO64" s="16">
        <v>13</v>
      </c>
      <c r="AP64" s="35">
        <f t="shared" si="28"/>
        <v>25.200000000000003</v>
      </c>
      <c r="AQ64" s="36">
        <f t="shared" si="29"/>
        <v>88.954285714285717</v>
      </c>
      <c r="AR64" s="16">
        <f t="shared" si="59"/>
        <v>80</v>
      </c>
      <c r="AS64" s="16"/>
      <c r="AT64" s="16"/>
      <c r="AU64" s="16"/>
      <c r="AV64" s="16"/>
      <c r="AW64" s="16"/>
      <c r="AX64" s="16"/>
      <c r="AY64" s="16"/>
      <c r="AZ64" s="16"/>
      <c r="BA64" s="16"/>
      <c r="BB64" s="34">
        <f t="shared" si="1"/>
        <v>80</v>
      </c>
      <c r="BC64" s="35">
        <f t="shared" si="30"/>
        <v>31.499999999999996</v>
      </c>
      <c r="BD64" s="19">
        <v>85</v>
      </c>
      <c r="BE64" s="19"/>
      <c r="BF64" s="19"/>
      <c r="BG64" s="19"/>
      <c r="BH64" s="19"/>
      <c r="BI64" s="19"/>
      <c r="BJ64" s="19"/>
      <c r="BK64" s="19"/>
      <c r="BL64" s="19"/>
      <c r="BM64" s="19"/>
      <c r="BN64" s="37">
        <f t="shared" si="31"/>
        <v>85</v>
      </c>
      <c r="BO64" s="35">
        <f t="shared" si="32"/>
        <v>32.375</v>
      </c>
      <c r="BP64" s="19">
        <v>80</v>
      </c>
      <c r="BQ64" s="35">
        <f t="shared" si="33"/>
        <v>15</v>
      </c>
      <c r="BR64" s="19">
        <f t="shared" si="34"/>
        <v>0</v>
      </c>
      <c r="BS64" s="35">
        <f t="shared" si="35"/>
        <v>15</v>
      </c>
      <c r="BT64" s="38">
        <f t="shared" si="36"/>
        <v>93.875</v>
      </c>
      <c r="BU64" s="39">
        <f t="shared" si="37"/>
        <v>90.92257142857143</v>
      </c>
      <c r="BV64" s="16">
        <v>30</v>
      </c>
      <c r="BW64" s="16"/>
      <c r="BX64" s="16"/>
      <c r="BY64" s="16"/>
      <c r="BZ64" s="16"/>
      <c r="CA64" s="16"/>
      <c r="CB64" s="32"/>
      <c r="CC64" s="16"/>
      <c r="CD64" s="32"/>
      <c r="CE64" s="32"/>
      <c r="CF64" s="34">
        <f t="shared" si="61"/>
        <v>30</v>
      </c>
      <c r="CG64" s="35">
        <f t="shared" si="39"/>
        <v>30</v>
      </c>
      <c r="CH64" s="19">
        <v>10</v>
      </c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40"/>
        <v>10</v>
      </c>
      <c r="CS64" s="35">
        <f t="shared" si="41"/>
        <v>22.5</v>
      </c>
      <c r="CT64" s="19">
        <v>10</v>
      </c>
      <c r="CU64" s="19"/>
      <c r="CV64" s="19"/>
      <c r="CW64" s="19"/>
      <c r="CX64" s="19"/>
      <c r="CY64" s="19"/>
      <c r="CZ64" s="19"/>
      <c r="DA64" s="19"/>
      <c r="DB64" s="19"/>
      <c r="DC64" s="19"/>
      <c r="DD64" s="35">
        <f t="shared" si="42"/>
        <v>0.3</v>
      </c>
      <c r="DE64" s="19">
        <v>0</v>
      </c>
      <c r="DF64" s="35">
        <f t="shared" si="43"/>
        <v>10</v>
      </c>
      <c r="DG64" s="35">
        <f t="shared" si="44"/>
        <v>37.68</v>
      </c>
      <c r="DH64" s="16">
        <v>85</v>
      </c>
      <c r="DI64" s="35">
        <f t="shared" si="45"/>
        <v>37</v>
      </c>
      <c r="DJ64" s="36">
        <f t="shared" si="46"/>
        <v>74.680000000000007</v>
      </c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47"/>
        <v>0</v>
      </c>
      <c r="DV64" s="35">
        <f t="shared" si="48"/>
        <v>17.5</v>
      </c>
      <c r="DW64" s="19">
        <f t="shared" si="49"/>
        <v>85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50"/>
        <v>85</v>
      </c>
      <c r="EH64" s="35">
        <f t="shared" si="51"/>
        <v>32.375</v>
      </c>
      <c r="EI64" s="19">
        <f t="shared" si="52"/>
        <v>80</v>
      </c>
      <c r="EJ64" s="35">
        <f t="shared" si="53"/>
        <v>13.5</v>
      </c>
      <c r="EK64" s="19">
        <f t="shared" si="54"/>
        <v>0</v>
      </c>
      <c r="EL64" s="35">
        <f t="shared" si="55"/>
        <v>15</v>
      </c>
      <c r="EM64" s="38">
        <f t="shared" si="56"/>
        <v>78.375</v>
      </c>
      <c r="EN64" s="39">
        <f t="shared" si="57"/>
        <v>76.158000000000001</v>
      </c>
      <c r="EP64" s="40">
        <f>LOOKUP(BU64,LOOKUP!$A$2:$A$505,LOOKUP!$B$2:$B$505)</f>
        <v>1.75</v>
      </c>
      <c r="EQ64" s="40">
        <f>LOOKUP(EN64,LOOKUP!$A$2:$A$505,LOOKUP!$B$2:$B$505)</f>
        <v>3</v>
      </c>
      <c r="ER64" s="41">
        <f t="shared" si="58"/>
        <v>83.540285714285716</v>
      </c>
      <c r="ES64" s="42">
        <f>LOOKUP(ER64,LOOKUP!$A$2:$A$505,LOOKUP!$B$2:$B$505)</f>
        <v>2.25</v>
      </c>
      <c r="EU64" s="11">
        <f>'PRINT GRADE'!H129</f>
        <v>2.25</v>
      </c>
    </row>
    <row r="65" spans="1:151" x14ac:dyDescent="0.3">
      <c r="A65" s="30">
        <v>57</v>
      </c>
      <c r="B65" s="31" t="s">
        <v>176</v>
      </c>
      <c r="C65" s="16">
        <v>5</v>
      </c>
      <c r="D65" s="43">
        <v>10</v>
      </c>
      <c r="E65" s="16"/>
      <c r="F65" s="16"/>
      <c r="G65" s="16"/>
      <c r="H65" s="16"/>
      <c r="I65" s="32"/>
      <c r="J65" s="16"/>
      <c r="K65" s="32"/>
      <c r="L65" s="32"/>
      <c r="M65" s="34">
        <f t="shared" si="60"/>
        <v>15</v>
      </c>
      <c r="N65" s="35">
        <f t="shared" si="22"/>
        <v>21.428571428571427</v>
      </c>
      <c r="O65" s="19">
        <v>10</v>
      </c>
      <c r="P65" s="19"/>
      <c r="Q65" s="19"/>
      <c r="R65" s="19"/>
      <c r="S65" s="19"/>
      <c r="T65" s="19"/>
      <c r="U65" s="19"/>
      <c r="V65" s="33"/>
      <c r="W65" s="33"/>
      <c r="X65" s="33"/>
      <c r="Y65" s="34">
        <f t="shared" si="23"/>
        <v>10</v>
      </c>
      <c r="Z65" s="35">
        <f t="shared" si="24"/>
        <v>30</v>
      </c>
      <c r="AA65" s="19">
        <v>55</v>
      </c>
      <c r="AB65" s="19">
        <v>100</v>
      </c>
      <c r="AC65" s="19">
        <v>100</v>
      </c>
      <c r="AD65" s="19">
        <v>100</v>
      </c>
      <c r="AE65" s="19">
        <v>100</v>
      </c>
      <c r="AF65" s="19">
        <v>100</v>
      </c>
      <c r="AG65" s="19">
        <v>100</v>
      </c>
      <c r="AH65" s="19">
        <v>100</v>
      </c>
      <c r="AI65" s="19">
        <v>100</v>
      </c>
      <c r="AJ65" s="19">
        <v>100</v>
      </c>
      <c r="AK65" s="35">
        <f t="shared" si="25"/>
        <v>28.65</v>
      </c>
      <c r="AL65" s="19">
        <v>3</v>
      </c>
      <c r="AM65" s="35">
        <f t="shared" si="26"/>
        <v>8.2000000000000011</v>
      </c>
      <c r="AN65" s="35">
        <f t="shared" si="27"/>
        <v>52.967142857142854</v>
      </c>
      <c r="AO65" s="16">
        <v>45</v>
      </c>
      <c r="AP65" s="35">
        <f t="shared" si="28"/>
        <v>38</v>
      </c>
      <c r="AQ65" s="36">
        <f t="shared" si="29"/>
        <v>90.967142857142846</v>
      </c>
      <c r="AR65" s="16">
        <v>30</v>
      </c>
      <c r="AS65" s="16"/>
      <c r="AT65" s="16"/>
      <c r="AU65" s="16"/>
      <c r="AV65" s="16"/>
      <c r="AW65" s="16"/>
      <c r="AX65" s="16"/>
      <c r="AY65" s="16"/>
      <c r="AZ65" s="16"/>
      <c r="BA65" s="16"/>
      <c r="BB65" s="34">
        <f t="shared" si="1"/>
        <v>30</v>
      </c>
      <c r="BC65" s="35">
        <f t="shared" si="30"/>
        <v>22.75</v>
      </c>
      <c r="BD65" s="19">
        <v>50</v>
      </c>
      <c r="BE65" s="19"/>
      <c r="BF65" s="19"/>
      <c r="BG65" s="19"/>
      <c r="BH65" s="19"/>
      <c r="BI65" s="19"/>
      <c r="BJ65" s="19"/>
      <c r="BK65" s="19"/>
      <c r="BL65" s="19"/>
      <c r="BM65" s="19"/>
      <c r="BN65" s="37">
        <f t="shared" si="31"/>
        <v>50</v>
      </c>
      <c r="BO65" s="35">
        <f t="shared" si="32"/>
        <v>26.25</v>
      </c>
      <c r="BP65" s="19">
        <v>80</v>
      </c>
      <c r="BQ65" s="35">
        <f t="shared" si="33"/>
        <v>15</v>
      </c>
      <c r="BR65" s="19">
        <f t="shared" si="34"/>
        <v>3</v>
      </c>
      <c r="BS65" s="35">
        <f t="shared" si="35"/>
        <v>12.299999999999999</v>
      </c>
      <c r="BT65" s="38">
        <f t="shared" si="36"/>
        <v>76.3</v>
      </c>
      <c r="BU65" s="39">
        <f t="shared" si="37"/>
        <v>85.100285714285704</v>
      </c>
      <c r="BV65" s="16">
        <v>25</v>
      </c>
      <c r="BW65" s="16"/>
      <c r="BX65" s="16"/>
      <c r="BY65" s="16"/>
      <c r="BZ65" s="16"/>
      <c r="CA65" s="16"/>
      <c r="CB65" s="32"/>
      <c r="CC65" s="16"/>
      <c r="CD65" s="32"/>
      <c r="CE65" s="32"/>
      <c r="CF65" s="34">
        <f t="shared" si="61"/>
        <v>25</v>
      </c>
      <c r="CG65" s="35">
        <f t="shared" si="39"/>
        <v>27.499999999999996</v>
      </c>
      <c r="CH65" s="19">
        <v>15</v>
      </c>
      <c r="CI65" s="19"/>
      <c r="CJ65" s="19"/>
      <c r="CK65" s="19"/>
      <c r="CL65" s="19"/>
      <c r="CM65" s="19"/>
      <c r="CN65" s="19"/>
      <c r="CO65" s="33"/>
      <c r="CP65" s="33"/>
      <c r="CQ65" s="33"/>
      <c r="CR65" s="34">
        <f t="shared" si="40"/>
        <v>15</v>
      </c>
      <c r="CS65" s="35">
        <f t="shared" si="41"/>
        <v>26.25</v>
      </c>
      <c r="CT65" s="19">
        <v>10</v>
      </c>
      <c r="CU65" s="19"/>
      <c r="CV65" s="19"/>
      <c r="CW65" s="19"/>
      <c r="CX65" s="19"/>
      <c r="CY65" s="19"/>
      <c r="CZ65" s="19"/>
      <c r="DA65" s="19"/>
      <c r="DB65" s="19"/>
      <c r="DC65" s="19"/>
      <c r="DD65" s="35">
        <f t="shared" si="42"/>
        <v>0.3</v>
      </c>
      <c r="DE65" s="19">
        <v>1</v>
      </c>
      <c r="DF65" s="35">
        <f t="shared" si="43"/>
        <v>9.4</v>
      </c>
      <c r="DG65" s="35">
        <f t="shared" si="44"/>
        <v>38.069999999999993</v>
      </c>
      <c r="DH65" s="16">
        <v>85</v>
      </c>
      <c r="DI65" s="35">
        <f t="shared" si="45"/>
        <v>37</v>
      </c>
      <c r="DJ65" s="36">
        <f t="shared" si="46"/>
        <v>75.069999999999993</v>
      </c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34">
        <f t="shared" si="47"/>
        <v>0</v>
      </c>
      <c r="DV65" s="35">
        <f t="shared" si="48"/>
        <v>17.5</v>
      </c>
      <c r="DW65" s="19">
        <v>85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37">
        <f t="shared" si="50"/>
        <v>85</v>
      </c>
      <c r="EH65" s="35">
        <f t="shared" si="51"/>
        <v>32.375</v>
      </c>
      <c r="EI65" s="19">
        <v>75</v>
      </c>
      <c r="EJ65" s="35">
        <f t="shared" si="53"/>
        <v>13.125</v>
      </c>
      <c r="EK65" s="19">
        <v>1</v>
      </c>
      <c r="EL65" s="35">
        <f t="shared" si="55"/>
        <v>14.1</v>
      </c>
      <c r="EM65" s="38">
        <f t="shared" si="56"/>
        <v>77.099999999999994</v>
      </c>
      <c r="EN65" s="39">
        <f t="shared" si="57"/>
        <v>75.881999999999991</v>
      </c>
      <c r="EP65" s="40">
        <f>LOOKUP(BU65,LOOKUP!$A$2:$A$505,LOOKUP!$B$2:$B$505)</f>
        <v>2</v>
      </c>
      <c r="EQ65" s="40">
        <f>LOOKUP(EN65,LOOKUP!$A$2:$A$505,LOOKUP!$B$2:$B$505)</f>
        <v>3</v>
      </c>
      <c r="ER65" s="41">
        <f t="shared" si="58"/>
        <v>80.491142857142847</v>
      </c>
      <c r="ES65" s="42">
        <f>LOOKUP(ER65,LOOKUP!$A$2:$A$505,LOOKUP!$B$2:$B$505)</f>
        <v>2.5</v>
      </c>
      <c r="EU65" s="11">
        <f>'PRINT GRADE'!H130</f>
        <v>2.5</v>
      </c>
    </row>
    <row r="66" spans="1:151" x14ac:dyDescent="0.3">
      <c r="A66" s="30">
        <v>58</v>
      </c>
      <c r="B66" s="31" t="s">
        <v>177</v>
      </c>
      <c r="C66" s="16"/>
      <c r="D66" s="43">
        <v>25</v>
      </c>
      <c r="E66" s="16"/>
      <c r="F66" s="16"/>
      <c r="G66" s="16"/>
      <c r="H66" s="16"/>
      <c r="I66" s="32"/>
      <c r="J66" s="16"/>
      <c r="K66" s="32"/>
      <c r="L66" s="32"/>
      <c r="M66" s="34">
        <f t="shared" si="60"/>
        <v>25</v>
      </c>
      <c r="N66" s="35">
        <f t="shared" si="22"/>
        <v>25.714285714285715</v>
      </c>
      <c r="O66" s="19">
        <v>10</v>
      </c>
      <c r="P66" s="19"/>
      <c r="Q66" s="19"/>
      <c r="R66" s="19"/>
      <c r="S66" s="19"/>
      <c r="T66" s="19"/>
      <c r="U66" s="19"/>
      <c r="V66" s="33"/>
      <c r="W66" s="33"/>
      <c r="X66" s="33"/>
      <c r="Y66" s="34">
        <f t="shared" si="23"/>
        <v>10</v>
      </c>
      <c r="Z66" s="35">
        <f t="shared" si="24"/>
        <v>30</v>
      </c>
      <c r="AA66" s="19">
        <v>85</v>
      </c>
      <c r="AB66" s="19">
        <v>100</v>
      </c>
      <c r="AC66" s="19">
        <v>100</v>
      </c>
      <c r="AD66" s="19">
        <v>100</v>
      </c>
      <c r="AE66" s="19">
        <v>100</v>
      </c>
      <c r="AF66" s="19">
        <v>100</v>
      </c>
      <c r="AG66" s="19">
        <v>100</v>
      </c>
      <c r="AH66" s="19">
        <v>100</v>
      </c>
      <c r="AI66" s="19">
        <v>100</v>
      </c>
      <c r="AJ66" s="19">
        <v>100</v>
      </c>
      <c r="AK66" s="35">
        <f t="shared" si="25"/>
        <v>29.549999999999997</v>
      </c>
      <c r="AL66" s="19"/>
      <c r="AM66" s="35">
        <f t="shared" si="26"/>
        <v>10</v>
      </c>
      <c r="AN66" s="35">
        <f t="shared" si="27"/>
        <v>57.15857142857142</v>
      </c>
      <c r="AO66" s="16">
        <v>25</v>
      </c>
      <c r="AP66" s="35">
        <f t="shared" si="28"/>
        <v>30</v>
      </c>
      <c r="AQ66" s="36">
        <f t="shared" si="29"/>
        <v>87.15857142857142</v>
      </c>
      <c r="AR66" s="16">
        <f t="shared" si="59"/>
        <v>85</v>
      </c>
      <c r="AS66" s="16"/>
      <c r="AT66" s="16"/>
      <c r="AU66" s="16"/>
      <c r="AV66" s="16"/>
      <c r="AW66" s="16"/>
      <c r="AX66" s="16"/>
      <c r="AY66" s="16"/>
      <c r="AZ66" s="16"/>
      <c r="BA66" s="16"/>
      <c r="BB66" s="34">
        <f t="shared" si="1"/>
        <v>85</v>
      </c>
      <c r="BC66" s="35">
        <f t="shared" si="30"/>
        <v>32.375</v>
      </c>
      <c r="BD66" s="19">
        <v>85</v>
      </c>
      <c r="BE66" s="19"/>
      <c r="BF66" s="19"/>
      <c r="BG66" s="19"/>
      <c r="BH66" s="19"/>
      <c r="BI66" s="19"/>
      <c r="BJ66" s="19"/>
      <c r="BK66" s="19"/>
      <c r="BL66" s="19"/>
      <c r="BM66" s="19"/>
      <c r="BN66" s="37">
        <f t="shared" si="31"/>
        <v>85</v>
      </c>
      <c r="BO66" s="35">
        <f t="shared" si="32"/>
        <v>32.375</v>
      </c>
      <c r="BP66" s="19">
        <v>80</v>
      </c>
      <c r="BQ66" s="35">
        <f t="shared" si="33"/>
        <v>15</v>
      </c>
      <c r="BR66" s="19">
        <f t="shared" si="34"/>
        <v>0</v>
      </c>
      <c r="BS66" s="35">
        <f t="shared" si="35"/>
        <v>15</v>
      </c>
      <c r="BT66" s="38">
        <f t="shared" si="36"/>
        <v>94.75</v>
      </c>
      <c r="BU66" s="39">
        <f t="shared" si="37"/>
        <v>90.195142857142855</v>
      </c>
      <c r="BV66" s="16">
        <v>30</v>
      </c>
      <c r="BW66" s="16"/>
      <c r="BX66" s="16"/>
      <c r="BY66" s="16"/>
      <c r="BZ66" s="16"/>
      <c r="CA66" s="16"/>
      <c r="CB66" s="32"/>
      <c r="CC66" s="16"/>
      <c r="CD66" s="32"/>
      <c r="CE66" s="32"/>
      <c r="CF66" s="34">
        <f t="shared" si="61"/>
        <v>30</v>
      </c>
      <c r="CG66" s="35">
        <f t="shared" si="39"/>
        <v>30</v>
      </c>
      <c r="CH66" s="19">
        <v>10</v>
      </c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40"/>
        <v>10</v>
      </c>
      <c r="CS66" s="35">
        <f t="shared" si="41"/>
        <v>22.5</v>
      </c>
      <c r="CT66" s="19">
        <v>10</v>
      </c>
      <c r="CU66" s="19"/>
      <c r="CV66" s="19"/>
      <c r="CW66" s="19"/>
      <c r="CX66" s="19"/>
      <c r="CY66" s="19"/>
      <c r="CZ66" s="19"/>
      <c r="DA66" s="19"/>
      <c r="DB66" s="19"/>
      <c r="DC66" s="19"/>
      <c r="DD66" s="35">
        <f t="shared" si="42"/>
        <v>0.3</v>
      </c>
      <c r="DE66" s="19">
        <v>0</v>
      </c>
      <c r="DF66" s="35">
        <f t="shared" si="43"/>
        <v>10</v>
      </c>
      <c r="DG66" s="35">
        <f t="shared" si="44"/>
        <v>37.68</v>
      </c>
      <c r="DH66" s="16">
        <v>80</v>
      </c>
      <c r="DI66" s="35">
        <f t="shared" si="45"/>
        <v>36</v>
      </c>
      <c r="DJ66" s="36">
        <f t="shared" si="46"/>
        <v>73.680000000000007</v>
      </c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47"/>
        <v>0</v>
      </c>
      <c r="DV66" s="35">
        <f t="shared" si="48"/>
        <v>17.5</v>
      </c>
      <c r="DW66" s="19">
        <f t="shared" si="49"/>
        <v>80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50"/>
        <v>80</v>
      </c>
      <c r="EH66" s="35">
        <f t="shared" si="51"/>
        <v>31.499999999999996</v>
      </c>
      <c r="EI66" s="19">
        <f t="shared" si="52"/>
        <v>80</v>
      </c>
      <c r="EJ66" s="35">
        <f t="shared" si="53"/>
        <v>13.5</v>
      </c>
      <c r="EK66" s="19">
        <f t="shared" si="54"/>
        <v>0</v>
      </c>
      <c r="EL66" s="35">
        <f t="shared" si="55"/>
        <v>15</v>
      </c>
      <c r="EM66" s="38">
        <f t="shared" si="56"/>
        <v>77.5</v>
      </c>
      <c r="EN66" s="39">
        <f t="shared" si="57"/>
        <v>75.207999999999998</v>
      </c>
      <c r="EP66" s="40">
        <f>LOOKUP(BU66,LOOKUP!$A$2:$A$505,LOOKUP!$B$2:$B$505)</f>
        <v>1.75</v>
      </c>
      <c r="EQ66" s="40">
        <f>LOOKUP(EN66,LOOKUP!$A$2:$A$505,LOOKUP!$B$2:$B$505)</f>
        <v>3</v>
      </c>
      <c r="ER66" s="41">
        <f t="shared" si="58"/>
        <v>82.701571428571427</v>
      </c>
      <c r="ES66" s="42">
        <f>LOOKUP(ER66,LOOKUP!$A$2:$A$505,LOOKUP!$B$2:$B$505)</f>
        <v>2.25</v>
      </c>
      <c r="EU66" s="11">
        <f>'PRINT GRADE'!H131</f>
        <v>2.25</v>
      </c>
    </row>
    <row r="67" spans="1:151" x14ac:dyDescent="0.3">
      <c r="A67" s="30">
        <v>59</v>
      </c>
      <c r="B67" s="31"/>
      <c r="C67" s="16"/>
      <c r="D67" s="43"/>
      <c r="E67" s="16"/>
      <c r="F67" s="16"/>
      <c r="G67" s="16"/>
      <c r="H67" s="16"/>
      <c r="I67" s="32"/>
      <c r="J67" s="16"/>
      <c r="K67" s="32"/>
      <c r="L67" s="32"/>
      <c r="M67" s="34">
        <f t="shared" si="60"/>
        <v>0</v>
      </c>
      <c r="N67" s="35">
        <f t="shared" si="22"/>
        <v>15</v>
      </c>
      <c r="O67" s="19"/>
      <c r="P67" s="19"/>
      <c r="Q67" s="19"/>
      <c r="R67" s="19"/>
      <c r="S67" s="19"/>
      <c r="T67" s="19"/>
      <c r="U67" s="19"/>
      <c r="V67" s="33"/>
      <c r="W67" s="33"/>
      <c r="X67" s="33"/>
      <c r="Y67" s="34">
        <f t="shared" si="23"/>
        <v>0</v>
      </c>
      <c r="Z67" s="35">
        <f t="shared" si="24"/>
        <v>15</v>
      </c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35">
        <f t="shared" si="25"/>
        <v>0</v>
      </c>
      <c r="AL67" s="19"/>
      <c r="AM67" s="35">
        <f t="shared" si="26"/>
        <v>10</v>
      </c>
      <c r="AN67" s="35">
        <f t="shared" si="27"/>
        <v>24</v>
      </c>
      <c r="AO67" s="16"/>
      <c r="AP67" s="35">
        <f t="shared" si="28"/>
        <v>20</v>
      </c>
      <c r="AQ67" s="36">
        <f t="shared" si="29"/>
        <v>44</v>
      </c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34">
        <f t="shared" si="1"/>
        <v>0</v>
      </c>
      <c r="BC67" s="35">
        <f t="shared" si="30"/>
        <v>17.5</v>
      </c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37">
        <f t="shared" si="31"/>
        <v>0</v>
      </c>
      <c r="BO67" s="35">
        <f t="shared" si="32"/>
        <v>17.5</v>
      </c>
      <c r="BP67" s="19"/>
      <c r="BQ67" s="35">
        <f t="shared" si="33"/>
        <v>7.5</v>
      </c>
      <c r="BR67" s="19">
        <f t="shared" si="34"/>
        <v>0</v>
      </c>
      <c r="BS67" s="35">
        <f t="shared" si="35"/>
        <v>15</v>
      </c>
      <c r="BT67" s="38">
        <f t="shared" si="36"/>
        <v>57.5</v>
      </c>
      <c r="BU67" s="39">
        <f t="shared" si="37"/>
        <v>49.4</v>
      </c>
      <c r="BV67" s="16"/>
      <c r="BW67" s="16"/>
      <c r="BX67" s="16"/>
      <c r="BY67" s="16"/>
      <c r="BZ67" s="16"/>
      <c r="CA67" s="16"/>
      <c r="CB67" s="32"/>
      <c r="CC67" s="16"/>
      <c r="CD67" s="32"/>
      <c r="CE67" s="32"/>
      <c r="CF67" s="34">
        <f t="shared" si="61"/>
        <v>0</v>
      </c>
      <c r="CG67" s="35">
        <f t="shared" si="39"/>
        <v>15</v>
      </c>
      <c r="CH67" s="19"/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40"/>
        <v>0</v>
      </c>
      <c r="CS67" s="35">
        <f t="shared" si="41"/>
        <v>15</v>
      </c>
      <c r="CT67" s="19">
        <v>10</v>
      </c>
      <c r="CU67" s="19"/>
      <c r="CV67" s="19"/>
      <c r="CW67" s="19"/>
      <c r="CX67" s="19"/>
      <c r="CY67" s="19"/>
      <c r="CZ67" s="19"/>
      <c r="DA67" s="19"/>
      <c r="DB67" s="19"/>
      <c r="DC67" s="19"/>
      <c r="DD67" s="35">
        <f t="shared" si="42"/>
        <v>0.3</v>
      </c>
      <c r="DE67" s="19">
        <v>0</v>
      </c>
      <c r="DF67" s="35">
        <f t="shared" si="43"/>
        <v>10</v>
      </c>
      <c r="DG67" s="35">
        <f t="shared" si="44"/>
        <v>24.179999999999996</v>
      </c>
      <c r="DH67" s="16"/>
      <c r="DI67" s="35">
        <f t="shared" si="45"/>
        <v>20</v>
      </c>
      <c r="DJ67" s="36">
        <f t="shared" si="46"/>
        <v>44.179999999999993</v>
      </c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47"/>
        <v>0</v>
      </c>
      <c r="DV67" s="35">
        <f t="shared" si="48"/>
        <v>17.5</v>
      </c>
      <c r="DW67" s="19">
        <f t="shared" si="49"/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50"/>
        <v>0</v>
      </c>
      <c r="EH67" s="35">
        <f t="shared" si="51"/>
        <v>17.5</v>
      </c>
      <c r="EI67" s="19">
        <f t="shared" si="52"/>
        <v>0</v>
      </c>
      <c r="EJ67" s="35">
        <f t="shared" si="53"/>
        <v>7.5</v>
      </c>
      <c r="EK67" s="19">
        <f t="shared" si="54"/>
        <v>0</v>
      </c>
      <c r="EL67" s="35">
        <f t="shared" si="55"/>
        <v>15</v>
      </c>
      <c r="EM67" s="38">
        <f t="shared" si="56"/>
        <v>57.5</v>
      </c>
      <c r="EN67" s="39">
        <f t="shared" si="57"/>
        <v>49.507999999999996</v>
      </c>
      <c r="EP67" s="40">
        <f>LOOKUP(BU67,LOOKUP!$A$2:$A$505,LOOKUP!$B$2:$B$505)</f>
        <v>5</v>
      </c>
      <c r="EQ67" s="40">
        <f>LOOKUP(EN67,LOOKUP!$A$2:$A$505,LOOKUP!$B$2:$B$505)</f>
        <v>5</v>
      </c>
      <c r="ER67" s="41">
        <f t="shared" si="58"/>
        <v>49.453999999999994</v>
      </c>
      <c r="ES67" s="42">
        <f>LOOKUP(ER67,LOOKUP!$A$2:$A$505,LOOKUP!$B$2:$B$505)</f>
        <v>5</v>
      </c>
      <c r="EU67" s="11">
        <f>'PRINT GRADE'!H132</f>
        <v>0</v>
      </c>
    </row>
    <row r="68" spans="1:151" x14ac:dyDescent="0.3">
      <c r="A68" s="30">
        <v>60</v>
      </c>
      <c r="B68" s="31"/>
      <c r="C68" s="16"/>
      <c r="D68" s="43"/>
      <c r="E68" s="16"/>
      <c r="F68" s="16"/>
      <c r="G68" s="16"/>
      <c r="H68" s="16"/>
      <c r="I68" s="32"/>
      <c r="J68" s="16"/>
      <c r="K68" s="32"/>
      <c r="L68" s="32"/>
      <c r="M68" s="34">
        <f t="shared" si="60"/>
        <v>0</v>
      </c>
      <c r="N68" s="35">
        <f t="shared" si="22"/>
        <v>15</v>
      </c>
      <c r="O68" s="19"/>
      <c r="P68" s="19"/>
      <c r="Q68" s="19"/>
      <c r="R68" s="19"/>
      <c r="S68" s="19"/>
      <c r="T68" s="19"/>
      <c r="U68" s="19"/>
      <c r="V68" s="33"/>
      <c r="W68" s="33"/>
      <c r="X68" s="33"/>
      <c r="Y68" s="34">
        <f t="shared" si="23"/>
        <v>0</v>
      </c>
      <c r="Z68" s="35">
        <f t="shared" si="24"/>
        <v>15</v>
      </c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35">
        <f t="shared" si="25"/>
        <v>0</v>
      </c>
      <c r="AL68" s="19"/>
      <c r="AM68" s="35">
        <f t="shared" si="26"/>
        <v>10</v>
      </c>
      <c r="AN68" s="35">
        <f t="shared" si="27"/>
        <v>24</v>
      </c>
      <c r="AO68" s="16"/>
      <c r="AP68" s="35">
        <f t="shared" si="28"/>
        <v>20</v>
      </c>
      <c r="AQ68" s="36">
        <f t="shared" si="29"/>
        <v>44</v>
      </c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34">
        <f t="shared" si="1"/>
        <v>0</v>
      </c>
      <c r="BC68" s="35">
        <f t="shared" si="30"/>
        <v>17.5</v>
      </c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37">
        <f t="shared" si="31"/>
        <v>0</v>
      </c>
      <c r="BO68" s="35">
        <f t="shared" si="32"/>
        <v>17.5</v>
      </c>
      <c r="BP68" s="19"/>
      <c r="BQ68" s="35">
        <f t="shared" si="33"/>
        <v>7.5</v>
      </c>
      <c r="BR68" s="19">
        <f t="shared" si="34"/>
        <v>0</v>
      </c>
      <c r="BS68" s="35">
        <f t="shared" si="35"/>
        <v>15</v>
      </c>
      <c r="BT68" s="38">
        <f t="shared" si="36"/>
        <v>57.5</v>
      </c>
      <c r="BU68" s="39">
        <f t="shared" si="37"/>
        <v>49.4</v>
      </c>
      <c r="BV68" s="16"/>
      <c r="BW68" s="16"/>
      <c r="BX68" s="16"/>
      <c r="BY68" s="16"/>
      <c r="BZ68" s="16"/>
      <c r="CA68" s="16"/>
      <c r="CB68" s="32"/>
      <c r="CC68" s="16"/>
      <c r="CD68" s="32"/>
      <c r="CE68" s="32"/>
      <c r="CF68" s="34">
        <f t="shared" si="61"/>
        <v>0</v>
      </c>
      <c r="CG68" s="35">
        <f t="shared" si="39"/>
        <v>15</v>
      </c>
      <c r="CH68" s="19"/>
      <c r="CI68" s="19"/>
      <c r="CJ68" s="19"/>
      <c r="CK68" s="19"/>
      <c r="CL68" s="19"/>
      <c r="CM68" s="19"/>
      <c r="CN68" s="19"/>
      <c r="CO68" s="33"/>
      <c r="CP68" s="33"/>
      <c r="CQ68" s="33"/>
      <c r="CR68" s="34">
        <f t="shared" si="40"/>
        <v>0</v>
      </c>
      <c r="CS68" s="35">
        <f t="shared" si="41"/>
        <v>15</v>
      </c>
      <c r="CT68" s="19">
        <v>10</v>
      </c>
      <c r="CU68" s="19"/>
      <c r="CV68" s="19"/>
      <c r="CW68" s="19"/>
      <c r="CX68" s="19"/>
      <c r="CY68" s="19"/>
      <c r="CZ68" s="19"/>
      <c r="DA68" s="19"/>
      <c r="DB68" s="19"/>
      <c r="DC68" s="19"/>
      <c r="DD68" s="35">
        <f t="shared" si="42"/>
        <v>0.3</v>
      </c>
      <c r="DE68" s="19">
        <v>0</v>
      </c>
      <c r="DF68" s="35">
        <f t="shared" si="43"/>
        <v>10</v>
      </c>
      <c r="DG68" s="35">
        <f t="shared" si="44"/>
        <v>24.179999999999996</v>
      </c>
      <c r="DH68" s="16"/>
      <c r="DI68" s="35">
        <f t="shared" si="45"/>
        <v>20</v>
      </c>
      <c r="DJ68" s="36">
        <f t="shared" si="46"/>
        <v>44.179999999999993</v>
      </c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34">
        <f t="shared" si="47"/>
        <v>0</v>
      </c>
      <c r="DV68" s="35">
        <f t="shared" si="48"/>
        <v>17.5</v>
      </c>
      <c r="DW68" s="19">
        <f t="shared" si="49"/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37">
        <f t="shared" si="50"/>
        <v>0</v>
      </c>
      <c r="EH68" s="35">
        <f t="shared" si="51"/>
        <v>17.5</v>
      </c>
      <c r="EI68" s="19">
        <f t="shared" si="52"/>
        <v>0</v>
      </c>
      <c r="EJ68" s="35">
        <f t="shared" si="53"/>
        <v>7.5</v>
      </c>
      <c r="EK68" s="19">
        <f t="shared" si="54"/>
        <v>0</v>
      </c>
      <c r="EL68" s="35">
        <f t="shared" si="55"/>
        <v>15</v>
      </c>
      <c r="EM68" s="38">
        <f t="shared" si="56"/>
        <v>57.5</v>
      </c>
      <c r="EN68" s="39">
        <f t="shared" si="57"/>
        <v>49.507999999999996</v>
      </c>
      <c r="EP68" s="40">
        <f>LOOKUP(BU68,LOOKUP!$A$2:$A$505,LOOKUP!$B$2:$B$505)</f>
        <v>5</v>
      </c>
      <c r="EQ68" s="40">
        <f>LOOKUP(EN68,LOOKUP!$A$2:$A$505,LOOKUP!$B$2:$B$505)</f>
        <v>5</v>
      </c>
      <c r="ER68" s="41">
        <f t="shared" si="58"/>
        <v>49.453999999999994</v>
      </c>
      <c r="ES68" s="42">
        <f>LOOKUP(ER68,LOOKUP!$A$2:$A$505,LOOKUP!$B$2:$B$505)</f>
        <v>5</v>
      </c>
      <c r="EU68" s="11">
        <f>'PRINT GRADE'!H133</f>
        <v>0</v>
      </c>
    </row>
    <row r="69" spans="1:151" x14ac:dyDescent="0.3">
      <c r="A69" s="30">
        <v>61</v>
      </c>
      <c r="B69" s="31"/>
      <c r="C69" s="16"/>
      <c r="D69" s="43"/>
      <c r="E69" s="16"/>
      <c r="F69" s="16"/>
      <c r="G69" s="16"/>
      <c r="H69" s="16"/>
      <c r="I69" s="32"/>
      <c r="J69" s="16"/>
      <c r="K69" s="32"/>
      <c r="L69" s="32"/>
      <c r="M69" s="34">
        <f t="shared" si="60"/>
        <v>0</v>
      </c>
      <c r="N69" s="35">
        <f t="shared" si="22"/>
        <v>15</v>
      </c>
      <c r="O69" s="19"/>
      <c r="P69" s="19"/>
      <c r="Q69" s="19"/>
      <c r="R69" s="19"/>
      <c r="S69" s="19"/>
      <c r="T69" s="19"/>
      <c r="U69" s="19"/>
      <c r="V69" s="33"/>
      <c r="W69" s="33"/>
      <c r="X69" s="33"/>
      <c r="Y69" s="34">
        <f t="shared" si="23"/>
        <v>0</v>
      </c>
      <c r="Z69" s="35">
        <f t="shared" si="24"/>
        <v>15</v>
      </c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35">
        <f t="shared" si="25"/>
        <v>0</v>
      </c>
      <c r="AL69" s="19"/>
      <c r="AM69" s="35">
        <f t="shared" si="26"/>
        <v>10</v>
      </c>
      <c r="AN69" s="35">
        <f t="shared" si="27"/>
        <v>24</v>
      </c>
      <c r="AO69" s="16"/>
      <c r="AP69" s="35">
        <f t="shared" si="28"/>
        <v>20</v>
      </c>
      <c r="AQ69" s="36">
        <f t="shared" si="29"/>
        <v>44</v>
      </c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34">
        <f t="shared" si="1"/>
        <v>0</v>
      </c>
      <c r="BC69" s="35">
        <f t="shared" si="30"/>
        <v>17.5</v>
      </c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37">
        <f t="shared" si="31"/>
        <v>0</v>
      </c>
      <c r="BO69" s="35">
        <f t="shared" si="32"/>
        <v>17.5</v>
      </c>
      <c r="BP69" s="19"/>
      <c r="BQ69" s="35">
        <f t="shared" si="33"/>
        <v>7.5</v>
      </c>
      <c r="BR69" s="19">
        <f t="shared" si="34"/>
        <v>0</v>
      </c>
      <c r="BS69" s="35">
        <f t="shared" si="35"/>
        <v>15</v>
      </c>
      <c r="BT69" s="38">
        <f t="shared" si="36"/>
        <v>57.5</v>
      </c>
      <c r="BU69" s="39">
        <f t="shared" si="37"/>
        <v>49.4</v>
      </c>
      <c r="BV69" s="16"/>
      <c r="BW69" s="16"/>
      <c r="BX69" s="16"/>
      <c r="BY69" s="16"/>
      <c r="BZ69" s="16"/>
      <c r="CA69" s="16"/>
      <c r="CB69" s="32"/>
      <c r="CC69" s="16"/>
      <c r="CD69" s="32"/>
      <c r="CE69" s="32"/>
      <c r="CF69" s="34">
        <f t="shared" si="61"/>
        <v>0</v>
      </c>
      <c r="CG69" s="35">
        <f t="shared" si="39"/>
        <v>15</v>
      </c>
      <c r="CH69" s="19"/>
      <c r="CI69" s="19"/>
      <c r="CJ69" s="19"/>
      <c r="CK69" s="19"/>
      <c r="CL69" s="19"/>
      <c r="CM69" s="19"/>
      <c r="CN69" s="19"/>
      <c r="CO69" s="33"/>
      <c r="CP69" s="33"/>
      <c r="CQ69" s="33"/>
      <c r="CR69" s="34">
        <f t="shared" si="40"/>
        <v>0</v>
      </c>
      <c r="CS69" s="35">
        <f t="shared" si="41"/>
        <v>15</v>
      </c>
      <c r="CT69" s="19">
        <v>10</v>
      </c>
      <c r="CU69" s="19"/>
      <c r="CV69" s="19"/>
      <c r="CW69" s="19"/>
      <c r="CX69" s="19"/>
      <c r="CY69" s="19"/>
      <c r="CZ69" s="19"/>
      <c r="DA69" s="19"/>
      <c r="DB69" s="19"/>
      <c r="DC69" s="19"/>
      <c r="DD69" s="35">
        <f t="shared" si="42"/>
        <v>0.3</v>
      </c>
      <c r="DE69" s="19">
        <v>0</v>
      </c>
      <c r="DF69" s="35">
        <f t="shared" si="43"/>
        <v>10</v>
      </c>
      <c r="DG69" s="35">
        <f t="shared" si="44"/>
        <v>24.179999999999996</v>
      </c>
      <c r="DH69" s="16"/>
      <c r="DI69" s="35">
        <f t="shared" si="45"/>
        <v>20</v>
      </c>
      <c r="DJ69" s="36">
        <f t="shared" si="46"/>
        <v>44.179999999999993</v>
      </c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34">
        <f t="shared" si="47"/>
        <v>0</v>
      </c>
      <c r="DV69" s="35">
        <f t="shared" si="48"/>
        <v>17.5</v>
      </c>
      <c r="DW69" s="19">
        <f t="shared" si="49"/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37">
        <f t="shared" si="50"/>
        <v>0</v>
      </c>
      <c r="EH69" s="35">
        <f t="shared" si="51"/>
        <v>17.5</v>
      </c>
      <c r="EI69" s="19">
        <f t="shared" si="52"/>
        <v>0</v>
      </c>
      <c r="EJ69" s="35">
        <f t="shared" si="53"/>
        <v>7.5</v>
      </c>
      <c r="EK69" s="19">
        <f t="shared" si="54"/>
        <v>0</v>
      </c>
      <c r="EL69" s="35">
        <f t="shared" si="55"/>
        <v>15</v>
      </c>
      <c r="EM69" s="38">
        <f t="shared" si="56"/>
        <v>57.5</v>
      </c>
      <c r="EN69" s="39">
        <f t="shared" si="57"/>
        <v>49.507999999999996</v>
      </c>
      <c r="EP69" s="40">
        <f>LOOKUP(BU69,LOOKUP!$A$2:$A$505,LOOKUP!$B$2:$B$505)</f>
        <v>5</v>
      </c>
      <c r="EQ69" s="40">
        <f>LOOKUP(EN69,LOOKUP!$A$2:$A$505,LOOKUP!$B$2:$B$505)</f>
        <v>5</v>
      </c>
      <c r="ER69" s="41">
        <f t="shared" si="58"/>
        <v>49.453999999999994</v>
      </c>
      <c r="ES69" s="42">
        <f>LOOKUP(ER69,LOOKUP!$A$2:$A$505,LOOKUP!$B$2:$B$505)</f>
        <v>5</v>
      </c>
      <c r="EU69" s="11">
        <f>'PRINT GRADE'!H134</f>
        <v>0</v>
      </c>
    </row>
    <row r="70" spans="1:151" x14ac:dyDescent="0.3">
      <c r="A70" s="30">
        <v>62</v>
      </c>
      <c r="B70" s="31"/>
      <c r="C70" s="16"/>
      <c r="D70" s="43"/>
      <c r="E70" s="16"/>
      <c r="F70" s="16"/>
      <c r="G70" s="16"/>
      <c r="H70" s="16"/>
      <c r="I70" s="32"/>
      <c r="J70" s="16"/>
      <c r="K70" s="32"/>
      <c r="L70" s="32"/>
      <c r="M70" s="34">
        <f t="shared" si="60"/>
        <v>0</v>
      </c>
      <c r="N70" s="35">
        <f t="shared" si="22"/>
        <v>15</v>
      </c>
      <c r="O70" s="19"/>
      <c r="P70" s="19"/>
      <c r="Q70" s="19"/>
      <c r="R70" s="19"/>
      <c r="S70" s="19"/>
      <c r="T70" s="19"/>
      <c r="U70" s="19"/>
      <c r="V70" s="33"/>
      <c r="W70" s="33"/>
      <c r="X70" s="33"/>
      <c r="Y70" s="34">
        <f t="shared" si="23"/>
        <v>0</v>
      </c>
      <c r="Z70" s="35">
        <f t="shared" si="24"/>
        <v>15</v>
      </c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35">
        <f t="shared" si="25"/>
        <v>0</v>
      </c>
      <c r="AL70" s="19"/>
      <c r="AM70" s="35">
        <f t="shared" si="26"/>
        <v>10</v>
      </c>
      <c r="AN70" s="35">
        <f t="shared" si="27"/>
        <v>24</v>
      </c>
      <c r="AO70" s="16"/>
      <c r="AP70" s="35">
        <f t="shared" si="28"/>
        <v>20</v>
      </c>
      <c r="AQ70" s="36">
        <f t="shared" si="29"/>
        <v>44</v>
      </c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34">
        <f t="shared" si="1"/>
        <v>0</v>
      </c>
      <c r="BC70" s="35">
        <f t="shared" si="30"/>
        <v>17.5</v>
      </c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37">
        <f t="shared" si="31"/>
        <v>0</v>
      </c>
      <c r="BO70" s="35">
        <f t="shared" si="32"/>
        <v>17.5</v>
      </c>
      <c r="BP70" s="19"/>
      <c r="BQ70" s="35">
        <f t="shared" si="33"/>
        <v>7.5</v>
      </c>
      <c r="BR70" s="19">
        <f t="shared" si="34"/>
        <v>0</v>
      </c>
      <c r="BS70" s="35">
        <f t="shared" si="35"/>
        <v>15</v>
      </c>
      <c r="BT70" s="38">
        <f t="shared" si="36"/>
        <v>57.5</v>
      </c>
      <c r="BU70" s="39">
        <f t="shared" si="37"/>
        <v>49.4</v>
      </c>
      <c r="BV70" s="16"/>
      <c r="BW70" s="16"/>
      <c r="BX70" s="16"/>
      <c r="BY70" s="16"/>
      <c r="BZ70" s="16"/>
      <c r="CA70" s="16"/>
      <c r="CB70" s="32"/>
      <c r="CC70" s="16"/>
      <c r="CD70" s="32"/>
      <c r="CE70" s="32"/>
      <c r="CF70" s="34">
        <f t="shared" si="61"/>
        <v>0</v>
      </c>
      <c r="CG70" s="35">
        <f t="shared" si="39"/>
        <v>15</v>
      </c>
      <c r="CH70" s="19"/>
      <c r="CI70" s="19"/>
      <c r="CJ70" s="19"/>
      <c r="CK70" s="19"/>
      <c r="CL70" s="19"/>
      <c r="CM70" s="19"/>
      <c r="CN70" s="19"/>
      <c r="CO70" s="33"/>
      <c r="CP70" s="33"/>
      <c r="CQ70" s="33"/>
      <c r="CR70" s="34">
        <f t="shared" si="40"/>
        <v>0</v>
      </c>
      <c r="CS70" s="35">
        <f t="shared" si="41"/>
        <v>15</v>
      </c>
      <c r="CT70" s="19">
        <v>10</v>
      </c>
      <c r="CU70" s="19"/>
      <c r="CV70" s="19"/>
      <c r="CW70" s="19"/>
      <c r="CX70" s="19"/>
      <c r="CY70" s="19"/>
      <c r="CZ70" s="19"/>
      <c r="DA70" s="19"/>
      <c r="DB70" s="19"/>
      <c r="DC70" s="19"/>
      <c r="DD70" s="35">
        <f t="shared" si="42"/>
        <v>0.3</v>
      </c>
      <c r="DE70" s="19">
        <v>0</v>
      </c>
      <c r="DF70" s="35">
        <f t="shared" si="43"/>
        <v>10</v>
      </c>
      <c r="DG70" s="35">
        <f t="shared" si="44"/>
        <v>24.179999999999996</v>
      </c>
      <c r="DH70" s="16"/>
      <c r="DI70" s="35">
        <f t="shared" si="45"/>
        <v>20</v>
      </c>
      <c r="DJ70" s="36">
        <f t="shared" si="46"/>
        <v>44.179999999999993</v>
      </c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34">
        <f t="shared" si="47"/>
        <v>0</v>
      </c>
      <c r="DV70" s="35">
        <f t="shared" si="48"/>
        <v>17.5</v>
      </c>
      <c r="DW70" s="19">
        <f t="shared" si="49"/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37">
        <f t="shared" si="50"/>
        <v>0</v>
      </c>
      <c r="EH70" s="35">
        <f t="shared" si="51"/>
        <v>17.5</v>
      </c>
      <c r="EI70" s="19">
        <f t="shared" si="52"/>
        <v>0</v>
      </c>
      <c r="EJ70" s="35">
        <f t="shared" si="53"/>
        <v>7.5</v>
      </c>
      <c r="EK70" s="19">
        <f t="shared" si="54"/>
        <v>0</v>
      </c>
      <c r="EL70" s="35">
        <f t="shared" si="55"/>
        <v>15</v>
      </c>
      <c r="EM70" s="38">
        <f t="shared" si="56"/>
        <v>57.5</v>
      </c>
      <c r="EN70" s="39">
        <f t="shared" si="57"/>
        <v>49.507999999999996</v>
      </c>
      <c r="EP70" s="40">
        <f>LOOKUP(BU70,LOOKUP!$A$2:$A$505,LOOKUP!$B$2:$B$505)</f>
        <v>5</v>
      </c>
      <c r="EQ70" s="40">
        <f>LOOKUP(EN70,LOOKUP!$A$2:$A$505,LOOKUP!$B$2:$B$505)</f>
        <v>5</v>
      </c>
      <c r="ER70" s="41">
        <f t="shared" si="58"/>
        <v>49.453999999999994</v>
      </c>
      <c r="ES70" s="42">
        <f>LOOKUP(ER70,LOOKUP!$A$2:$A$505,LOOKUP!$B$2:$B$505)</f>
        <v>5</v>
      </c>
      <c r="EU70" s="11">
        <f>'PRINT GRADE'!H135</f>
        <v>0</v>
      </c>
    </row>
    <row r="71" spans="1:151" x14ac:dyDescent="0.3">
      <c r="A71" s="30">
        <v>63</v>
      </c>
      <c r="B71" s="31"/>
      <c r="C71" s="16"/>
      <c r="D71" s="43"/>
      <c r="E71" s="16"/>
      <c r="F71" s="16"/>
      <c r="G71" s="16"/>
      <c r="H71" s="16"/>
      <c r="I71" s="32"/>
      <c r="J71" s="16"/>
      <c r="K71" s="32"/>
      <c r="L71" s="32"/>
      <c r="M71" s="34">
        <f t="shared" si="60"/>
        <v>0</v>
      </c>
      <c r="N71" s="35">
        <f t="shared" si="22"/>
        <v>15</v>
      </c>
      <c r="O71" s="19"/>
      <c r="P71" s="19"/>
      <c r="Q71" s="19"/>
      <c r="R71" s="19"/>
      <c r="S71" s="19"/>
      <c r="T71" s="19"/>
      <c r="U71" s="19"/>
      <c r="V71" s="33"/>
      <c r="W71" s="33"/>
      <c r="X71" s="33"/>
      <c r="Y71" s="34">
        <f t="shared" si="23"/>
        <v>0</v>
      </c>
      <c r="Z71" s="35">
        <f t="shared" si="24"/>
        <v>15</v>
      </c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35">
        <f t="shared" si="25"/>
        <v>0</v>
      </c>
      <c r="AL71" s="19"/>
      <c r="AM71" s="35">
        <f t="shared" si="26"/>
        <v>10</v>
      </c>
      <c r="AN71" s="35">
        <f t="shared" si="27"/>
        <v>24</v>
      </c>
      <c r="AO71" s="16"/>
      <c r="AP71" s="35">
        <f t="shared" si="28"/>
        <v>20</v>
      </c>
      <c r="AQ71" s="36">
        <f t="shared" si="29"/>
        <v>44</v>
      </c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34">
        <f t="shared" si="1"/>
        <v>0</v>
      </c>
      <c r="BC71" s="35">
        <f t="shared" si="30"/>
        <v>17.5</v>
      </c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37">
        <f t="shared" si="31"/>
        <v>0</v>
      </c>
      <c r="BO71" s="35">
        <f t="shared" si="32"/>
        <v>17.5</v>
      </c>
      <c r="BP71" s="19"/>
      <c r="BQ71" s="35">
        <f t="shared" si="33"/>
        <v>7.5</v>
      </c>
      <c r="BR71" s="19">
        <f t="shared" si="34"/>
        <v>0</v>
      </c>
      <c r="BS71" s="35">
        <f t="shared" si="35"/>
        <v>15</v>
      </c>
      <c r="BT71" s="38">
        <f t="shared" si="36"/>
        <v>57.5</v>
      </c>
      <c r="BU71" s="39">
        <f t="shared" si="37"/>
        <v>49.4</v>
      </c>
      <c r="BV71" s="16"/>
      <c r="BW71" s="16"/>
      <c r="BX71" s="16"/>
      <c r="BY71" s="16"/>
      <c r="BZ71" s="16"/>
      <c r="CA71" s="16"/>
      <c r="CB71" s="32"/>
      <c r="CC71" s="16"/>
      <c r="CD71" s="32"/>
      <c r="CE71" s="32"/>
      <c r="CF71" s="34">
        <f t="shared" si="61"/>
        <v>0</v>
      </c>
      <c r="CG71" s="35">
        <f t="shared" si="39"/>
        <v>15</v>
      </c>
      <c r="CH71" s="19"/>
      <c r="CI71" s="19"/>
      <c r="CJ71" s="19"/>
      <c r="CK71" s="19"/>
      <c r="CL71" s="19"/>
      <c r="CM71" s="19"/>
      <c r="CN71" s="19"/>
      <c r="CO71" s="33"/>
      <c r="CP71" s="33"/>
      <c r="CQ71" s="33"/>
      <c r="CR71" s="34">
        <f t="shared" si="40"/>
        <v>0</v>
      </c>
      <c r="CS71" s="35">
        <f t="shared" si="41"/>
        <v>15</v>
      </c>
      <c r="CT71" s="19">
        <v>10</v>
      </c>
      <c r="CU71" s="19"/>
      <c r="CV71" s="19"/>
      <c r="CW71" s="19"/>
      <c r="CX71" s="19"/>
      <c r="CY71" s="19"/>
      <c r="CZ71" s="19"/>
      <c r="DA71" s="19"/>
      <c r="DB71" s="19"/>
      <c r="DC71" s="19"/>
      <c r="DD71" s="35">
        <f t="shared" si="42"/>
        <v>0.3</v>
      </c>
      <c r="DE71" s="19">
        <v>0</v>
      </c>
      <c r="DF71" s="35">
        <f t="shared" si="43"/>
        <v>10</v>
      </c>
      <c r="DG71" s="35">
        <f t="shared" si="44"/>
        <v>24.179999999999996</v>
      </c>
      <c r="DH71" s="16"/>
      <c r="DI71" s="35">
        <f t="shared" si="45"/>
        <v>20</v>
      </c>
      <c r="DJ71" s="36">
        <f t="shared" si="46"/>
        <v>44.179999999999993</v>
      </c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34">
        <f t="shared" si="47"/>
        <v>0</v>
      </c>
      <c r="DV71" s="35">
        <f t="shared" si="48"/>
        <v>17.5</v>
      </c>
      <c r="DW71" s="19">
        <f t="shared" si="49"/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37">
        <f t="shared" si="50"/>
        <v>0</v>
      </c>
      <c r="EH71" s="35">
        <f t="shared" si="51"/>
        <v>17.5</v>
      </c>
      <c r="EI71" s="19">
        <f t="shared" si="52"/>
        <v>0</v>
      </c>
      <c r="EJ71" s="35">
        <f t="shared" si="53"/>
        <v>7.5</v>
      </c>
      <c r="EK71" s="19">
        <f t="shared" si="54"/>
        <v>0</v>
      </c>
      <c r="EL71" s="35">
        <f t="shared" si="55"/>
        <v>15</v>
      </c>
      <c r="EM71" s="38">
        <f t="shared" si="56"/>
        <v>57.5</v>
      </c>
      <c r="EN71" s="39">
        <f t="shared" si="57"/>
        <v>49.507999999999996</v>
      </c>
      <c r="EP71" s="40">
        <f>LOOKUP(BU71,LOOKUP!$A$2:$A$505,LOOKUP!$B$2:$B$505)</f>
        <v>5</v>
      </c>
      <c r="EQ71" s="40">
        <f>LOOKUP(EN71,LOOKUP!$A$2:$A$505,LOOKUP!$B$2:$B$505)</f>
        <v>5</v>
      </c>
      <c r="ER71" s="41">
        <f t="shared" si="58"/>
        <v>49.453999999999994</v>
      </c>
      <c r="ES71" s="42">
        <f>LOOKUP(ER71,LOOKUP!$A$2:$A$505,LOOKUP!$B$2:$B$505)</f>
        <v>5</v>
      </c>
      <c r="EU71" s="11">
        <f>'PRINT GRADE'!H136</f>
        <v>0</v>
      </c>
    </row>
    <row r="72" spans="1:151" x14ac:dyDescent="0.3">
      <c r="A72" s="30">
        <v>64</v>
      </c>
      <c r="B72" s="31"/>
      <c r="C72" s="16"/>
      <c r="D72" s="43"/>
      <c r="E72" s="16"/>
      <c r="F72" s="16"/>
      <c r="G72" s="16"/>
      <c r="H72" s="16"/>
      <c r="I72" s="32"/>
      <c r="J72" s="16"/>
      <c r="K72" s="32"/>
      <c r="L72" s="32"/>
      <c r="M72" s="34">
        <f t="shared" si="60"/>
        <v>0</v>
      </c>
      <c r="N72" s="35">
        <f t="shared" si="22"/>
        <v>15</v>
      </c>
      <c r="O72" s="19"/>
      <c r="P72" s="19"/>
      <c r="Q72" s="19"/>
      <c r="R72" s="19"/>
      <c r="S72" s="19"/>
      <c r="T72" s="19"/>
      <c r="U72" s="19"/>
      <c r="V72" s="33"/>
      <c r="W72" s="33"/>
      <c r="X72" s="33"/>
      <c r="Y72" s="34">
        <f t="shared" si="23"/>
        <v>0</v>
      </c>
      <c r="Z72" s="35">
        <f t="shared" si="24"/>
        <v>15</v>
      </c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35">
        <f t="shared" si="25"/>
        <v>0</v>
      </c>
      <c r="AL72" s="19"/>
      <c r="AM72" s="35">
        <f t="shared" si="26"/>
        <v>10</v>
      </c>
      <c r="AN72" s="35">
        <f t="shared" si="27"/>
        <v>24</v>
      </c>
      <c r="AO72" s="16"/>
      <c r="AP72" s="35">
        <f t="shared" si="28"/>
        <v>20</v>
      </c>
      <c r="AQ72" s="36">
        <f t="shared" si="29"/>
        <v>44</v>
      </c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34">
        <f t="shared" si="1"/>
        <v>0</v>
      </c>
      <c r="BC72" s="35">
        <f t="shared" si="30"/>
        <v>17.5</v>
      </c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37">
        <f t="shared" si="31"/>
        <v>0</v>
      </c>
      <c r="BO72" s="35">
        <f t="shared" si="32"/>
        <v>17.5</v>
      </c>
      <c r="BP72" s="19"/>
      <c r="BQ72" s="35">
        <f t="shared" si="33"/>
        <v>7.5</v>
      </c>
      <c r="BR72" s="19">
        <f t="shared" si="34"/>
        <v>0</v>
      </c>
      <c r="BS72" s="35">
        <f t="shared" si="35"/>
        <v>15</v>
      </c>
      <c r="BT72" s="38">
        <f t="shared" si="36"/>
        <v>57.5</v>
      </c>
      <c r="BU72" s="39">
        <f t="shared" si="37"/>
        <v>49.4</v>
      </c>
      <c r="BV72" s="16"/>
      <c r="BW72" s="16"/>
      <c r="BX72" s="16"/>
      <c r="BY72" s="16"/>
      <c r="BZ72" s="16"/>
      <c r="CA72" s="16"/>
      <c r="CB72" s="32"/>
      <c r="CC72" s="16"/>
      <c r="CD72" s="32"/>
      <c r="CE72" s="32"/>
      <c r="CF72" s="34">
        <f t="shared" si="61"/>
        <v>0</v>
      </c>
      <c r="CG72" s="35">
        <f t="shared" si="39"/>
        <v>15</v>
      </c>
      <c r="CH72" s="19"/>
      <c r="CI72" s="19"/>
      <c r="CJ72" s="19"/>
      <c r="CK72" s="19"/>
      <c r="CL72" s="19"/>
      <c r="CM72" s="19"/>
      <c r="CN72" s="19"/>
      <c r="CO72" s="33"/>
      <c r="CP72" s="33"/>
      <c r="CQ72" s="33"/>
      <c r="CR72" s="34">
        <f t="shared" si="40"/>
        <v>0</v>
      </c>
      <c r="CS72" s="35">
        <f t="shared" si="41"/>
        <v>15</v>
      </c>
      <c r="CT72" s="19">
        <v>10</v>
      </c>
      <c r="CU72" s="19"/>
      <c r="CV72" s="19"/>
      <c r="CW72" s="19"/>
      <c r="CX72" s="19"/>
      <c r="CY72" s="19"/>
      <c r="CZ72" s="19"/>
      <c r="DA72" s="19"/>
      <c r="DB72" s="19"/>
      <c r="DC72" s="19"/>
      <c r="DD72" s="35">
        <f t="shared" si="42"/>
        <v>0.3</v>
      </c>
      <c r="DE72" s="19">
        <v>0</v>
      </c>
      <c r="DF72" s="35">
        <f t="shared" si="43"/>
        <v>10</v>
      </c>
      <c r="DG72" s="35">
        <f t="shared" si="44"/>
        <v>24.179999999999996</v>
      </c>
      <c r="DH72" s="16"/>
      <c r="DI72" s="35">
        <f t="shared" si="45"/>
        <v>20</v>
      </c>
      <c r="DJ72" s="36">
        <f t="shared" si="46"/>
        <v>44.179999999999993</v>
      </c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34">
        <f t="shared" si="47"/>
        <v>0</v>
      </c>
      <c r="DV72" s="35">
        <f t="shared" si="48"/>
        <v>17.5</v>
      </c>
      <c r="DW72" s="19">
        <f t="shared" si="49"/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37">
        <f t="shared" si="50"/>
        <v>0</v>
      </c>
      <c r="EH72" s="35">
        <f t="shared" si="51"/>
        <v>17.5</v>
      </c>
      <c r="EI72" s="19">
        <f t="shared" si="52"/>
        <v>0</v>
      </c>
      <c r="EJ72" s="35">
        <f t="shared" si="53"/>
        <v>7.5</v>
      </c>
      <c r="EK72" s="19">
        <f t="shared" si="54"/>
        <v>0</v>
      </c>
      <c r="EL72" s="35">
        <f t="shared" si="55"/>
        <v>15</v>
      </c>
      <c r="EM72" s="38">
        <f t="shared" si="56"/>
        <v>57.5</v>
      </c>
      <c r="EN72" s="39">
        <f t="shared" si="57"/>
        <v>49.507999999999996</v>
      </c>
      <c r="EP72" s="40">
        <f>LOOKUP(BU72,LOOKUP!$A$2:$A$505,LOOKUP!$B$2:$B$505)</f>
        <v>5</v>
      </c>
      <c r="EQ72" s="40">
        <f>LOOKUP(EN72,LOOKUP!$A$2:$A$505,LOOKUP!$B$2:$B$505)</f>
        <v>5</v>
      </c>
      <c r="ER72" s="41">
        <f t="shared" si="58"/>
        <v>49.453999999999994</v>
      </c>
      <c r="ES72" s="42">
        <f>LOOKUP(ER72,LOOKUP!$A$2:$A$505,LOOKUP!$B$2:$B$505)</f>
        <v>5</v>
      </c>
      <c r="EU72" s="11">
        <f>'PRINT GRADE'!H137</f>
        <v>0</v>
      </c>
    </row>
    <row r="73" spans="1:151" x14ac:dyDescent="0.3">
      <c r="A73" s="30">
        <v>65</v>
      </c>
      <c r="B73" s="31"/>
      <c r="C73" s="16"/>
      <c r="D73" s="43"/>
      <c r="E73" s="16"/>
      <c r="F73" s="16"/>
      <c r="G73" s="16"/>
      <c r="H73" s="16"/>
      <c r="I73" s="32"/>
      <c r="J73" s="16"/>
      <c r="K73" s="32"/>
      <c r="L73" s="32"/>
      <c r="M73" s="34">
        <f t="shared" si="60"/>
        <v>0</v>
      </c>
      <c r="N73" s="35">
        <f t="shared" si="22"/>
        <v>15</v>
      </c>
      <c r="O73" s="19"/>
      <c r="P73" s="19"/>
      <c r="Q73" s="19"/>
      <c r="R73" s="19"/>
      <c r="S73" s="19"/>
      <c r="T73" s="19"/>
      <c r="U73" s="19"/>
      <c r="V73" s="33"/>
      <c r="W73" s="33"/>
      <c r="X73" s="33"/>
      <c r="Y73" s="34">
        <f t="shared" si="23"/>
        <v>0</v>
      </c>
      <c r="Z73" s="35">
        <f t="shared" si="24"/>
        <v>15</v>
      </c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35">
        <f t="shared" si="25"/>
        <v>0</v>
      </c>
      <c r="AL73" s="19"/>
      <c r="AM73" s="35">
        <f t="shared" si="26"/>
        <v>10</v>
      </c>
      <c r="AN73" s="35">
        <f t="shared" si="27"/>
        <v>24</v>
      </c>
      <c r="AO73" s="16"/>
      <c r="AP73" s="35">
        <f t="shared" si="28"/>
        <v>20</v>
      </c>
      <c r="AQ73" s="36">
        <f t="shared" si="29"/>
        <v>44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34">
        <f t="shared" ref="BB73:BB108" si="179">SUM(AR73:BA73)</f>
        <v>0</v>
      </c>
      <c r="BC73" s="35">
        <f t="shared" si="30"/>
        <v>17.5</v>
      </c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37">
        <f t="shared" si="31"/>
        <v>0</v>
      </c>
      <c r="BO73" s="35">
        <f t="shared" si="32"/>
        <v>17.5</v>
      </c>
      <c r="BP73" s="19"/>
      <c r="BQ73" s="35">
        <f t="shared" si="33"/>
        <v>7.5</v>
      </c>
      <c r="BR73" s="19">
        <f t="shared" si="34"/>
        <v>0</v>
      </c>
      <c r="BS73" s="35">
        <f t="shared" si="35"/>
        <v>15</v>
      </c>
      <c r="BT73" s="38">
        <f t="shared" si="36"/>
        <v>57.5</v>
      </c>
      <c r="BU73" s="39">
        <f t="shared" si="37"/>
        <v>49.4</v>
      </c>
      <c r="BV73" s="16"/>
      <c r="BW73" s="16"/>
      <c r="BX73" s="16"/>
      <c r="BY73" s="16"/>
      <c r="BZ73" s="16"/>
      <c r="CA73" s="16"/>
      <c r="CB73" s="32"/>
      <c r="CC73" s="16"/>
      <c r="CD73" s="32"/>
      <c r="CE73" s="32"/>
      <c r="CF73" s="34">
        <f t="shared" si="61"/>
        <v>0</v>
      </c>
      <c r="CG73" s="35">
        <f t="shared" si="39"/>
        <v>15</v>
      </c>
      <c r="CH73" s="19"/>
      <c r="CI73" s="19"/>
      <c r="CJ73" s="19"/>
      <c r="CK73" s="19"/>
      <c r="CL73" s="19"/>
      <c r="CM73" s="19"/>
      <c r="CN73" s="19"/>
      <c r="CO73" s="33"/>
      <c r="CP73" s="33"/>
      <c r="CQ73" s="33"/>
      <c r="CR73" s="34">
        <f t="shared" si="40"/>
        <v>0</v>
      </c>
      <c r="CS73" s="35">
        <f t="shared" si="41"/>
        <v>15</v>
      </c>
      <c r="CT73" s="19">
        <v>10</v>
      </c>
      <c r="CU73" s="19"/>
      <c r="CV73" s="19"/>
      <c r="CW73" s="19"/>
      <c r="CX73" s="19"/>
      <c r="CY73" s="19"/>
      <c r="CZ73" s="19"/>
      <c r="DA73" s="19"/>
      <c r="DB73" s="19"/>
      <c r="DC73" s="19"/>
      <c r="DD73" s="35">
        <f t="shared" si="42"/>
        <v>0.3</v>
      </c>
      <c r="DE73" s="19">
        <v>0</v>
      </c>
      <c r="DF73" s="35">
        <f t="shared" si="43"/>
        <v>10</v>
      </c>
      <c r="DG73" s="35">
        <f t="shared" si="44"/>
        <v>24.179999999999996</v>
      </c>
      <c r="DH73" s="16"/>
      <c r="DI73" s="35">
        <f t="shared" si="45"/>
        <v>20</v>
      </c>
      <c r="DJ73" s="36">
        <f t="shared" si="46"/>
        <v>44.179999999999993</v>
      </c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34">
        <f t="shared" ref="DU73:DU108" si="180">SUM(DK73:DT73)</f>
        <v>0</v>
      </c>
      <c r="DV73" s="35">
        <f t="shared" si="48"/>
        <v>17.5</v>
      </c>
      <c r="DW73" s="19">
        <f t="shared" si="49"/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37">
        <f t="shared" si="50"/>
        <v>0</v>
      </c>
      <c r="EH73" s="35">
        <f t="shared" si="51"/>
        <v>17.5</v>
      </c>
      <c r="EI73" s="19">
        <f t="shared" si="52"/>
        <v>0</v>
      </c>
      <c r="EJ73" s="35">
        <f t="shared" si="53"/>
        <v>7.5</v>
      </c>
      <c r="EK73" s="19">
        <f t="shared" si="54"/>
        <v>0</v>
      </c>
      <c r="EL73" s="35">
        <f t="shared" si="55"/>
        <v>15</v>
      </c>
      <c r="EM73" s="38">
        <f t="shared" si="56"/>
        <v>57.5</v>
      </c>
      <c r="EN73" s="39">
        <f t="shared" si="57"/>
        <v>49.507999999999996</v>
      </c>
      <c r="EP73" s="40">
        <f>LOOKUP(BU73,LOOKUP!$A$2:$A$505,LOOKUP!$B$2:$B$505)</f>
        <v>5</v>
      </c>
      <c r="EQ73" s="40">
        <f>LOOKUP(EN73,LOOKUP!$A$2:$A$505,LOOKUP!$B$2:$B$505)</f>
        <v>5</v>
      </c>
      <c r="ER73" s="41">
        <f t="shared" si="58"/>
        <v>49.453999999999994</v>
      </c>
      <c r="ES73" s="42">
        <f>LOOKUP(ER73,LOOKUP!$A$2:$A$505,LOOKUP!$B$2:$B$505)</f>
        <v>5</v>
      </c>
      <c r="EU73" s="11">
        <f>'PRINT GRADE'!H138</f>
        <v>0</v>
      </c>
    </row>
    <row r="74" spans="1:151" x14ac:dyDescent="0.3">
      <c r="A74" s="30">
        <v>66</v>
      </c>
      <c r="B74" s="31"/>
      <c r="C74" s="16"/>
      <c r="D74" s="43"/>
      <c r="E74" s="16"/>
      <c r="F74" s="16"/>
      <c r="G74" s="16"/>
      <c r="H74" s="16"/>
      <c r="I74" s="32"/>
      <c r="J74" s="16"/>
      <c r="K74" s="32"/>
      <c r="L74" s="32"/>
      <c r="M74" s="34">
        <f t="shared" si="60"/>
        <v>0</v>
      </c>
      <c r="N74" s="35">
        <f t="shared" ref="N74:N108" si="181">(M74*50/$M$5+50)*0.3</f>
        <v>15</v>
      </c>
      <c r="O74" s="19"/>
      <c r="P74" s="19"/>
      <c r="Q74" s="19"/>
      <c r="R74" s="19"/>
      <c r="S74" s="19"/>
      <c r="T74" s="19"/>
      <c r="U74" s="19"/>
      <c r="V74" s="33"/>
      <c r="W74" s="33"/>
      <c r="X74" s="33"/>
      <c r="Y74" s="34">
        <f t="shared" ref="Y74:Y108" si="182">SUM(O74:X74)</f>
        <v>0</v>
      </c>
      <c r="Z74" s="35">
        <f t="shared" ref="Z74:Z108" si="183">(Y74*50/$Y$5+50)*0.3</f>
        <v>15</v>
      </c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35">
        <f t="shared" ref="AK74:AK108" si="184">SUM(AA74:AJ74)/10*0.3</f>
        <v>0</v>
      </c>
      <c r="AL74" s="19"/>
      <c r="AM74" s="35">
        <f t="shared" ref="AM74:AM108" si="185">IF(AL74,(100-AL74*6)*10%,10)</f>
        <v>10</v>
      </c>
      <c r="AN74" s="35">
        <f t="shared" ref="AN74:AN108" si="186">SUM(N74,Z74,AK74,AM74)*0.6</f>
        <v>24</v>
      </c>
      <c r="AO74" s="16"/>
      <c r="AP74" s="35">
        <f t="shared" ref="AP74:AP108" si="187">(AO74*50/$AO$5+50)*0.4</f>
        <v>20</v>
      </c>
      <c r="AQ74" s="36">
        <f t="shared" ref="AQ74:AQ108" si="188">AN74+AP74</f>
        <v>44</v>
      </c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34">
        <f t="shared" si="179"/>
        <v>0</v>
      </c>
      <c r="BC74" s="35">
        <f t="shared" ref="BC74:BC108" si="189">(BB74*50/$BB$5+50)*0.35</f>
        <v>17.5</v>
      </c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37">
        <f t="shared" ref="BN74:BN108" si="190">SUM(BD74:BM74)</f>
        <v>0</v>
      </c>
      <c r="BO74" s="35">
        <f t="shared" ref="BO74:BO108" si="191">(BN74*50/$BN$5+50)*0.35</f>
        <v>17.5</v>
      </c>
      <c r="BP74" s="19"/>
      <c r="BQ74" s="35">
        <f t="shared" ref="BQ74:BQ108" si="192">(BP74*50/$BP$5+50)*0.15</f>
        <v>7.5</v>
      </c>
      <c r="BR74" s="19">
        <f t="shared" ref="BR74:BR108" si="193">AL74</f>
        <v>0</v>
      </c>
      <c r="BS74" s="35">
        <f t="shared" ref="BS74:BS108" si="194">IF(BR74,(100-BR74*6)*15%,15)</f>
        <v>15</v>
      </c>
      <c r="BT74" s="38">
        <f t="shared" ref="BT74:BT108" si="195">SUM(BC74,BO74,BQ74,BS74)</f>
        <v>57.5</v>
      </c>
      <c r="BU74" s="39">
        <f t="shared" ref="BU74:BU108" si="196">AQ74*0.6+BT74*0.4</f>
        <v>49.4</v>
      </c>
      <c r="BV74" s="16"/>
      <c r="BW74" s="16"/>
      <c r="BX74" s="16"/>
      <c r="BY74" s="16"/>
      <c r="BZ74" s="16"/>
      <c r="CA74" s="16"/>
      <c r="CB74" s="32"/>
      <c r="CC74" s="16"/>
      <c r="CD74" s="32"/>
      <c r="CE74" s="32"/>
      <c r="CF74" s="34">
        <f t="shared" si="61"/>
        <v>0</v>
      </c>
      <c r="CG74" s="35">
        <f t="shared" ref="CG74:CG108" si="197">(CF74*50/$CF$5+50)*0.3</f>
        <v>15</v>
      </c>
      <c r="CH74" s="19"/>
      <c r="CI74" s="19"/>
      <c r="CJ74" s="19"/>
      <c r="CK74" s="19"/>
      <c r="CL74" s="19"/>
      <c r="CM74" s="19"/>
      <c r="CN74" s="19"/>
      <c r="CO74" s="33"/>
      <c r="CP74" s="33"/>
      <c r="CQ74" s="33"/>
      <c r="CR74" s="34">
        <f t="shared" ref="CR74:CR108" si="198">SUM(CH74:CQ74)</f>
        <v>0</v>
      </c>
      <c r="CS74" s="35">
        <f t="shared" ref="CS74:CS108" si="199">(CR74*50/$CR$5+50)*0.3</f>
        <v>15</v>
      </c>
      <c r="CT74" s="19">
        <v>10</v>
      </c>
      <c r="CU74" s="19"/>
      <c r="CV74" s="19"/>
      <c r="CW74" s="19"/>
      <c r="CX74" s="19"/>
      <c r="CY74" s="19"/>
      <c r="CZ74" s="19"/>
      <c r="DA74" s="19"/>
      <c r="DB74" s="19"/>
      <c r="DC74" s="19"/>
      <c r="DD74" s="35">
        <f t="shared" ref="DD74:DD108" si="200">SUM(CT74:DC74)/10*0.3</f>
        <v>0.3</v>
      </c>
      <c r="DE74" s="19">
        <v>0</v>
      </c>
      <c r="DF74" s="35">
        <f t="shared" ref="DF74:DF108" si="201">IF(DE74,(100-DE74*6)*10%,10)</f>
        <v>10</v>
      </c>
      <c r="DG74" s="35">
        <f t="shared" ref="DG74:DG108" si="202">SUM(CG74,CS74,DD74,DF74)*0.6</f>
        <v>24.179999999999996</v>
      </c>
      <c r="DH74" s="16"/>
      <c r="DI74" s="35">
        <f t="shared" ref="DI74:DI108" si="203">(DH74*50/$DH$5+50)*0.4</f>
        <v>20</v>
      </c>
      <c r="DJ74" s="36">
        <f t="shared" ref="DJ74:DJ108" si="204">DG74+DI74</f>
        <v>44.179999999999993</v>
      </c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34">
        <f t="shared" si="180"/>
        <v>0</v>
      </c>
      <c r="DV74" s="35">
        <f t="shared" ref="DV74:DV108" si="205">(DU74*50/$DU$5+50)*0.35</f>
        <v>17.5</v>
      </c>
      <c r="DW74" s="19">
        <f t="shared" ref="DW74:DW108" si="206">DH74</f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37">
        <f t="shared" ref="EG74:EG108" si="207">SUM(DW74:EF74)</f>
        <v>0</v>
      </c>
      <c r="EH74" s="35">
        <f t="shared" ref="EH74:EH108" si="208">(EG74*50/$EG$5+50)*0.35</f>
        <v>17.5</v>
      </c>
      <c r="EI74" s="19">
        <f t="shared" ref="EI74:EI108" si="209">BP74</f>
        <v>0</v>
      </c>
      <c r="EJ74" s="35">
        <f t="shared" ref="EJ74:EJ108" si="210">(EI74*50/$EI$5+50)*0.15</f>
        <v>7.5</v>
      </c>
      <c r="EK74" s="19">
        <f t="shared" ref="EK74:EK108" si="211">AL74</f>
        <v>0</v>
      </c>
      <c r="EL74" s="35">
        <f t="shared" ref="EL74:EL108" si="212">IF(EK74,(100-EK74*6)*15%,15)</f>
        <v>15</v>
      </c>
      <c r="EM74" s="38">
        <f t="shared" ref="EM74:EM108" si="213">SUM(DV74,EH74,EJ74,EL74)</f>
        <v>57.5</v>
      </c>
      <c r="EN74" s="39">
        <f t="shared" ref="EN74:EN108" si="214">DJ74*0.6+EM74*0.4</f>
        <v>49.507999999999996</v>
      </c>
      <c r="EP74" s="40">
        <f>LOOKUP(BU74,LOOKUP!$A$2:$A$505,LOOKUP!$B$2:$B$505)</f>
        <v>5</v>
      </c>
      <c r="EQ74" s="40">
        <f>LOOKUP(EN74,LOOKUP!$A$2:$A$505,LOOKUP!$B$2:$B$505)</f>
        <v>5</v>
      </c>
      <c r="ER74" s="41">
        <f t="shared" ref="ER74:ER108" si="215">EN74*0.5+BU74*0.5</f>
        <v>49.453999999999994</v>
      </c>
      <c r="ES74" s="42">
        <f>LOOKUP(ER74,LOOKUP!$A$2:$A$505,LOOKUP!$B$2:$B$505)</f>
        <v>5</v>
      </c>
      <c r="EU74" s="11">
        <f>'PRINT GRADE'!H139</f>
        <v>0</v>
      </c>
    </row>
    <row r="75" spans="1:151" x14ac:dyDescent="0.3">
      <c r="A75" s="30">
        <v>67</v>
      </c>
      <c r="B75" s="31"/>
      <c r="C75" s="16"/>
      <c r="D75" s="43"/>
      <c r="E75" s="16"/>
      <c r="F75" s="16"/>
      <c r="G75" s="16"/>
      <c r="H75" s="16"/>
      <c r="I75" s="32"/>
      <c r="J75" s="16"/>
      <c r="K75" s="32"/>
      <c r="L75" s="32"/>
      <c r="M75" s="34">
        <f t="shared" si="60"/>
        <v>0</v>
      </c>
      <c r="N75" s="35">
        <f t="shared" si="181"/>
        <v>15</v>
      </c>
      <c r="O75" s="19"/>
      <c r="P75" s="19"/>
      <c r="Q75" s="19"/>
      <c r="R75" s="19"/>
      <c r="S75" s="19"/>
      <c r="T75" s="19"/>
      <c r="U75" s="19"/>
      <c r="V75" s="33"/>
      <c r="W75" s="33"/>
      <c r="X75" s="33"/>
      <c r="Y75" s="34">
        <f t="shared" si="182"/>
        <v>0</v>
      </c>
      <c r="Z75" s="35">
        <f t="shared" si="183"/>
        <v>15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35">
        <f t="shared" si="184"/>
        <v>0</v>
      </c>
      <c r="AL75" s="19"/>
      <c r="AM75" s="35">
        <f t="shared" si="185"/>
        <v>10</v>
      </c>
      <c r="AN75" s="35">
        <f t="shared" si="186"/>
        <v>24</v>
      </c>
      <c r="AO75" s="16"/>
      <c r="AP75" s="35">
        <f t="shared" si="187"/>
        <v>20</v>
      </c>
      <c r="AQ75" s="36">
        <f t="shared" si="188"/>
        <v>44</v>
      </c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34">
        <f t="shared" si="179"/>
        <v>0</v>
      </c>
      <c r="BC75" s="35">
        <f t="shared" si="189"/>
        <v>17.5</v>
      </c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37">
        <f t="shared" si="190"/>
        <v>0</v>
      </c>
      <c r="BO75" s="35">
        <f t="shared" si="191"/>
        <v>17.5</v>
      </c>
      <c r="BP75" s="19"/>
      <c r="BQ75" s="35">
        <f t="shared" si="192"/>
        <v>7.5</v>
      </c>
      <c r="BR75" s="19">
        <f t="shared" si="193"/>
        <v>0</v>
      </c>
      <c r="BS75" s="35">
        <f t="shared" si="194"/>
        <v>15</v>
      </c>
      <c r="BT75" s="38">
        <f t="shared" si="195"/>
        <v>57.5</v>
      </c>
      <c r="BU75" s="39">
        <f t="shared" si="196"/>
        <v>49.4</v>
      </c>
      <c r="BV75" s="16"/>
      <c r="BW75" s="16"/>
      <c r="BX75" s="16"/>
      <c r="BY75" s="16"/>
      <c r="BZ75" s="16"/>
      <c r="CA75" s="16"/>
      <c r="CB75" s="32"/>
      <c r="CC75" s="16"/>
      <c r="CD75" s="32"/>
      <c r="CE75" s="32"/>
      <c r="CF75" s="34">
        <f t="shared" si="61"/>
        <v>0</v>
      </c>
      <c r="CG75" s="35">
        <f t="shared" si="197"/>
        <v>15</v>
      </c>
      <c r="CH75" s="19"/>
      <c r="CI75" s="19"/>
      <c r="CJ75" s="19"/>
      <c r="CK75" s="19"/>
      <c r="CL75" s="19"/>
      <c r="CM75" s="19"/>
      <c r="CN75" s="19"/>
      <c r="CO75" s="33"/>
      <c r="CP75" s="33"/>
      <c r="CQ75" s="33"/>
      <c r="CR75" s="34">
        <f t="shared" si="198"/>
        <v>0</v>
      </c>
      <c r="CS75" s="35">
        <f t="shared" si="199"/>
        <v>15</v>
      </c>
      <c r="CT75" s="19">
        <v>10</v>
      </c>
      <c r="CU75" s="19"/>
      <c r="CV75" s="19"/>
      <c r="CW75" s="19"/>
      <c r="CX75" s="19"/>
      <c r="CY75" s="19"/>
      <c r="CZ75" s="19"/>
      <c r="DA75" s="19"/>
      <c r="DB75" s="19"/>
      <c r="DC75" s="19"/>
      <c r="DD75" s="35">
        <f t="shared" si="200"/>
        <v>0.3</v>
      </c>
      <c r="DE75" s="19">
        <v>0</v>
      </c>
      <c r="DF75" s="35">
        <f t="shared" si="201"/>
        <v>10</v>
      </c>
      <c r="DG75" s="35">
        <f t="shared" si="202"/>
        <v>24.179999999999996</v>
      </c>
      <c r="DH75" s="16"/>
      <c r="DI75" s="35">
        <f t="shared" si="203"/>
        <v>20</v>
      </c>
      <c r="DJ75" s="36">
        <f t="shared" si="204"/>
        <v>44.179999999999993</v>
      </c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34">
        <f t="shared" si="180"/>
        <v>0</v>
      </c>
      <c r="DV75" s="35">
        <f t="shared" si="205"/>
        <v>17.5</v>
      </c>
      <c r="DW75" s="19">
        <f t="shared" si="206"/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37">
        <f t="shared" si="207"/>
        <v>0</v>
      </c>
      <c r="EH75" s="35">
        <f t="shared" si="208"/>
        <v>17.5</v>
      </c>
      <c r="EI75" s="19">
        <f t="shared" si="209"/>
        <v>0</v>
      </c>
      <c r="EJ75" s="35">
        <f t="shared" si="210"/>
        <v>7.5</v>
      </c>
      <c r="EK75" s="19">
        <f t="shared" si="211"/>
        <v>0</v>
      </c>
      <c r="EL75" s="35">
        <f t="shared" si="212"/>
        <v>15</v>
      </c>
      <c r="EM75" s="38">
        <f t="shared" si="213"/>
        <v>57.5</v>
      </c>
      <c r="EN75" s="39">
        <f t="shared" si="214"/>
        <v>49.507999999999996</v>
      </c>
      <c r="EP75" s="40">
        <f>LOOKUP(BU75,LOOKUP!$A$2:$A$505,LOOKUP!$B$2:$B$505)</f>
        <v>5</v>
      </c>
      <c r="EQ75" s="40">
        <f>LOOKUP(EN75,LOOKUP!$A$2:$A$505,LOOKUP!$B$2:$B$505)</f>
        <v>5</v>
      </c>
      <c r="ER75" s="41">
        <f t="shared" si="215"/>
        <v>49.453999999999994</v>
      </c>
      <c r="ES75" s="42">
        <f>LOOKUP(ER75,LOOKUP!$A$2:$A$505,LOOKUP!$B$2:$B$505)</f>
        <v>5</v>
      </c>
      <c r="EU75" s="11">
        <f>'PRINT GRADE'!H140</f>
        <v>0</v>
      </c>
    </row>
    <row r="76" spans="1:151" x14ac:dyDescent="0.3">
      <c r="A76" s="30">
        <v>68</v>
      </c>
      <c r="B76" s="31"/>
      <c r="C76" s="16"/>
      <c r="D76" s="43"/>
      <c r="E76" s="16"/>
      <c r="F76" s="16"/>
      <c r="G76" s="16"/>
      <c r="H76" s="16"/>
      <c r="I76" s="32"/>
      <c r="J76" s="16"/>
      <c r="K76" s="32"/>
      <c r="L76" s="32"/>
      <c r="M76" s="34">
        <f t="shared" si="60"/>
        <v>0</v>
      </c>
      <c r="N76" s="35">
        <f t="shared" si="181"/>
        <v>15</v>
      </c>
      <c r="O76" s="19"/>
      <c r="P76" s="19"/>
      <c r="Q76" s="19"/>
      <c r="R76" s="19"/>
      <c r="S76" s="19"/>
      <c r="T76" s="19"/>
      <c r="U76" s="19"/>
      <c r="V76" s="33"/>
      <c r="W76" s="33"/>
      <c r="X76" s="33"/>
      <c r="Y76" s="34">
        <f t="shared" si="182"/>
        <v>0</v>
      </c>
      <c r="Z76" s="35">
        <f t="shared" si="183"/>
        <v>15</v>
      </c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35">
        <f t="shared" si="184"/>
        <v>0</v>
      </c>
      <c r="AL76" s="19"/>
      <c r="AM76" s="35">
        <f t="shared" si="185"/>
        <v>10</v>
      </c>
      <c r="AN76" s="35">
        <f t="shared" si="186"/>
        <v>24</v>
      </c>
      <c r="AO76" s="16"/>
      <c r="AP76" s="35">
        <f t="shared" si="187"/>
        <v>20</v>
      </c>
      <c r="AQ76" s="36">
        <f t="shared" si="188"/>
        <v>44</v>
      </c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34">
        <f t="shared" si="179"/>
        <v>0</v>
      </c>
      <c r="BC76" s="35">
        <f t="shared" si="189"/>
        <v>17.5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37">
        <f t="shared" si="190"/>
        <v>0</v>
      </c>
      <c r="BO76" s="35">
        <f t="shared" si="191"/>
        <v>17.5</v>
      </c>
      <c r="BP76" s="19"/>
      <c r="BQ76" s="35">
        <f t="shared" si="192"/>
        <v>7.5</v>
      </c>
      <c r="BR76" s="19">
        <f t="shared" si="193"/>
        <v>0</v>
      </c>
      <c r="BS76" s="35">
        <f t="shared" si="194"/>
        <v>15</v>
      </c>
      <c r="BT76" s="38">
        <f t="shared" si="195"/>
        <v>57.5</v>
      </c>
      <c r="BU76" s="39">
        <f t="shared" si="196"/>
        <v>49.4</v>
      </c>
      <c r="BV76" s="16"/>
      <c r="BW76" s="16"/>
      <c r="BX76" s="16"/>
      <c r="BY76" s="16"/>
      <c r="BZ76" s="16"/>
      <c r="CA76" s="16"/>
      <c r="CB76" s="32"/>
      <c r="CC76" s="16"/>
      <c r="CD76" s="32"/>
      <c r="CE76" s="32"/>
      <c r="CF76" s="34">
        <f t="shared" si="61"/>
        <v>0</v>
      </c>
      <c r="CG76" s="35">
        <f t="shared" si="197"/>
        <v>15</v>
      </c>
      <c r="CH76" s="19"/>
      <c r="CI76" s="19"/>
      <c r="CJ76" s="19"/>
      <c r="CK76" s="19"/>
      <c r="CL76" s="19"/>
      <c r="CM76" s="19"/>
      <c r="CN76" s="19"/>
      <c r="CO76" s="33"/>
      <c r="CP76" s="33"/>
      <c r="CQ76" s="33"/>
      <c r="CR76" s="34">
        <f t="shared" si="198"/>
        <v>0</v>
      </c>
      <c r="CS76" s="35">
        <f t="shared" si="199"/>
        <v>15</v>
      </c>
      <c r="CT76" s="19">
        <v>10</v>
      </c>
      <c r="CU76" s="19"/>
      <c r="CV76" s="19"/>
      <c r="CW76" s="19"/>
      <c r="CX76" s="19"/>
      <c r="CY76" s="19"/>
      <c r="CZ76" s="19"/>
      <c r="DA76" s="19"/>
      <c r="DB76" s="19"/>
      <c r="DC76" s="19"/>
      <c r="DD76" s="35">
        <f t="shared" si="200"/>
        <v>0.3</v>
      </c>
      <c r="DE76" s="19">
        <v>0</v>
      </c>
      <c r="DF76" s="35">
        <f t="shared" si="201"/>
        <v>10</v>
      </c>
      <c r="DG76" s="35">
        <f t="shared" si="202"/>
        <v>24.179999999999996</v>
      </c>
      <c r="DH76" s="16"/>
      <c r="DI76" s="35">
        <f t="shared" si="203"/>
        <v>20</v>
      </c>
      <c r="DJ76" s="36">
        <f t="shared" si="204"/>
        <v>44.179999999999993</v>
      </c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34">
        <f t="shared" si="180"/>
        <v>0</v>
      </c>
      <c r="DV76" s="35">
        <f t="shared" si="205"/>
        <v>17.5</v>
      </c>
      <c r="DW76" s="19">
        <f t="shared" si="206"/>
        <v>0</v>
      </c>
      <c r="DX76" s="19">
        <v>0</v>
      </c>
      <c r="DY76" s="19">
        <v>0</v>
      </c>
      <c r="DZ76" s="19">
        <v>0</v>
      </c>
      <c r="EA76" s="19">
        <v>0</v>
      </c>
      <c r="EB76" s="19">
        <v>0</v>
      </c>
      <c r="EC76" s="19">
        <v>0</v>
      </c>
      <c r="ED76" s="19">
        <v>0</v>
      </c>
      <c r="EE76" s="19">
        <v>0</v>
      </c>
      <c r="EF76" s="19">
        <v>0</v>
      </c>
      <c r="EG76" s="37">
        <f t="shared" si="207"/>
        <v>0</v>
      </c>
      <c r="EH76" s="35">
        <f t="shared" si="208"/>
        <v>17.5</v>
      </c>
      <c r="EI76" s="19">
        <f t="shared" si="209"/>
        <v>0</v>
      </c>
      <c r="EJ76" s="35">
        <f t="shared" si="210"/>
        <v>7.5</v>
      </c>
      <c r="EK76" s="19">
        <f t="shared" si="211"/>
        <v>0</v>
      </c>
      <c r="EL76" s="35">
        <f t="shared" si="212"/>
        <v>15</v>
      </c>
      <c r="EM76" s="38">
        <f t="shared" si="213"/>
        <v>57.5</v>
      </c>
      <c r="EN76" s="39">
        <f t="shared" si="214"/>
        <v>49.507999999999996</v>
      </c>
      <c r="EP76" s="40">
        <f>LOOKUP(BU76,LOOKUP!$A$2:$A$505,LOOKUP!$B$2:$B$505)</f>
        <v>5</v>
      </c>
      <c r="EQ76" s="40">
        <f>LOOKUP(EN76,LOOKUP!$A$2:$A$505,LOOKUP!$B$2:$B$505)</f>
        <v>5</v>
      </c>
      <c r="ER76" s="41">
        <f t="shared" si="215"/>
        <v>49.453999999999994</v>
      </c>
      <c r="ES76" s="42">
        <f>LOOKUP(ER76,LOOKUP!$A$2:$A$505,LOOKUP!$B$2:$B$505)</f>
        <v>5</v>
      </c>
      <c r="EU76" s="11">
        <f>'PRINT GRADE'!H141</f>
        <v>0</v>
      </c>
    </row>
    <row r="77" spans="1:151" x14ac:dyDescent="0.3">
      <c r="A77" s="30">
        <v>69</v>
      </c>
      <c r="B77" s="31"/>
      <c r="C77" s="16"/>
      <c r="D77" s="43"/>
      <c r="E77" s="16"/>
      <c r="F77" s="16"/>
      <c r="G77" s="16"/>
      <c r="H77" s="16"/>
      <c r="I77" s="32"/>
      <c r="J77" s="16"/>
      <c r="K77" s="32"/>
      <c r="L77" s="32"/>
      <c r="M77" s="34">
        <f t="shared" si="60"/>
        <v>0</v>
      </c>
      <c r="N77" s="35">
        <f t="shared" si="181"/>
        <v>15</v>
      </c>
      <c r="O77" s="19"/>
      <c r="P77" s="19"/>
      <c r="Q77" s="19"/>
      <c r="R77" s="19"/>
      <c r="S77" s="19"/>
      <c r="T77" s="19"/>
      <c r="U77" s="19"/>
      <c r="V77" s="33"/>
      <c r="W77" s="33"/>
      <c r="X77" s="33"/>
      <c r="Y77" s="34">
        <f t="shared" si="182"/>
        <v>0</v>
      </c>
      <c r="Z77" s="35">
        <f t="shared" si="183"/>
        <v>15</v>
      </c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35">
        <f t="shared" si="184"/>
        <v>0</v>
      </c>
      <c r="AL77" s="19"/>
      <c r="AM77" s="35">
        <f t="shared" si="185"/>
        <v>10</v>
      </c>
      <c r="AN77" s="35">
        <f t="shared" si="186"/>
        <v>24</v>
      </c>
      <c r="AO77" s="16"/>
      <c r="AP77" s="35">
        <f t="shared" si="187"/>
        <v>20</v>
      </c>
      <c r="AQ77" s="36">
        <f t="shared" si="188"/>
        <v>44</v>
      </c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34">
        <f t="shared" si="179"/>
        <v>0</v>
      </c>
      <c r="BC77" s="35">
        <f t="shared" si="189"/>
        <v>17.5</v>
      </c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37">
        <f t="shared" si="190"/>
        <v>0</v>
      </c>
      <c r="BO77" s="35">
        <f t="shared" si="191"/>
        <v>17.5</v>
      </c>
      <c r="BP77" s="19"/>
      <c r="BQ77" s="35">
        <f t="shared" si="192"/>
        <v>7.5</v>
      </c>
      <c r="BR77" s="19">
        <f t="shared" si="193"/>
        <v>0</v>
      </c>
      <c r="BS77" s="35">
        <f t="shared" si="194"/>
        <v>15</v>
      </c>
      <c r="BT77" s="38">
        <f t="shared" si="195"/>
        <v>57.5</v>
      </c>
      <c r="BU77" s="39">
        <f t="shared" si="196"/>
        <v>49.4</v>
      </c>
      <c r="BV77" s="16"/>
      <c r="BW77" s="16"/>
      <c r="BX77" s="16"/>
      <c r="BY77" s="16"/>
      <c r="BZ77" s="16"/>
      <c r="CA77" s="16"/>
      <c r="CB77" s="32"/>
      <c r="CC77" s="16"/>
      <c r="CD77" s="32"/>
      <c r="CE77" s="32"/>
      <c r="CF77" s="34">
        <f t="shared" si="61"/>
        <v>0</v>
      </c>
      <c r="CG77" s="35">
        <f t="shared" si="197"/>
        <v>15</v>
      </c>
      <c r="CH77" s="19"/>
      <c r="CI77" s="19"/>
      <c r="CJ77" s="19"/>
      <c r="CK77" s="19"/>
      <c r="CL77" s="19"/>
      <c r="CM77" s="19"/>
      <c r="CN77" s="19"/>
      <c r="CO77" s="33"/>
      <c r="CP77" s="33"/>
      <c r="CQ77" s="33"/>
      <c r="CR77" s="34">
        <f t="shared" si="198"/>
        <v>0</v>
      </c>
      <c r="CS77" s="35">
        <f t="shared" si="199"/>
        <v>15</v>
      </c>
      <c r="CT77" s="19">
        <v>10</v>
      </c>
      <c r="CU77" s="19"/>
      <c r="CV77" s="19"/>
      <c r="CW77" s="19"/>
      <c r="CX77" s="19"/>
      <c r="CY77" s="19"/>
      <c r="CZ77" s="19"/>
      <c r="DA77" s="19"/>
      <c r="DB77" s="19"/>
      <c r="DC77" s="19"/>
      <c r="DD77" s="35">
        <f t="shared" si="200"/>
        <v>0.3</v>
      </c>
      <c r="DE77" s="19">
        <v>0</v>
      </c>
      <c r="DF77" s="35">
        <f t="shared" si="201"/>
        <v>10</v>
      </c>
      <c r="DG77" s="35">
        <f t="shared" si="202"/>
        <v>24.179999999999996</v>
      </c>
      <c r="DH77" s="16"/>
      <c r="DI77" s="35">
        <f t="shared" si="203"/>
        <v>20</v>
      </c>
      <c r="DJ77" s="36">
        <f t="shared" si="204"/>
        <v>44.179999999999993</v>
      </c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34">
        <f t="shared" si="180"/>
        <v>0</v>
      </c>
      <c r="DV77" s="35">
        <f t="shared" si="205"/>
        <v>17.5</v>
      </c>
      <c r="DW77" s="19">
        <f t="shared" si="206"/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37">
        <f t="shared" si="207"/>
        <v>0</v>
      </c>
      <c r="EH77" s="35">
        <f t="shared" si="208"/>
        <v>17.5</v>
      </c>
      <c r="EI77" s="19">
        <f t="shared" si="209"/>
        <v>0</v>
      </c>
      <c r="EJ77" s="35">
        <f t="shared" si="210"/>
        <v>7.5</v>
      </c>
      <c r="EK77" s="19">
        <f t="shared" si="211"/>
        <v>0</v>
      </c>
      <c r="EL77" s="35">
        <f t="shared" si="212"/>
        <v>15</v>
      </c>
      <c r="EM77" s="38">
        <f t="shared" si="213"/>
        <v>57.5</v>
      </c>
      <c r="EN77" s="39">
        <f t="shared" si="214"/>
        <v>49.507999999999996</v>
      </c>
      <c r="EP77" s="40">
        <f>LOOKUP(BU77,LOOKUP!$A$2:$A$505,LOOKUP!$B$2:$B$505)</f>
        <v>5</v>
      </c>
      <c r="EQ77" s="40">
        <f>LOOKUP(EN77,LOOKUP!$A$2:$A$505,LOOKUP!$B$2:$B$505)</f>
        <v>5</v>
      </c>
      <c r="ER77" s="41">
        <f t="shared" si="215"/>
        <v>49.453999999999994</v>
      </c>
      <c r="ES77" s="42">
        <f>LOOKUP(ER77,LOOKUP!$A$2:$A$505,LOOKUP!$B$2:$B$505)</f>
        <v>5</v>
      </c>
      <c r="EU77" s="11">
        <f>'PRINT GRADE'!H142</f>
        <v>0</v>
      </c>
    </row>
    <row r="78" spans="1:151" x14ac:dyDescent="0.3">
      <c r="A78" s="30">
        <v>70</v>
      </c>
      <c r="B78" s="31"/>
      <c r="C78" s="16"/>
      <c r="D78" s="16"/>
      <c r="E78" s="16"/>
      <c r="F78" s="16"/>
      <c r="G78" s="16"/>
      <c r="H78" s="16"/>
      <c r="I78" s="32"/>
      <c r="J78" s="16"/>
      <c r="K78" s="32"/>
      <c r="L78" s="32"/>
      <c r="M78" s="34">
        <f t="shared" si="60"/>
        <v>0</v>
      </c>
      <c r="N78" s="35">
        <f t="shared" si="181"/>
        <v>15</v>
      </c>
      <c r="O78" s="19"/>
      <c r="P78" s="19"/>
      <c r="Q78" s="19"/>
      <c r="R78" s="19"/>
      <c r="S78" s="19"/>
      <c r="T78" s="19"/>
      <c r="U78" s="19"/>
      <c r="V78" s="33"/>
      <c r="W78" s="33"/>
      <c r="X78" s="33"/>
      <c r="Y78" s="34">
        <f t="shared" si="182"/>
        <v>0</v>
      </c>
      <c r="Z78" s="35">
        <f t="shared" si="183"/>
        <v>15</v>
      </c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35">
        <f t="shared" si="184"/>
        <v>0</v>
      </c>
      <c r="AL78" s="19"/>
      <c r="AM78" s="35">
        <f t="shared" si="185"/>
        <v>10</v>
      </c>
      <c r="AN78" s="35">
        <f t="shared" si="186"/>
        <v>24</v>
      </c>
      <c r="AO78" s="16"/>
      <c r="AP78" s="35">
        <f t="shared" si="187"/>
        <v>20</v>
      </c>
      <c r="AQ78" s="36">
        <f t="shared" si="188"/>
        <v>44</v>
      </c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34">
        <f t="shared" si="179"/>
        <v>0</v>
      </c>
      <c r="BC78" s="35">
        <f t="shared" si="189"/>
        <v>17.5</v>
      </c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37">
        <f t="shared" si="190"/>
        <v>0</v>
      </c>
      <c r="BO78" s="35">
        <f t="shared" si="191"/>
        <v>17.5</v>
      </c>
      <c r="BP78" s="19"/>
      <c r="BQ78" s="35">
        <f t="shared" si="192"/>
        <v>7.5</v>
      </c>
      <c r="BR78" s="19">
        <f t="shared" si="193"/>
        <v>0</v>
      </c>
      <c r="BS78" s="35">
        <f t="shared" si="194"/>
        <v>15</v>
      </c>
      <c r="BT78" s="38">
        <f t="shared" si="195"/>
        <v>57.5</v>
      </c>
      <c r="BU78" s="39">
        <f t="shared" si="196"/>
        <v>49.4</v>
      </c>
      <c r="BV78" s="16"/>
      <c r="BW78" s="16"/>
      <c r="BX78" s="16"/>
      <c r="BY78" s="16"/>
      <c r="BZ78" s="16"/>
      <c r="CA78" s="16"/>
      <c r="CB78" s="32"/>
      <c r="CC78" s="16"/>
      <c r="CD78" s="32"/>
      <c r="CE78" s="32"/>
      <c r="CF78" s="34">
        <f t="shared" si="61"/>
        <v>0</v>
      </c>
      <c r="CG78" s="35">
        <f t="shared" si="197"/>
        <v>15</v>
      </c>
      <c r="CH78" s="19"/>
      <c r="CI78" s="19"/>
      <c r="CJ78" s="19"/>
      <c r="CK78" s="19"/>
      <c r="CL78" s="19"/>
      <c r="CM78" s="19"/>
      <c r="CN78" s="19"/>
      <c r="CO78" s="33"/>
      <c r="CP78" s="33"/>
      <c r="CQ78" s="33"/>
      <c r="CR78" s="34">
        <f t="shared" si="198"/>
        <v>0</v>
      </c>
      <c r="CS78" s="35">
        <f t="shared" si="199"/>
        <v>15</v>
      </c>
      <c r="CT78" s="19">
        <v>10</v>
      </c>
      <c r="CU78" s="19"/>
      <c r="CV78" s="19"/>
      <c r="CW78" s="19"/>
      <c r="CX78" s="19"/>
      <c r="CY78" s="19"/>
      <c r="CZ78" s="19"/>
      <c r="DA78" s="19"/>
      <c r="DB78" s="19"/>
      <c r="DC78" s="19"/>
      <c r="DD78" s="35">
        <f t="shared" si="200"/>
        <v>0.3</v>
      </c>
      <c r="DE78" s="19">
        <v>0</v>
      </c>
      <c r="DF78" s="35">
        <f t="shared" si="201"/>
        <v>10</v>
      </c>
      <c r="DG78" s="35">
        <f t="shared" si="202"/>
        <v>24.179999999999996</v>
      </c>
      <c r="DH78" s="16"/>
      <c r="DI78" s="35">
        <f t="shared" si="203"/>
        <v>20</v>
      </c>
      <c r="DJ78" s="36">
        <f t="shared" si="204"/>
        <v>44.179999999999993</v>
      </c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34">
        <f t="shared" si="180"/>
        <v>0</v>
      </c>
      <c r="DV78" s="35">
        <f t="shared" si="205"/>
        <v>17.5</v>
      </c>
      <c r="DW78" s="19">
        <f t="shared" si="206"/>
        <v>0</v>
      </c>
      <c r="DX78" s="19">
        <v>0</v>
      </c>
      <c r="DY78" s="19">
        <v>0</v>
      </c>
      <c r="DZ78" s="19">
        <v>0</v>
      </c>
      <c r="EA78" s="19">
        <v>0</v>
      </c>
      <c r="EB78" s="19">
        <v>0</v>
      </c>
      <c r="EC78" s="19">
        <v>0</v>
      </c>
      <c r="ED78" s="19">
        <v>0</v>
      </c>
      <c r="EE78" s="19">
        <v>0</v>
      </c>
      <c r="EF78" s="19">
        <v>0</v>
      </c>
      <c r="EG78" s="37">
        <f t="shared" si="207"/>
        <v>0</v>
      </c>
      <c r="EH78" s="35">
        <f t="shared" si="208"/>
        <v>17.5</v>
      </c>
      <c r="EI78" s="19">
        <f t="shared" si="209"/>
        <v>0</v>
      </c>
      <c r="EJ78" s="35">
        <f t="shared" si="210"/>
        <v>7.5</v>
      </c>
      <c r="EK78" s="19">
        <f t="shared" si="211"/>
        <v>0</v>
      </c>
      <c r="EL78" s="35">
        <f t="shared" si="212"/>
        <v>15</v>
      </c>
      <c r="EM78" s="38">
        <f t="shared" si="213"/>
        <v>57.5</v>
      </c>
      <c r="EN78" s="39">
        <f t="shared" si="214"/>
        <v>49.507999999999996</v>
      </c>
      <c r="EP78" s="40">
        <f>LOOKUP(BU78,LOOKUP!$A$2:$A$505,LOOKUP!$B$2:$B$505)</f>
        <v>5</v>
      </c>
      <c r="EQ78" s="40">
        <f>LOOKUP(EN78,LOOKUP!$A$2:$A$505,LOOKUP!$B$2:$B$505)</f>
        <v>5</v>
      </c>
      <c r="ER78" s="41">
        <f t="shared" si="215"/>
        <v>49.453999999999994</v>
      </c>
      <c r="ES78" s="42">
        <f>LOOKUP(ER78,LOOKUP!$A$2:$A$505,LOOKUP!$B$2:$B$505)</f>
        <v>5</v>
      </c>
      <c r="EU78" s="11">
        <f>'PRINT GRADE'!H143</f>
        <v>0</v>
      </c>
    </row>
    <row r="79" spans="1:151" x14ac:dyDescent="0.3">
      <c r="A79" s="30">
        <v>71</v>
      </c>
      <c r="B79" s="31"/>
      <c r="C79" s="16"/>
      <c r="D79" s="16"/>
      <c r="E79" s="16"/>
      <c r="F79" s="16"/>
      <c r="G79" s="16"/>
      <c r="H79" s="16"/>
      <c r="I79" s="32"/>
      <c r="J79" s="16"/>
      <c r="K79" s="32"/>
      <c r="L79" s="32"/>
      <c r="M79" s="34">
        <f t="shared" si="60"/>
        <v>0</v>
      </c>
      <c r="N79" s="35">
        <f t="shared" si="181"/>
        <v>15</v>
      </c>
      <c r="O79" s="19"/>
      <c r="P79" s="19"/>
      <c r="Q79" s="19"/>
      <c r="R79" s="19"/>
      <c r="S79" s="19"/>
      <c r="T79" s="19"/>
      <c r="U79" s="19"/>
      <c r="V79" s="33"/>
      <c r="W79" s="33"/>
      <c r="X79" s="33"/>
      <c r="Y79" s="34">
        <f t="shared" si="182"/>
        <v>0</v>
      </c>
      <c r="Z79" s="35">
        <f t="shared" si="183"/>
        <v>15</v>
      </c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35">
        <f t="shared" si="184"/>
        <v>0</v>
      </c>
      <c r="AL79" s="19"/>
      <c r="AM79" s="35">
        <f t="shared" si="185"/>
        <v>10</v>
      </c>
      <c r="AN79" s="35">
        <f t="shared" si="186"/>
        <v>24</v>
      </c>
      <c r="AO79" s="16"/>
      <c r="AP79" s="35">
        <f t="shared" si="187"/>
        <v>20</v>
      </c>
      <c r="AQ79" s="36">
        <f t="shared" si="188"/>
        <v>44</v>
      </c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34">
        <f t="shared" si="179"/>
        <v>0</v>
      </c>
      <c r="BC79" s="35">
        <f t="shared" si="189"/>
        <v>17.5</v>
      </c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37">
        <f t="shared" si="190"/>
        <v>0</v>
      </c>
      <c r="BO79" s="35">
        <f t="shared" si="191"/>
        <v>17.5</v>
      </c>
      <c r="BP79" s="19"/>
      <c r="BQ79" s="35">
        <f t="shared" si="192"/>
        <v>7.5</v>
      </c>
      <c r="BR79" s="19">
        <f t="shared" si="193"/>
        <v>0</v>
      </c>
      <c r="BS79" s="35">
        <f t="shared" si="194"/>
        <v>15</v>
      </c>
      <c r="BT79" s="38">
        <f t="shared" si="195"/>
        <v>57.5</v>
      </c>
      <c r="BU79" s="39">
        <f t="shared" si="196"/>
        <v>49.4</v>
      </c>
      <c r="BV79" s="16"/>
      <c r="BW79" s="16"/>
      <c r="BX79" s="16"/>
      <c r="BY79" s="16"/>
      <c r="BZ79" s="16"/>
      <c r="CA79" s="16"/>
      <c r="CB79" s="32"/>
      <c r="CC79" s="16"/>
      <c r="CD79" s="32"/>
      <c r="CE79" s="32"/>
      <c r="CF79" s="34">
        <f t="shared" si="61"/>
        <v>0</v>
      </c>
      <c r="CG79" s="35">
        <f t="shared" si="197"/>
        <v>15</v>
      </c>
      <c r="CH79" s="19"/>
      <c r="CI79" s="19"/>
      <c r="CJ79" s="19"/>
      <c r="CK79" s="19"/>
      <c r="CL79" s="19"/>
      <c r="CM79" s="19"/>
      <c r="CN79" s="19"/>
      <c r="CO79" s="33"/>
      <c r="CP79" s="33"/>
      <c r="CQ79" s="33"/>
      <c r="CR79" s="34">
        <f t="shared" si="198"/>
        <v>0</v>
      </c>
      <c r="CS79" s="35">
        <f t="shared" si="199"/>
        <v>15</v>
      </c>
      <c r="CT79" s="19">
        <v>10</v>
      </c>
      <c r="CU79" s="19"/>
      <c r="CV79" s="19"/>
      <c r="CW79" s="19"/>
      <c r="CX79" s="19"/>
      <c r="CY79" s="19"/>
      <c r="CZ79" s="19"/>
      <c r="DA79" s="19"/>
      <c r="DB79" s="19"/>
      <c r="DC79" s="19"/>
      <c r="DD79" s="35">
        <f t="shared" si="200"/>
        <v>0.3</v>
      </c>
      <c r="DE79" s="19">
        <v>0</v>
      </c>
      <c r="DF79" s="35">
        <f t="shared" si="201"/>
        <v>10</v>
      </c>
      <c r="DG79" s="35">
        <f t="shared" si="202"/>
        <v>24.179999999999996</v>
      </c>
      <c r="DH79" s="16"/>
      <c r="DI79" s="35">
        <f t="shared" si="203"/>
        <v>20</v>
      </c>
      <c r="DJ79" s="36">
        <f t="shared" si="204"/>
        <v>44.179999999999993</v>
      </c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34">
        <f t="shared" si="180"/>
        <v>0</v>
      </c>
      <c r="DV79" s="35">
        <f t="shared" si="205"/>
        <v>17.5</v>
      </c>
      <c r="DW79" s="19">
        <f t="shared" si="206"/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37">
        <f t="shared" si="207"/>
        <v>0</v>
      </c>
      <c r="EH79" s="35">
        <f t="shared" si="208"/>
        <v>17.5</v>
      </c>
      <c r="EI79" s="19">
        <f t="shared" si="209"/>
        <v>0</v>
      </c>
      <c r="EJ79" s="35">
        <f t="shared" si="210"/>
        <v>7.5</v>
      </c>
      <c r="EK79" s="19">
        <f t="shared" si="211"/>
        <v>0</v>
      </c>
      <c r="EL79" s="35">
        <f t="shared" si="212"/>
        <v>15</v>
      </c>
      <c r="EM79" s="38">
        <f t="shared" si="213"/>
        <v>57.5</v>
      </c>
      <c r="EN79" s="39">
        <f t="shared" si="214"/>
        <v>49.507999999999996</v>
      </c>
      <c r="EP79" s="40">
        <f>LOOKUP(BU79,LOOKUP!$A$2:$A$505,LOOKUP!$B$2:$B$505)</f>
        <v>5</v>
      </c>
      <c r="EQ79" s="40">
        <f>LOOKUP(EN79,LOOKUP!$A$2:$A$505,LOOKUP!$B$2:$B$505)</f>
        <v>5</v>
      </c>
      <c r="ER79" s="41">
        <f t="shared" si="215"/>
        <v>49.453999999999994</v>
      </c>
      <c r="ES79" s="42">
        <f>LOOKUP(ER79,LOOKUP!$A$2:$A$505,LOOKUP!$B$2:$B$505)</f>
        <v>5</v>
      </c>
      <c r="EU79" s="11">
        <f>'PRINT GRADE'!H144</f>
        <v>0</v>
      </c>
    </row>
    <row r="80" spans="1:151" x14ac:dyDescent="0.3">
      <c r="A80" s="30">
        <v>72</v>
      </c>
      <c r="B80" s="31"/>
      <c r="C80" s="16"/>
      <c r="D80" s="16"/>
      <c r="E80" s="16"/>
      <c r="F80" s="16"/>
      <c r="G80" s="16"/>
      <c r="H80" s="16"/>
      <c r="I80" s="32"/>
      <c r="J80" s="16"/>
      <c r="K80" s="32"/>
      <c r="L80" s="32"/>
      <c r="M80" s="34">
        <f t="shared" si="60"/>
        <v>0</v>
      </c>
      <c r="N80" s="35">
        <f t="shared" si="181"/>
        <v>15</v>
      </c>
      <c r="O80" s="19"/>
      <c r="P80" s="19"/>
      <c r="Q80" s="19"/>
      <c r="R80" s="19"/>
      <c r="S80" s="19"/>
      <c r="T80" s="19"/>
      <c r="U80" s="19"/>
      <c r="V80" s="33"/>
      <c r="W80" s="33"/>
      <c r="X80" s="33"/>
      <c r="Y80" s="34">
        <f t="shared" si="182"/>
        <v>0</v>
      </c>
      <c r="Z80" s="35">
        <f t="shared" si="183"/>
        <v>15</v>
      </c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35">
        <f t="shared" si="184"/>
        <v>0</v>
      </c>
      <c r="AL80" s="19"/>
      <c r="AM80" s="35">
        <f t="shared" si="185"/>
        <v>10</v>
      </c>
      <c r="AN80" s="35">
        <f t="shared" si="186"/>
        <v>24</v>
      </c>
      <c r="AO80" s="16"/>
      <c r="AP80" s="35">
        <f t="shared" si="187"/>
        <v>20</v>
      </c>
      <c r="AQ80" s="36">
        <f t="shared" si="188"/>
        <v>44</v>
      </c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34">
        <f t="shared" si="179"/>
        <v>0</v>
      </c>
      <c r="BC80" s="35">
        <f t="shared" si="189"/>
        <v>17.5</v>
      </c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37">
        <f t="shared" si="190"/>
        <v>0</v>
      </c>
      <c r="BO80" s="35">
        <f t="shared" si="191"/>
        <v>17.5</v>
      </c>
      <c r="BP80" s="19"/>
      <c r="BQ80" s="35">
        <f t="shared" si="192"/>
        <v>7.5</v>
      </c>
      <c r="BR80" s="19">
        <f t="shared" si="193"/>
        <v>0</v>
      </c>
      <c r="BS80" s="35">
        <f t="shared" si="194"/>
        <v>15</v>
      </c>
      <c r="BT80" s="38">
        <f t="shared" si="195"/>
        <v>57.5</v>
      </c>
      <c r="BU80" s="39">
        <f t="shared" si="196"/>
        <v>49.4</v>
      </c>
      <c r="BV80" s="16"/>
      <c r="BW80" s="16"/>
      <c r="BX80" s="16"/>
      <c r="BY80" s="16"/>
      <c r="BZ80" s="16"/>
      <c r="CA80" s="16"/>
      <c r="CB80" s="32"/>
      <c r="CC80" s="16"/>
      <c r="CD80" s="32"/>
      <c r="CE80" s="32"/>
      <c r="CF80" s="34">
        <f t="shared" si="61"/>
        <v>0</v>
      </c>
      <c r="CG80" s="35">
        <f t="shared" si="197"/>
        <v>15</v>
      </c>
      <c r="CH80" s="19"/>
      <c r="CI80" s="19"/>
      <c r="CJ80" s="19"/>
      <c r="CK80" s="19"/>
      <c r="CL80" s="19"/>
      <c r="CM80" s="19"/>
      <c r="CN80" s="19"/>
      <c r="CO80" s="33"/>
      <c r="CP80" s="33"/>
      <c r="CQ80" s="33"/>
      <c r="CR80" s="34">
        <f t="shared" si="198"/>
        <v>0</v>
      </c>
      <c r="CS80" s="35">
        <f t="shared" si="199"/>
        <v>15</v>
      </c>
      <c r="CT80" s="19">
        <v>10</v>
      </c>
      <c r="CU80" s="19"/>
      <c r="CV80" s="19"/>
      <c r="CW80" s="19"/>
      <c r="CX80" s="19"/>
      <c r="CY80" s="19"/>
      <c r="CZ80" s="19"/>
      <c r="DA80" s="19"/>
      <c r="DB80" s="19"/>
      <c r="DC80" s="19"/>
      <c r="DD80" s="35">
        <f t="shared" si="200"/>
        <v>0.3</v>
      </c>
      <c r="DE80" s="19">
        <v>0</v>
      </c>
      <c r="DF80" s="35">
        <f t="shared" si="201"/>
        <v>10</v>
      </c>
      <c r="DG80" s="35">
        <f t="shared" si="202"/>
        <v>24.179999999999996</v>
      </c>
      <c r="DH80" s="16"/>
      <c r="DI80" s="35">
        <f t="shared" si="203"/>
        <v>20</v>
      </c>
      <c r="DJ80" s="36">
        <f t="shared" si="204"/>
        <v>44.179999999999993</v>
      </c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34">
        <f t="shared" si="180"/>
        <v>0</v>
      </c>
      <c r="DV80" s="35">
        <f t="shared" si="205"/>
        <v>17.5</v>
      </c>
      <c r="DW80" s="19">
        <f t="shared" si="206"/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37">
        <f t="shared" si="207"/>
        <v>0</v>
      </c>
      <c r="EH80" s="35">
        <f t="shared" si="208"/>
        <v>17.5</v>
      </c>
      <c r="EI80" s="19">
        <f t="shared" si="209"/>
        <v>0</v>
      </c>
      <c r="EJ80" s="35">
        <f t="shared" si="210"/>
        <v>7.5</v>
      </c>
      <c r="EK80" s="19">
        <f t="shared" si="211"/>
        <v>0</v>
      </c>
      <c r="EL80" s="35">
        <f t="shared" si="212"/>
        <v>15</v>
      </c>
      <c r="EM80" s="38">
        <f t="shared" si="213"/>
        <v>57.5</v>
      </c>
      <c r="EN80" s="39">
        <f t="shared" si="214"/>
        <v>49.507999999999996</v>
      </c>
      <c r="EP80" s="40">
        <f>LOOKUP(BU80,LOOKUP!$A$2:$A$505,LOOKUP!$B$2:$B$505)</f>
        <v>5</v>
      </c>
      <c r="EQ80" s="40">
        <f>LOOKUP(EN80,LOOKUP!$A$2:$A$505,LOOKUP!$B$2:$B$505)</f>
        <v>5</v>
      </c>
      <c r="ER80" s="41">
        <f t="shared" si="215"/>
        <v>49.453999999999994</v>
      </c>
      <c r="ES80" s="42">
        <f>LOOKUP(ER80,LOOKUP!$A$2:$A$505,LOOKUP!$B$2:$B$505)</f>
        <v>5</v>
      </c>
      <c r="EU80" s="11">
        <f>'PRINT GRADE'!H145</f>
        <v>0</v>
      </c>
    </row>
    <row r="81" spans="1:151" x14ac:dyDescent="0.3">
      <c r="A81" s="30">
        <v>73</v>
      </c>
      <c r="B81" s="31"/>
      <c r="C81" s="16"/>
      <c r="D81" s="16"/>
      <c r="E81" s="16"/>
      <c r="F81" s="16"/>
      <c r="G81" s="16"/>
      <c r="H81" s="16"/>
      <c r="I81" s="32"/>
      <c r="J81" s="16"/>
      <c r="K81" s="32"/>
      <c r="L81" s="32"/>
      <c r="M81" s="34">
        <f t="shared" si="60"/>
        <v>0</v>
      </c>
      <c r="N81" s="35">
        <f t="shared" si="181"/>
        <v>15</v>
      </c>
      <c r="O81" s="19"/>
      <c r="P81" s="19"/>
      <c r="Q81" s="19"/>
      <c r="R81" s="19"/>
      <c r="S81" s="19"/>
      <c r="T81" s="19"/>
      <c r="U81" s="19"/>
      <c r="V81" s="33"/>
      <c r="W81" s="33"/>
      <c r="X81" s="33"/>
      <c r="Y81" s="34">
        <f t="shared" si="182"/>
        <v>0</v>
      </c>
      <c r="Z81" s="35">
        <f t="shared" si="183"/>
        <v>15</v>
      </c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35">
        <f t="shared" si="184"/>
        <v>0</v>
      </c>
      <c r="AL81" s="19"/>
      <c r="AM81" s="35">
        <f t="shared" si="185"/>
        <v>10</v>
      </c>
      <c r="AN81" s="35">
        <f t="shared" si="186"/>
        <v>24</v>
      </c>
      <c r="AO81" s="16"/>
      <c r="AP81" s="35">
        <f t="shared" si="187"/>
        <v>20</v>
      </c>
      <c r="AQ81" s="36">
        <f t="shared" si="188"/>
        <v>44</v>
      </c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34">
        <f t="shared" si="179"/>
        <v>0</v>
      </c>
      <c r="BC81" s="35">
        <f t="shared" si="189"/>
        <v>17.5</v>
      </c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37">
        <f t="shared" si="190"/>
        <v>0</v>
      </c>
      <c r="BO81" s="35">
        <f t="shared" si="191"/>
        <v>17.5</v>
      </c>
      <c r="BP81" s="19"/>
      <c r="BQ81" s="35">
        <f t="shared" si="192"/>
        <v>7.5</v>
      </c>
      <c r="BR81" s="19">
        <f t="shared" si="193"/>
        <v>0</v>
      </c>
      <c r="BS81" s="35">
        <f t="shared" si="194"/>
        <v>15</v>
      </c>
      <c r="BT81" s="38">
        <f t="shared" si="195"/>
        <v>57.5</v>
      </c>
      <c r="BU81" s="39">
        <f t="shared" si="196"/>
        <v>49.4</v>
      </c>
      <c r="BV81" s="16"/>
      <c r="BW81" s="16"/>
      <c r="BX81" s="16"/>
      <c r="BY81" s="16"/>
      <c r="BZ81" s="16"/>
      <c r="CA81" s="16"/>
      <c r="CB81" s="32"/>
      <c r="CC81" s="16"/>
      <c r="CD81" s="32"/>
      <c r="CE81" s="32"/>
      <c r="CF81" s="34">
        <f t="shared" si="61"/>
        <v>0</v>
      </c>
      <c r="CG81" s="35">
        <f t="shared" si="197"/>
        <v>15</v>
      </c>
      <c r="CH81" s="19"/>
      <c r="CI81" s="19"/>
      <c r="CJ81" s="19"/>
      <c r="CK81" s="19"/>
      <c r="CL81" s="19"/>
      <c r="CM81" s="19"/>
      <c r="CN81" s="19"/>
      <c r="CO81" s="33"/>
      <c r="CP81" s="33"/>
      <c r="CQ81" s="33"/>
      <c r="CR81" s="34">
        <f t="shared" si="198"/>
        <v>0</v>
      </c>
      <c r="CS81" s="35">
        <f t="shared" si="199"/>
        <v>15</v>
      </c>
      <c r="CT81" s="19">
        <v>10</v>
      </c>
      <c r="CU81" s="19"/>
      <c r="CV81" s="19"/>
      <c r="CW81" s="19"/>
      <c r="CX81" s="19"/>
      <c r="CY81" s="19"/>
      <c r="CZ81" s="19"/>
      <c r="DA81" s="19"/>
      <c r="DB81" s="19"/>
      <c r="DC81" s="19"/>
      <c r="DD81" s="35">
        <f t="shared" si="200"/>
        <v>0.3</v>
      </c>
      <c r="DE81" s="19">
        <v>0</v>
      </c>
      <c r="DF81" s="35">
        <f t="shared" si="201"/>
        <v>10</v>
      </c>
      <c r="DG81" s="35">
        <f t="shared" si="202"/>
        <v>24.179999999999996</v>
      </c>
      <c r="DH81" s="16"/>
      <c r="DI81" s="35">
        <f t="shared" si="203"/>
        <v>20</v>
      </c>
      <c r="DJ81" s="36">
        <f t="shared" si="204"/>
        <v>44.179999999999993</v>
      </c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34">
        <f t="shared" si="180"/>
        <v>0</v>
      </c>
      <c r="DV81" s="35">
        <f t="shared" si="205"/>
        <v>17.5</v>
      </c>
      <c r="DW81" s="19">
        <f t="shared" si="206"/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37">
        <f t="shared" si="207"/>
        <v>0</v>
      </c>
      <c r="EH81" s="35">
        <f t="shared" si="208"/>
        <v>17.5</v>
      </c>
      <c r="EI81" s="19">
        <f t="shared" si="209"/>
        <v>0</v>
      </c>
      <c r="EJ81" s="35">
        <f t="shared" si="210"/>
        <v>7.5</v>
      </c>
      <c r="EK81" s="19">
        <f t="shared" si="211"/>
        <v>0</v>
      </c>
      <c r="EL81" s="35">
        <f t="shared" si="212"/>
        <v>15</v>
      </c>
      <c r="EM81" s="38">
        <f t="shared" si="213"/>
        <v>57.5</v>
      </c>
      <c r="EN81" s="39">
        <f t="shared" si="214"/>
        <v>49.507999999999996</v>
      </c>
      <c r="EP81" s="40">
        <f>LOOKUP(BU81,LOOKUP!$A$2:$A$505,LOOKUP!$B$2:$B$505)</f>
        <v>5</v>
      </c>
      <c r="EQ81" s="40">
        <f>LOOKUP(EN81,LOOKUP!$A$2:$A$505,LOOKUP!$B$2:$B$505)</f>
        <v>5</v>
      </c>
      <c r="ER81" s="41">
        <f t="shared" si="215"/>
        <v>49.453999999999994</v>
      </c>
      <c r="ES81" s="42">
        <f>LOOKUP(ER81,LOOKUP!$A$2:$A$505,LOOKUP!$B$2:$B$505)</f>
        <v>5</v>
      </c>
      <c r="EU81" s="11">
        <f>'PRINT GRADE'!H146</f>
        <v>0</v>
      </c>
    </row>
    <row r="82" spans="1:151" x14ac:dyDescent="0.3">
      <c r="A82" s="30">
        <v>74</v>
      </c>
      <c r="B82" s="31"/>
      <c r="C82" s="16"/>
      <c r="D82" s="16"/>
      <c r="E82" s="16"/>
      <c r="F82" s="16"/>
      <c r="G82" s="16"/>
      <c r="H82" s="16"/>
      <c r="I82" s="32"/>
      <c r="J82" s="16"/>
      <c r="K82" s="32"/>
      <c r="L82" s="32"/>
      <c r="M82" s="34">
        <f t="shared" si="60"/>
        <v>0</v>
      </c>
      <c r="N82" s="35">
        <f t="shared" si="181"/>
        <v>15</v>
      </c>
      <c r="O82" s="19"/>
      <c r="P82" s="19"/>
      <c r="Q82" s="19"/>
      <c r="R82" s="19"/>
      <c r="S82" s="19"/>
      <c r="T82" s="19"/>
      <c r="U82" s="19"/>
      <c r="V82" s="33"/>
      <c r="W82" s="33"/>
      <c r="X82" s="33"/>
      <c r="Y82" s="34">
        <f t="shared" si="182"/>
        <v>0</v>
      </c>
      <c r="Z82" s="35">
        <f t="shared" si="183"/>
        <v>15</v>
      </c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35">
        <f t="shared" si="184"/>
        <v>0</v>
      </c>
      <c r="AL82" s="19"/>
      <c r="AM82" s="35">
        <f t="shared" si="185"/>
        <v>10</v>
      </c>
      <c r="AN82" s="35">
        <f t="shared" si="186"/>
        <v>24</v>
      </c>
      <c r="AO82" s="16"/>
      <c r="AP82" s="35">
        <f t="shared" si="187"/>
        <v>20</v>
      </c>
      <c r="AQ82" s="36">
        <f t="shared" si="188"/>
        <v>44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34">
        <f t="shared" si="179"/>
        <v>0</v>
      </c>
      <c r="BC82" s="35">
        <f t="shared" si="189"/>
        <v>17.5</v>
      </c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37">
        <f t="shared" si="190"/>
        <v>0</v>
      </c>
      <c r="BO82" s="35">
        <f t="shared" si="191"/>
        <v>17.5</v>
      </c>
      <c r="BP82" s="19"/>
      <c r="BQ82" s="35">
        <f t="shared" si="192"/>
        <v>7.5</v>
      </c>
      <c r="BR82" s="19">
        <f t="shared" si="193"/>
        <v>0</v>
      </c>
      <c r="BS82" s="35">
        <f t="shared" si="194"/>
        <v>15</v>
      </c>
      <c r="BT82" s="38">
        <f t="shared" si="195"/>
        <v>57.5</v>
      </c>
      <c r="BU82" s="39">
        <f t="shared" si="196"/>
        <v>49.4</v>
      </c>
      <c r="BV82" s="16"/>
      <c r="BW82" s="16"/>
      <c r="BX82" s="16"/>
      <c r="BY82" s="16"/>
      <c r="BZ82" s="16"/>
      <c r="CA82" s="16"/>
      <c r="CB82" s="32"/>
      <c r="CC82" s="16"/>
      <c r="CD82" s="32"/>
      <c r="CE82" s="32"/>
      <c r="CF82" s="34">
        <f t="shared" si="61"/>
        <v>0</v>
      </c>
      <c r="CG82" s="35">
        <f t="shared" si="197"/>
        <v>15</v>
      </c>
      <c r="CH82" s="19"/>
      <c r="CI82" s="19"/>
      <c r="CJ82" s="19"/>
      <c r="CK82" s="19"/>
      <c r="CL82" s="19"/>
      <c r="CM82" s="19"/>
      <c r="CN82" s="19"/>
      <c r="CO82" s="33"/>
      <c r="CP82" s="33"/>
      <c r="CQ82" s="33"/>
      <c r="CR82" s="34">
        <f t="shared" si="198"/>
        <v>0</v>
      </c>
      <c r="CS82" s="35">
        <f t="shared" si="199"/>
        <v>15</v>
      </c>
      <c r="CT82" s="19">
        <v>10</v>
      </c>
      <c r="CU82" s="19"/>
      <c r="CV82" s="19"/>
      <c r="CW82" s="19"/>
      <c r="CX82" s="19"/>
      <c r="CY82" s="19"/>
      <c r="CZ82" s="19"/>
      <c r="DA82" s="19"/>
      <c r="DB82" s="19"/>
      <c r="DC82" s="19"/>
      <c r="DD82" s="35">
        <f t="shared" si="200"/>
        <v>0.3</v>
      </c>
      <c r="DE82" s="19">
        <v>0</v>
      </c>
      <c r="DF82" s="35">
        <f t="shared" si="201"/>
        <v>10</v>
      </c>
      <c r="DG82" s="35">
        <f t="shared" si="202"/>
        <v>24.179999999999996</v>
      </c>
      <c r="DH82" s="16"/>
      <c r="DI82" s="35">
        <f t="shared" si="203"/>
        <v>20</v>
      </c>
      <c r="DJ82" s="36">
        <f t="shared" si="204"/>
        <v>44.179999999999993</v>
      </c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34">
        <f t="shared" si="180"/>
        <v>0</v>
      </c>
      <c r="DV82" s="35">
        <f t="shared" si="205"/>
        <v>17.5</v>
      </c>
      <c r="DW82" s="19">
        <f t="shared" si="206"/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37">
        <f t="shared" si="207"/>
        <v>0</v>
      </c>
      <c r="EH82" s="35">
        <f t="shared" si="208"/>
        <v>17.5</v>
      </c>
      <c r="EI82" s="19">
        <f t="shared" si="209"/>
        <v>0</v>
      </c>
      <c r="EJ82" s="35">
        <f t="shared" si="210"/>
        <v>7.5</v>
      </c>
      <c r="EK82" s="19">
        <f t="shared" si="211"/>
        <v>0</v>
      </c>
      <c r="EL82" s="35">
        <f t="shared" si="212"/>
        <v>15</v>
      </c>
      <c r="EM82" s="38">
        <f t="shared" si="213"/>
        <v>57.5</v>
      </c>
      <c r="EN82" s="39">
        <f t="shared" si="214"/>
        <v>49.507999999999996</v>
      </c>
      <c r="EP82" s="40">
        <f>LOOKUP(BU82,LOOKUP!$A$2:$A$505,LOOKUP!$B$2:$B$505)</f>
        <v>5</v>
      </c>
      <c r="EQ82" s="40">
        <f>LOOKUP(EN82,LOOKUP!$A$2:$A$505,LOOKUP!$B$2:$B$505)</f>
        <v>5</v>
      </c>
      <c r="ER82" s="41">
        <f t="shared" si="215"/>
        <v>49.453999999999994</v>
      </c>
      <c r="ES82" s="42">
        <f>LOOKUP(ER82,LOOKUP!$A$2:$A$505,LOOKUP!$B$2:$B$505)</f>
        <v>5</v>
      </c>
      <c r="EU82" s="11">
        <f>'PRINT GRADE'!H147</f>
        <v>0</v>
      </c>
    </row>
    <row r="83" spans="1:151" x14ac:dyDescent="0.3">
      <c r="A83" s="30">
        <v>75</v>
      </c>
      <c r="B83" s="31"/>
      <c r="C83" s="16"/>
      <c r="D83" s="16"/>
      <c r="E83" s="16"/>
      <c r="F83" s="16"/>
      <c r="G83" s="16"/>
      <c r="H83" s="16"/>
      <c r="I83" s="32"/>
      <c r="J83" s="16"/>
      <c r="K83" s="32"/>
      <c r="L83" s="32"/>
      <c r="M83" s="34">
        <f t="shared" ref="M83:M108" si="216">SUM(C83:L83)</f>
        <v>0</v>
      </c>
      <c r="N83" s="35">
        <f t="shared" si="181"/>
        <v>15</v>
      </c>
      <c r="O83" s="19"/>
      <c r="P83" s="19"/>
      <c r="Q83" s="19"/>
      <c r="R83" s="19"/>
      <c r="S83" s="19"/>
      <c r="T83" s="19"/>
      <c r="U83" s="19"/>
      <c r="V83" s="33"/>
      <c r="W83" s="33"/>
      <c r="X83" s="33"/>
      <c r="Y83" s="34">
        <f t="shared" si="182"/>
        <v>0</v>
      </c>
      <c r="Z83" s="35">
        <f t="shared" si="183"/>
        <v>15</v>
      </c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35">
        <f t="shared" si="184"/>
        <v>0</v>
      </c>
      <c r="AL83" s="19"/>
      <c r="AM83" s="35">
        <f t="shared" si="185"/>
        <v>10</v>
      </c>
      <c r="AN83" s="35">
        <f t="shared" si="186"/>
        <v>24</v>
      </c>
      <c r="AO83" s="16"/>
      <c r="AP83" s="35">
        <f t="shared" si="187"/>
        <v>20</v>
      </c>
      <c r="AQ83" s="36">
        <f t="shared" si="188"/>
        <v>44</v>
      </c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34">
        <f t="shared" si="179"/>
        <v>0</v>
      </c>
      <c r="BC83" s="35">
        <f t="shared" si="189"/>
        <v>17.5</v>
      </c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37">
        <f t="shared" si="190"/>
        <v>0</v>
      </c>
      <c r="BO83" s="35">
        <f t="shared" si="191"/>
        <v>17.5</v>
      </c>
      <c r="BP83" s="19"/>
      <c r="BQ83" s="35">
        <f t="shared" si="192"/>
        <v>7.5</v>
      </c>
      <c r="BR83" s="19">
        <f t="shared" si="193"/>
        <v>0</v>
      </c>
      <c r="BS83" s="35">
        <f t="shared" si="194"/>
        <v>15</v>
      </c>
      <c r="BT83" s="38">
        <f t="shared" si="195"/>
        <v>57.5</v>
      </c>
      <c r="BU83" s="39">
        <f t="shared" si="196"/>
        <v>49.4</v>
      </c>
      <c r="BV83" s="16"/>
      <c r="BW83" s="16"/>
      <c r="BX83" s="16"/>
      <c r="BY83" s="16"/>
      <c r="BZ83" s="16"/>
      <c r="CA83" s="16"/>
      <c r="CB83" s="32"/>
      <c r="CC83" s="16"/>
      <c r="CD83" s="32"/>
      <c r="CE83" s="32"/>
      <c r="CF83" s="34">
        <f t="shared" ref="CF83:CF108" si="217">SUM(BV83:CE83)</f>
        <v>0</v>
      </c>
      <c r="CG83" s="35">
        <f t="shared" si="197"/>
        <v>15</v>
      </c>
      <c r="CH83" s="19"/>
      <c r="CI83" s="19"/>
      <c r="CJ83" s="19"/>
      <c r="CK83" s="19"/>
      <c r="CL83" s="19"/>
      <c r="CM83" s="19"/>
      <c r="CN83" s="19"/>
      <c r="CO83" s="33"/>
      <c r="CP83" s="33"/>
      <c r="CQ83" s="33"/>
      <c r="CR83" s="34">
        <f t="shared" si="198"/>
        <v>0</v>
      </c>
      <c r="CS83" s="35">
        <f t="shared" si="199"/>
        <v>15</v>
      </c>
      <c r="CT83" s="19">
        <v>10</v>
      </c>
      <c r="CU83" s="19"/>
      <c r="CV83" s="19"/>
      <c r="CW83" s="19"/>
      <c r="CX83" s="19"/>
      <c r="CY83" s="19"/>
      <c r="CZ83" s="19"/>
      <c r="DA83" s="19"/>
      <c r="DB83" s="19"/>
      <c r="DC83" s="19"/>
      <c r="DD83" s="35">
        <f t="shared" si="200"/>
        <v>0.3</v>
      </c>
      <c r="DE83" s="19">
        <v>0</v>
      </c>
      <c r="DF83" s="35">
        <f t="shared" si="201"/>
        <v>10</v>
      </c>
      <c r="DG83" s="35">
        <f t="shared" si="202"/>
        <v>24.179999999999996</v>
      </c>
      <c r="DH83" s="16"/>
      <c r="DI83" s="35">
        <f t="shared" si="203"/>
        <v>20</v>
      </c>
      <c r="DJ83" s="36">
        <f t="shared" si="204"/>
        <v>44.179999999999993</v>
      </c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34">
        <f t="shared" si="180"/>
        <v>0</v>
      </c>
      <c r="DV83" s="35">
        <f t="shared" si="205"/>
        <v>17.5</v>
      </c>
      <c r="DW83" s="19">
        <f t="shared" si="206"/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37">
        <f t="shared" si="207"/>
        <v>0</v>
      </c>
      <c r="EH83" s="35">
        <f t="shared" si="208"/>
        <v>17.5</v>
      </c>
      <c r="EI83" s="19">
        <f t="shared" si="209"/>
        <v>0</v>
      </c>
      <c r="EJ83" s="35">
        <f t="shared" si="210"/>
        <v>7.5</v>
      </c>
      <c r="EK83" s="19">
        <f t="shared" si="211"/>
        <v>0</v>
      </c>
      <c r="EL83" s="35">
        <f t="shared" si="212"/>
        <v>15</v>
      </c>
      <c r="EM83" s="38">
        <f t="shared" si="213"/>
        <v>57.5</v>
      </c>
      <c r="EN83" s="39">
        <f t="shared" si="214"/>
        <v>49.507999999999996</v>
      </c>
      <c r="EP83" s="40">
        <f>LOOKUP(BU83,LOOKUP!$A$2:$A$505,LOOKUP!$B$2:$B$505)</f>
        <v>5</v>
      </c>
      <c r="EQ83" s="40">
        <f>LOOKUP(EN83,LOOKUP!$A$2:$A$505,LOOKUP!$B$2:$B$505)</f>
        <v>5</v>
      </c>
      <c r="ER83" s="41">
        <f t="shared" si="215"/>
        <v>49.453999999999994</v>
      </c>
      <c r="ES83" s="42">
        <f>LOOKUP(ER83,LOOKUP!$A$2:$A$505,LOOKUP!$B$2:$B$505)</f>
        <v>5</v>
      </c>
      <c r="EU83" s="11">
        <f>'PRINT GRADE'!H148</f>
        <v>0</v>
      </c>
    </row>
    <row r="84" spans="1:151" x14ac:dyDescent="0.3">
      <c r="A84" s="30">
        <v>76</v>
      </c>
      <c r="B84" s="31"/>
      <c r="C84" s="16"/>
      <c r="D84" s="16"/>
      <c r="E84" s="16"/>
      <c r="F84" s="16"/>
      <c r="G84" s="16"/>
      <c r="H84" s="16"/>
      <c r="I84" s="32"/>
      <c r="J84" s="16"/>
      <c r="K84" s="32"/>
      <c r="L84" s="32"/>
      <c r="M84" s="34">
        <f t="shared" si="216"/>
        <v>0</v>
      </c>
      <c r="N84" s="35">
        <f t="shared" si="181"/>
        <v>15</v>
      </c>
      <c r="O84" s="19"/>
      <c r="P84" s="19"/>
      <c r="Q84" s="19"/>
      <c r="R84" s="19"/>
      <c r="S84" s="19"/>
      <c r="T84" s="19"/>
      <c r="U84" s="19"/>
      <c r="V84" s="33"/>
      <c r="W84" s="33"/>
      <c r="X84" s="33"/>
      <c r="Y84" s="34">
        <f t="shared" si="182"/>
        <v>0</v>
      </c>
      <c r="Z84" s="35">
        <f t="shared" si="183"/>
        <v>15</v>
      </c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35">
        <f t="shared" si="184"/>
        <v>0</v>
      </c>
      <c r="AL84" s="19"/>
      <c r="AM84" s="35">
        <f t="shared" si="185"/>
        <v>10</v>
      </c>
      <c r="AN84" s="35">
        <f t="shared" si="186"/>
        <v>24</v>
      </c>
      <c r="AO84" s="16"/>
      <c r="AP84" s="35">
        <f t="shared" si="187"/>
        <v>20</v>
      </c>
      <c r="AQ84" s="36">
        <f t="shared" si="188"/>
        <v>44</v>
      </c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34">
        <f t="shared" si="179"/>
        <v>0</v>
      </c>
      <c r="BC84" s="35">
        <f t="shared" si="189"/>
        <v>17.5</v>
      </c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37">
        <f t="shared" si="190"/>
        <v>0</v>
      </c>
      <c r="BO84" s="35">
        <f t="shared" si="191"/>
        <v>17.5</v>
      </c>
      <c r="BP84" s="19"/>
      <c r="BQ84" s="35">
        <f t="shared" si="192"/>
        <v>7.5</v>
      </c>
      <c r="BR84" s="19">
        <f t="shared" si="193"/>
        <v>0</v>
      </c>
      <c r="BS84" s="35">
        <f t="shared" si="194"/>
        <v>15</v>
      </c>
      <c r="BT84" s="38">
        <f t="shared" si="195"/>
        <v>57.5</v>
      </c>
      <c r="BU84" s="39">
        <f t="shared" si="196"/>
        <v>49.4</v>
      </c>
      <c r="BV84" s="16"/>
      <c r="BW84" s="16"/>
      <c r="BX84" s="16"/>
      <c r="BY84" s="16"/>
      <c r="BZ84" s="16"/>
      <c r="CA84" s="16"/>
      <c r="CB84" s="32"/>
      <c r="CC84" s="16"/>
      <c r="CD84" s="32"/>
      <c r="CE84" s="32"/>
      <c r="CF84" s="34">
        <f t="shared" si="217"/>
        <v>0</v>
      </c>
      <c r="CG84" s="35">
        <f t="shared" si="197"/>
        <v>15</v>
      </c>
      <c r="CH84" s="19"/>
      <c r="CI84" s="19"/>
      <c r="CJ84" s="19"/>
      <c r="CK84" s="19"/>
      <c r="CL84" s="19"/>
      <c r="CM84" s="19"/>
      <c r="CN84" s="19"/>
      <c r="CO84" s="33"/>
      <c r="CP84" s="33"/>
      <c r="CQ84" s="33"/>
      <c r="CR84" s="34">
        <f t="shared" si="198"/>
        <v>0</v>
      </c>
      <c r="CS84" s="35">
        <f t="shared" si="199"/>
        <v>15</v>
      </c>
      <c r="CT84" s="19">
        <v>10</v>
      </c>
      <c r="CU84" s="19"/>
      <c r="CV84" s="19"/>
      <c r="CW84" s="19"/>
      <c r="CX84" s="19"/>
      <c r="CY84" s="19"/>
      <c r="CZ84" s="19"/>
      <c r="DA84" s="19"/>
      <c r="DB84" s="19"/>
      <c r="DC84" s="19"/>
      <c r="DD84" s="35">
        <f t="shared" si="200"/>
        <v>0.3</v>
      </c>
      <c r="DE84" s="19">
        <v>0</v>
      </c>
      <c r="DF84" s="35">
        <f t="shared" si="201"/>
        <v>10</v>
      </c>
      <c r="DG84" s="35">
        <f t="shared" si="202"/>
        <v>24.179999999999996</v>
      </c>
      <c r="DH84" s="16"/>
      <c r="DI84" s="35">
        <f t="shared" si="203"/>
        <v>20</v>
      </c>
      <c r="DJ84" s="36">
        <f t="shared" si="204"/>
        <v>44.179999999999993</v>
      </c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34">
        <f t="shared" si="180"/>
        <v>0</v>
      </c>
      <c r="DV84" s="35">
        <f t="shared" si="205"/>
        <v>17.5</v>
      </c>
      <c r="DW84" s="19">
        <f t="shared" si="206"/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37">
        <f t="shared" si="207"/>
        <v>0</v>
      </c>
      <c r="EH84" s="35">
        <f t="shared" si="208"/>
        <v>17.5</v>
      </c>
      <c r="EI84" s="19">
        <f t="shared" si="209"/>
        <v>0</v>
      </c>
      <c r="EJ84" s="35">
        <f t="shared" si="210"/>
        <v>7.5</v>
      </c>
      <c r="EK84" s="19">
        <f t="shared" si="211"/>
        <v>0</v>
      </c>
      <c r="EL84" s="35">
        <f t="shared" si="212"/>
        <v>15</v>
      </c>
      <c r="EM84" s="38">
        <f t="shared" si="213"/>
        <v>57.5</v>
      </c>
      <c r="EN84" s="39">
        <f t="shared" si="214"/>
        <v>49.507999999999996</v>
      </c>
      <c r="EP84" s="40">
        <f>LOOKUP(BU84,LOOKUP!$A$2:$A$505,LOOKUP!$B$2:$B$505)</f>
        <v>5</v>
      </c>
      <c r="EQ84" s="40">
        <f>LOOKUP(EN84,LOOKUP!$A$2:$A$505,LOOKUP!$B$2:$B$505)</f>
        <v>5</v>
      </c>
      <c r="ER84" s="41">
        <f t="shared" si="215"/>
        <v>49.453999999999994</v>
      </c>
      <c r="ES84" s="42">
        <f>LOOKUP(ER84,LOOKUP!$A$2:$A$505,LOOKUP!$B$2:$B$505)</f>
        <v>5</v>
      </c>
      <c r="EU84" s="11">
        <f>'PRINT GRADE'!H149</f>
        <v>0</v>
      </c>
    </row>
    <row r="85" spans="1:151" x14ac:dyDescent="0.3">
      <c r="A85" s="30">
        <v>77</v>
      </c>
      <c r="B85" s="31"/>
      <c r="C85" s="16"/>
      <c r="D85" s="16"/>
      <c r="E85" s="16"/>
      <c r="F85" s="16"/>
      <c r="G85" s="16"/>
      <c r="H85" s="16"/>
      <c r="I85" s="32"/>
      <c r="J85" s="16"/>
      <c r="K85" s="32"/>
      <c r="L85" s="32"/>
      <c r="M85" s="34">
        <f t="shared" si="216"/>
        <v>0</v>
      </c>
      <c r="N85" s="35">
        <f t="shared" si="181"/>
        <v>15</v>
      </c>
      <c r="O85" s="19"/>
      <c r="P85" s="19"/>
      <c r="Q85" s="19"/>
      <c r="R85" s="19"/>
      <c r="S85" s="19"/>
      <c r="T85" s="19"/>
      <c r="U85" s="19"/>
      <c r="V85" s="33"/>
      <c r="W85" s="33"/>
      <c r="X85" s="33"/>
      <c r="Y85" s="34">
        <f t="shared" si="182"/>
        <v>0</v>
      </c>
      <c r="Z85" s="35">
        <f t="shared" si="183"/>
        <v>15</v>
      </c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>
        <f t="shared" si="184"/>
        <v>0</v>
      </c>
      <c r="AL85" s="19"/>
      <c r="AM85" s="35">
        <f t="shared" si="185"/>
        <v>10</v>
      </c>
      <c r="AN85" s="35">
        <f t="shared" si="186"/>
        <v>24</v>
      </c>
      <c r="AO85" s="16"/>
      <c r="AP85" s="35">
        <f t="shared" si="187"/>
        <v>20</v>
      </c>
      <c r="AQ85" s="36">
        <f t="shared" si="188"/>
        <v>44</v>
      </c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>
        <f t="shared" si="179"/>
        <v>0</v>
      </c>
      <c r="BC85" s="35">
        <f t="shared" si="189"/>
        <v>17.5</v>
      </c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7">
        <f t="shared" si="190"/>
        <v>0</v>
      </c>
      <c r="BO85" s="35">
        <f t="shared" si="191"/>
        <v>17.5</v>
      </c>
      <c r="BP85" s="19"/>
      <c r="BQ85" s="35">
        <f t="shared" si="192"/>
        <v>7.5</v>
      </c>
      <c r="BR85" s="19">
        <f t="shared" si="193"/>
        <v>0</v>
      </c>
      <c r="BS85" s="35">
        <f t="shared" si="194"/>
        <v>15</v>
      </c>
      <c r="BT85" s="38">
        <f t="shared" si="195"/>
        <v>57.5</v>
      </c>
      <c r="BU85" s="39">
        <f t="shared" si="196"/>
        <v>49.4</v>
      </c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>
        <f t="shared" si="217"/>
        <v>0</v>
      </c>
      <c r="CG85" s="35">
        <f t="shared" si="197"/>
        <v>15</v>
      </c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>
        <f t="shared" si="198"/>
        <v>0</v>
      </c>
      <c r="CS85" s="35">
        <f t="shared" si="199"/>
        <v>15</v>
      </c>
      <c r="CT85" s="19">
        <v>10</v>
      </c>
      <c r="CU85" s="19"/>
      <c r="CV85" s="19"/>
      <c r="CW85" s="19"/>
      <c r="CX85" s="19"/>
      <c r="CY85" s="19"/>
      <c r="CZ85" s="19"/>
      <c r="DA85" s="19"/>
      <c r="DB85" s="19"/>
      <c r="DC85" s="19"/>
      <c r="DD85" s="35">
        <f t="shared" si="200"/>
        <v>0.3</v>
      </c>
      <c r="DE85" s="19">
        <v>0</v>
      </c>
      <c r="DF85" s="35">
        <f t="shared" si="201"/>
        <v>10</v>
      </c>
      <c r="DG85" s="35">
        <f t="shared" si="202"/>
        <v>24.179999999999996</v>
      </c>
      <c r="DH85" s="16"/>
      <c r="DI85" s="35">
        <f t="shared" si="203"/>
        <v>20</v>
      </c>
      <c r="DJ85" s="36">
        <f t="shared" si="204"/>
        <v>44.179999999999993</v>
      </c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>
        <f t="shared" si="180"/>
        <v>0</v>
      </c>
      <c r="DV85" s="35">
        <f t="shared" si="205"/>
        <v>17.5</v>
      </c>
      <c r="DW85" s="19">
        <f t="shared" si="206"/>
        <v>0</v>
      </c>
      <c r="DX85" s="19">
        <v>0</v>
      </c>
      <c r="DY85" s="19">
        <v>0</v>
      </c>
      <c r="DZ85" s="19">
        <v>0</v>
      </c>
      <c r="EA85" s="19">
        <v>0</v>
      </c>
      <c r="EB85" s="19">
        <v>0</v>
      </c>
      <c r="EC85" s="19">
        <v>0</v>
      </c>
      <c r="ED85" s="19">
        <v>0</v>
      </c>
      <c r="EE85" s="19">
        <v>0</v>
      </c>
      <c r="EF85" s="19">
        <v>0</v>
      </c>
      <c r="EG85" s="37">
        <f t="shared" si="207"/>
        <v>0</v>
      </c>
      <c r="EH85" s="35">
        <f t="shared" si="208"/>
        <v>17.5</v>
      </c>
      <c r="EI85" s="19">
        <f t="shared" si="209"/>
        <v>0</v>
      </c>
      <c r="EJ85" s="35">
        <f t="shared" si="210"/>
        <v>7.5</v>
      </c>
      <c r="EK85" s="19">
        <f t="shared" si="211"/>
        <v>0</v>
      </c>
      <c r="EL85" s="35">
        <f t="shared" si="212"/>
        <v>15</v>
      </c>
      <c r="EM85" s="38">
        <f t="shared" si="213"/>
        <v>57.5</v>
      </c>
      <c r="EN85" s="39">
        <f t="shared" si="214"/>
        <v>49.507999999999996</v>
      </c>
      <c r="EP85" s="40">
        <f>LOOKUP(BU85,LOOKUP!$A$2:$A$505,LOOKUP!$B$2:$B$505)</f>
        <v>5</v>
      </c>
      <c r="EQ85" s="40">
        <f>LOOKUP(EN85,LOOKUP!$A$2:$A$505,LOOKUP!$B$2:$B$505)</f>
        <v>5</v>
      </c>
      <c r="ER85" s="41">
        <f t="shared" si="215"/>
        <v>49.453999999999994</v>
      </c>
      <c r="ES85" s="42">
        <f>LOOKUP(ER85,LOOKUP!$A$2:$A$505,LOOKUP!$B$2:$B$505)</f>
        <v>5</v>
      </c>
      <c r="EU85" s="11">
        <f>'PRINT GRADE'!H150</f>
        <v>0</v>
      </c>
    </row>
    <row r="86" spans="1:151" x14ac:dyDescent="0.3">
      <c r="A86" s="30">
        <v>78</v>
      </c>
      <c r="B86" s="31"/>
      <c r="C86" s="16"/>
      <c r="D86" s="16"/>
      <c r="E86" s="16"/>
      <c r="F86" s="16"/>
      <c r="G86" s="16"/>
      <c r="H86" s="16"/>
      <c r="I86" s="32"/>
      <c r="J86" s="16"/>
      <c r="K86" s="32"/>
      <c r="L86" s="32"/>
      <c r="M86" s="34">
        <f t="shared" si="216"/>
        <v>0</v>
      </c>
      <c r="N86" s="35">
        <f t="shared" si="181"/>
        <v>15</v>
      </c>
      <c r="O86" s="19"/>
      <c r="P86" s="19"/>
      <c r="Q86" s="19"/>
      <c r="R86" s="19"/>
      <c r="S86" s="19"/>
      <c r="T86" s="19"/>
      <c r="U86" s="19"/>
      <c r="V86" s="33"/>
      <c r="W86" s="33"/>
      <c r="X86" s="33"/>
      <c r="Y86" s="34">
        <f t="shared" si="182"/>
        <v>0</v>
      </c>
      <c r="Z86" s="35">
        <f t="shared" si="183"/>
        <v>15</v>
      </c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>
        <f t="shared" si="184"/>
        <v>0</v>
      </c>
      <c r="AL86" s="19"/>
      <c r="AM86" s="35">
        <f t="shared" si="185"/>
        <v>10</v>
      </c>
      <c r="AN86" s="35">
        <f t="shared" si="186"/>
        <v>24</v>
      </c>
      <c r="AO86" s="16"/>
      <c r="AP86" s="35">
        <f t="shared" si="187"/>
        <v>20</v>
      </c>
      <c r="AQ86" s="36">
        <f t="shared" si="188"/>
        <v>44</v>
      </c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>
        <f t="shared" si="179"/>
        <v>0</v>
      </c>
      <c r="BC86" s="35">
        <f t="shared" si="189"/>
        <v>17.5</v>
      </c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7">
        <f t="shared" si="190"/>
        <v>0</v>
      </c>
      <c r="BO86" s="35">
        <f t="shared" si="191"/>
        <v>17.5</v>
      </c>
      <c r="BP86" s="19"/>
      <c r="BQ86" s="35">
        <f t="shared" si="192"/>
        <v>7.5</v>
      </c>
      <c r="BR86" s="19">
        <f t="shared" si="193"/>
        <v>0</v>
      </c>
      <c r="BS86" s="35">
        <f t="shared" si="194"/>
        <v>15</v>
      </c>
      <c r="BT86" s="38">
        <f t="shared" si="195"/>
        <v>57.5</v>
      </c>
      <c r="BU86" s="39">
        <f t="shared" si="196"/>
        <v>49.4</v>
      </c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>
        <f t="shared" si="217"/>
        <v>0</v>
      </c>
      <c r="CG86" s="35">
        <f t="shared" si="197"/>
        <v>15</v>
      </c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>
        <f t="shared" si="198"/>
        <v>0</v>
      </c>
      <c r="CS86" s="35">
        <f t="shared" si="199"/>
        <v>15</v>
      </c>
      <c r="CT86" s="19">
        <v>10</v>
      </c>
      <c r="CU86" s="19"/>
      <c r="CV86" s="19"/>
      <c r="CW86" s="19"/>
      <c r="CX86" s="19"/>
      <c r="CY86" s="19"/>
      <c r="CZ86" s="19"/>
      <c r="DA86" s="19"/>
      <c r="DB86" s="19"/>
      <c r="DC86" s="19"/>
      <c r="DD86" s="35">
        <f t="shared" si="200"/>
        <v>0.3</v>
      </c>
      <c r="DE86" s="19">
        <v>0</v>
      </c>
      <c r="DF86" s="35">
        <f t="shared" si="201"/>
        <v>10</v>
      </c>
      <c r="DG86" s="35">
        <f t="shared" si="202"/>
        <v>24.179999999999996</v>
      </c>
      <c r="DH86" s="16"/>
      <c r="DI86" s="35">
        <f t="shared" si="203"/>
        <v>20</v>
      </c>
      <c r="DJ86" s="36">
        <f t="shared" si="204"/>
        <v>44.179999999999993</v>
      </c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>
        <f t="shared" si="180"/>
        <v>0</v>
      </c>
      <c r="DV86" s="35">
        <f t="shared" si="205"/>
        <v>17.5</v>
      </c>
      <c r="DW86" s="19">
        <f t="shared" si="206"/>
        <v>0</v>
      </c>
      <c r="DX86" s="19">
        <v>0</v>
      </c>
      <c r="DY86" s="19">
        <v>0</v>
      </c>
      <c r="DZ86" s="19">
        <v>0</v>
      </c>
      <c r="EA86" s="19">
        <v>0</v>
      </c>
      <c r="EB86" s="19">
        <v>0</v>
      </c>
      <c r="EC86" s="19">
        <v>0</v>
      </c>
      <c r="ED86" s="19">
        <v>0</v>
      </c>
      <c r="EE86" s="19">
        <v>0</v>
      </c>
      <c r="EF86" s="19">
        <v>0</v>
      </c>
      <c r="EG86" s="37">
        <f t="shared" si="207"/>
        <v>0</v>
      </c>
      <c r="EH86" s="35">
        <f t="shared" si="208"/>
        <v>17.5</v>
      </c>
      <c r="EI86" s="19">
        <f t="shared" si="209"/>
        <v>0</v>
      </c>
      <c r="EJ86" s="35">
        <f t="shared" si="210"/>
        <v>7.5</v>
      </c>
      <c r="EK86" s="19">
        <f t="shared" si="211"/>
        <v>0</v>
      </c>
      <c r="EL86" s="35">
        <f t="shared" si="212"/>
        <v>15</v>
      </c>
      <c r="EM86" s="38">
        <f t="shared" si="213"/>
        <v>57.5</v>
      </c>
      <c r="EN86" s="39">
        <f t="shared" si="214"/>
        <v>49.507999999999996</v>
      </c>
      <c r="EP86" s="40">
        <f>LOOKUP(BU86,LOOKUP!$A$2:$A$505,LOOKUP!$B$2:$B$505)</f>
        <v>5</v>
      </c>
      <c r="EQ86" s="40">
        <f>LOOKUP(EN86,LOOKUP!$A$2:$A$505,LOOKUP!$B$2:$B$505)</f>
        <v>5</v>
      </c>
      <c r="ER86" s="41">
        <f t="shared" si="215"/>
        <v>49.453999999999994</v>
      </c>
      <c r="ES86" s="42">
        <f>LOOKUP(ER86,LOOKUP!$A$2:$A$505,LOOKUP!$B$2:$B$505)</f>
        <v>5</v>
      </c>
      <c r="EU86" s="11">
        <f>'PRINT GRADE'!H151</f>
        <v>0</v>
      </c>
    </row>
    <row r="87" spans="1:151" x14ac:dyDescent="0.3">
      <c r="A87" s="30">
        <v>79</v>
      </c>
      <c r="B87" s="31"/>
      <c r="C87" s="16"/>
      <c r="D87" s="16"/>
      <c r="E87" s="16"/>
      <c r="F87" s="16"/>
      <c r="G87" s="16"/>
      <c r="H87" s="16"/>
      <c r="I87" s="32"/>
      <c r="J87" s="16"/>
      <c r="K87" s="32"/>
      <c r="L87" s="32"/>
      <c r="M87" s="34">
        <f t="shared" si="216"/>
        <v>0</v>
      </c>
      <c r="N87" s="35">
        <f t="shared" si="181"/>
        <v>15</v>
      </c>
      <c r="O87" s="19"/>
      <c r="P87" s="19"/>
      <c r="Q87" s="19"/>
      <c r="R87" s="19"/>
      <c r="S87" s="19"/>
      <c r="T87" s="19"/>
      <c r="U87" s="19"/>
      <c r="V87" s="33"/>
      <c r="W87" s="33"/>
      <c r="X87" s="33"/>
      <c r="Y87" s="34">
        <f t="shared" si="182"/>
        <v>0</v>
      </c>
      <c r="Z87" s="35">
        <f t="shared" si="183"/>
        <v>15</v>
      </c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>
        <f t="shared" si="184"/>
        <v>0</v>
      </c>
      <c r="AL87" s="19"/>
      <c r="AM87" s="35">
        <f t="shared" si="185"/>
        <v>10</v>
      </c>
      <c r="AN87" s="35">
        <f t="shared" si="186"/>
        <v>24</v>
      </c>
      <c r="AO87" s="16"/>
      <c r="AP87" s="35">
        <f t="shared" si="187"/>
        <v>20</v>
      </c>
      <c r="AQ87" s="36">
        <f t="shared" si="188"/>
        <v>44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>
        <f t="shared" si="179"/>
        <v>0</v>
      </c>
      <c r="BC87" s="35">
        <f t="shared" si="189"/>
        <v>17.5</v>
      </c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7">
        <f t="shared" si="190"/>
        <v>0</v>
      </c>
      <c r="BO87" s="35">
        <f t="shared" si="191"/>
        <v>17.5</v>
      </c>
      <c r="BP87" s="19"/>
      <c r="BQ87" s="35">
        <f t="shared" si="192"/>
        <v>7.5</v>
      </c>
      <c r="BR87" s="19">
        <f t="shared" si="193"/>
        <v>0</v>
      </c>
      <c r="BS87" s="35">
        <f t="shared" si="194"/>
        <v>15</v>
      </c>
      <c r="BT87" s="38">
        <f t="shared" si="195"/>
        <v>57.5</v>
      </c>
      <c r="BU87" s="39">
        <f t="shared" si="196"/>
        <v>49.4</v>
      </c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>
        <f t="shared" si="217"/>
        <v>0</v>
      </c>
      <c r="CG87" s="35">
        <f t="shared" si="197"/>
        <v>15</v>
      </c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>
        <f t="shared" si="198"/>
        <v>0</v>
      </c>
      <c r="CS87" s="35">
        <f t="shared" si="199"/>
        <v>15</v>
      </c>
      <c r="CT87" s="19">
        <v>10</v>
      </c>
      <c r="CU87" s="19"/>
      <c r="CV87" s="19"/>
      <c r="CW87" s="19"/>
      <c r="CX87" s="19"/>
      <c r="CY87" s="19"/>
      <c r="CZ87" s="19"/>
      <c r="DA87" s="19"/>
      <c r="DB87" s="19"/>
      <c r="DC87" s="19"/>
      <c r="DD87" s="35">
        <f t="shared" si="200"/>
        <v>0.3</v>
      </c>
      <c r="DE87" s="19">
        <v>0</v>
      </c>
      <c r="DF87" s="35">
        <f t="shared" si="201"/>
        <v>10</v>
      </c>
      <c r="DG87" s="35">
        <f t="shared" si="202"/>
        <v>24.179999999999996</v>
      </c>
      <c r="DH87" s="16"/>
      <c r="DI87" s="35">
        <f t="shared" si="203"/>
        <v>20</v>
      </c>
      <c r="DJ87" s="36">
        <f t="shared" si="204"/>
        <v>44.179999999999993</v>
      </c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>
        <f t="shared" si="180"/>
        <v>0</v>
      </c>
      <c r="DV87" s="35">
        <f t="shared" si="205"/>
        <v>17.5</v>
      </c>
      <c r="DW87" s="19">
        <f t="shared" si="206"/>
        <v>0</v>
      </c>
      <c r="DX87" s="19">
        <v>0</v>
      </c>
      <c r="DY87" s="19">
        <v>0</v>
      </c>
      <c r="DZ87" s="19">
        <v>0</v>
      </c>
      <c r="EA87" s="19">
        <v>0</v>
      </c>
      <c r="EB87" s="19">
        <v>0</v>
      </c>
      <c r="EC87" s="19">
        <v>0</v>
      </c>
      <c r="ED87" s="19">
        <v>0</v>
      </c>
      <c r="EE87" s="19">
        <v>0</v>
      </c>
      <c r="EF87" s="19">
        <v>0</v>
      </c>
      <c r="EG87" s="37">
        <f t="shared" si="207"/>
        <v>0</v>
      </c>
      <c r="EH87" s="35">
        <f t="shared" si="208"/>
        <v>17.5</v>
      </c>
      <c r="EI87" s="19">
        <f t="shared" si="209"/>
        <v>0</v>
      </c>
      <c r="EJ87" s="35">
        <f t="shared" si="210"/>
        <v>7.5</v>
      </c>
      <c r="EK87" s="19">
        <f t="shared" si="211"/>
        <v>0</v>
      </c>
      <c r="EL87" s="35">
        <f t="shared" si="212"/>
        <v>15</v>
      </c>
      <c r="EM87" s="38">
        <f t="shared" si="213"/>
        <v>57.5</v>
      </c>
      <c r="EN87" s="39">
        <f t="shared" si="214"/>
        <v>49.507999999999996</v>
      </c>
      <c r="EP87" s="40">
        <f>LOOKUP(BU87,LOOKUP!$A$2:$A$505,LOOKUP!$B$2:$B$505)</f>
        <v>5</v>
      </c>
      <c r="EQ87" s="40">
        <f>LOOKUP(EN87,LOOKUP!$A$2:$A$505,LOOKUP!$B$2:$B$505)</f>
        <v>5</v>
      </c>
      <c r="ER87" s="41">
        <f t="shared" si="215"/>
        <v>49.453999999999994</v>
      </c>
      <c r="ES87" s="42">
        <f>LOOKUP(ER87,LOOKUP!$A$2:$A$505,LOOKUP!$B$2:$B$505)</f>
        <v>5</v>
      </c>
      <c r="EU87" s="11">
        <f>'PRINT GRADE'!H152</f>
        <v>0</v>
      </c>
    </row>
    <row r="88" spans="1:151" x14ac:dyDescent="0.3">
      <c r="A88" s="30">
        <v>80</v>
      </c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>
        <f t="shared" si="216"/>
        <v>0</v>
      </c>
      <c r="N88" s="35">
        <f t="shared" si="181"/>
        <v>15</v>
      </c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>
        <f t="shared" si="182"/>
        <v>0</v>
      </c>
      <c r="Z88" s="35">
        <f t="shared" si="183"/>
        <v>15</v>
      </c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>
        <f t="shared" si="184"/>
        <v>0</v>
      </c>
      <c r="AL88" s="19"/>
      <c r="AM88" s="35">
        <f t="shared" si="185"/>
        <v>10</v>
      </c>
      <c r="AN88" s="35">
        <f t="shared" si="186"/>
        <v>24</v>
      </c>
      <c r="AO88" s="16"/>
      <c r="AP88" s="35">
        <f t="shared" si="187"/>
        <v>20</v>
      </c>
      <c r="AQ88" s="36">
        <f t="shared" si="188"/>
        <v>44</v>
      </c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>
        <f t="shared" si="179"/>
        <v>0</v>
      </c>
      <c r="BC88" s="35">
        <f t="shared" si="189"/>
        <v>17.5</v>
      </c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7">
        <f t="shared" si="190"/>
        <v>0</v>
      </c>
      <c r="BO88" s="35">
        <f t="shared" si="191"/>
        <v>17.5</v>
      </c>
      <c r="BP88" s="19"/>
      <c r="BQ88" s="35">
        <f t="shared" si="192"/>
        <v>7.5</v>
      </c>
      <c r="BR88" s="19">
        <f t="shared" si="193"/>
        <v>0</v>
      </c>
      <c r="BS88" s="35">
        <f t="shared" si="194"/>
        <v>15</v>
      </c>
      <c r="BT88" s="38">
        <f t="shared" si="195"/>
        <v>57.5</v>
      </c>
      <c r="BU88" s="39">
        <f t="shared" si="196"/>
        <v>49.4</v>
      </c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>
        <f t="shared" si="217"/>
        <v>0</v>
      </c>
      <c r="CG88" s="35">
        <f t="shared" si="197"/>
        <v>15</v>
      </c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>
        <f t="shared" si="198"/>
        <v>0</v>
      </c>
      <c r="CS88" s="35">
        <f t="shared" si="199"/>
        <v>15</v>
      </c>
      <c r="CT88" s="19">
        <v>10</v>
      </c>
      <c r="CU88" s="19"/>
      <c r="CV88" s="19"/>
      <c r="CW88" s="19"/>
      <c r="CX88" s="19"/>
      <c r="CY88" s="19"/>
      <c r="CZ88" s="19"/>
      <c r="DA88" s="19"/>
      <c r="DB88" s="19"/>
      <c r="DC88" s="19"/>
      <c r="DD88" s="35">
        <f t="shared" si="200"/>
        <v>0.3</v>
      </c>
      <c r="DE88" s="19">
        <v>0</v>
      </c>
      <c r="DF88" s="35">
        <f t="shared" si="201"/>
        <v>10</v>
      </c>
      <c r="DG88" s="35">
        <f t="shared" si="202"/>
        <v>24.179999999999996</v>
      </c>
      <c r="DH88" s="16"/>
      <c r="DI88" s="35">
        <f t="shared" si="203"/>
        <v>20</v>
      </c>
      <c r="DJ88" s="36">
        <f t="shared" si="204"/>
        <v>44.179999999999993</v>
      </c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>
        <f t="shared" si="180"/>
        <v>0</v>
      </c>
      <c r="DV88" s="35">
        <f t="shared" si="205"/>
        <v>17.5</v>
      </c>
      <c r="DW88" s="19">
        <f t="shared" si="206"/>
        <v>0</v>
      </c>
      <c r="DX88" s="19">
        <v>0</v>
      </c>
      <c r="DY88" s="19">
        <v>0</v>
      </c>
      <c r="DZ88" s="19">
        <v>0</v>
      </c>
      <c r="EA88" s="19">
        <v>0</v>
      </c>
      <c r="EB88" s="19">
        <v>0</v>
      </c>
      <c r="EC88" s="19">
        <v>0</v>
      </c>
      <c r="ED88" s="19">
        <v>0</v>
      </c>
      <c r="EE88" s="19">
        <v>0</v>
      </c>
      <c r="EF88" s="19">
        <v>0</v>
      </c>
      <c r="EG88" s="37">
        <f t="shared" si="207"/>
        <v>0</v>
      </c>
      <c r="EH88" s="35">
        <f t="shared" si="208"/>
        <v>17.5</v>
      </c>
      <c r="EI88" s="19">
        <f t="shared" si="209"/>
        <v>0</v>
      </c>
      <c r="EJ88" s="35">
        <f t="shared" si="210"/>
        <v>7.5</v>
      </c>
      <c r="EK88" s="19">
        <f t="shared" si="211"/>
        <v>0</v>
      </c>
      <c r="EL88" s="35">
        <f t="shared" si="212"/>
        <v>15</v>
      </c>
      <c r="EM88" s="38">
        <f t="shared" si="213"/>
        <v>57.5</v>
      </c>
      <c r="EN88" s="39">
        <f t="shared" si="214"/>
        <v>49.507999999999996</v>
      </c>
      <c r="EP88" s="40">
        <f>LOOKUP(BU88,LOOKUP!$A$2:$A$505,LOOKUP!$B$2:$B$505)</f>
        <v>5</v>
      </c>
      <c r="EQ88" s="40">
        <f>LOOKUP(EN88,LOOKUP!$A$2:$A$505,LOOKUP!$B$2:$B$505)</f>
        <v>5</v>
      </c>
      <c r="ER88" s="41">
        <f t="shared" si="215"/>
        <v>49.453999999999994</v>
      </c>
      <c r="ES88" s="42">
        <f>LOOKUP(ER88,LOOKUP!$A$2:$A$505,LOOKUP!$B$2:$B$505)</f>
        <v>5</v>
      </c>
      <c r="EU88" s="11">
        <f>'PRINT GRADE'!H153</f>
        <v>0</v>
      </c>
    </row>
    <row r="89" spans="1:151" x14ac:dyDescent="0.3">
      <c r="A89" s="30">
        <v>81</v>
      </c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>
        <f t="shared" si="216"/>
        <v>0</v>
      </c>
      <c r="N89" s="35">
        <f t="shared" si="181"/>
        <v>15</v>
      </c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>
        <f t="shared" si="182"/>
        <v>0</v>
      </c>
      <c r="Z89" s="35">
        <f t="shared" si="183"/>
        <v>15</v>
      </c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>
        <f t="shared" si="184"/>
        <v>0</v>
      </c>
      <c r="AL89" s="19"/>
      <c r="AM89" s="35">
        <f t="shared" si="185"/>
        <v>10</v>
      </c>
      <c r="AN89" s="35">
        <f t="shared" si="186"/>
        <v>24</v>
      </c>
      <c r="AO89" s="16"/>
      <c r="AP89" s="35">
        <f t="shared" si="187"/>
        <v>20</v>
      </c>
      <c r="AQ89" s="36">
        <f t="shared" si="188"/>
        <v>44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>
        <f t="shared" si="179"/>
        <v>0</v>
      </c>
      <c r="BC89" s="35">
        <f t="shared" si="189"/>
        <v>17.5</v>
      </c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7">
        <f t="shared" si="190"/>
        <v>0</v>
      </c>
      <c r="BO89" s="35">
        <f t="shared" si="191"/>
        <v>17.5</v>
      </c>
      <c r="BP89" s="19"/>
      <c r="BQ89" s="35">
        <f t="shared" si="192"/>
        <v>7.5</v>
      </c>
      <c r="BR89" s="19">
        <f t="shared" si="193"/>
        <v>0</v>
      </c>
      <c r="BS89" s="35">
        <f t="shared" si="194"/>
        <v>15</v>
      </c>
      <c r="BT89" s="38">
        <f t="shared" si="195"/>
        <v>57.5</v>
      </c>
      <c r="BU89" s="39">
        <f t="shared" si="196"/>
        <v>49.4</v>
      </c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>
        <f t="shared" si="217"/>
        <v>0</v>
      </c>
      <c r="CG89" s="35">
        <f t="shared" si="197"/>
        <v>15</v>
      </c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>
        <f t="shared" si="198"/>
        <v>0</v>
      </c>
      <c r="CS89" s="35">
        <f t="shared" si="199"/>
        <v>15</v>
      </c>
      <c r="CT89" s="19">
        <v>10</v>
      </c>
      <c r="CU89" s="19"/>
      <c r="CV89" s="19"/>
      <c r="CW89" s="19"/>
      <c r="CX89" s="19"/>
      <c r="CY89" s="19"/>
      <c r="CZ89" s="19"/>
      <c r="DA89" s="19"/>
      <c r="DB89" s="19"/>
      <c r="DC89" s="19"/>
      <c r="DD89" s="35">
        <f t="shared" si="200"/>
        <v>0.3</v>
      </c>
      <c r="DE89" s="19">
        <v>0</v>
      </c>
      <c r="DF89" s="35">
        <f t="shared" si="201"/>
        <v>10</v>
      </c>
      <c r="DG89" s="35">
        <f t="shared" si="202"/>
        <v>24.179999999999996</v>
      </c>
      <c r="DH89" s="16"/>
      <c r="DI89" s="35">
        <f t="shared" si="203"/>
        <v>20</v>
      </c>
      <c r="DJ89" s="36">
        <f t="shared" si="204"/>
        <v>44.179999999999993</v>
      </c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>
        <f t="shared" si="180"/>
        <v>0</v>
      </c>
      <c r="DV89" s="35">
        <f t="shared" si="205"/>
        <v>17.5</v>
      </c>
      <c r="DW89" s="19">
        <f t="shared" si="206"/>
        <v>0</v>
      </c>
      <c r="DX89" s="19">
        <v>0</v>
      </c>
      <c r="DY89" s="19">
        <v>0</v>
      </c>
      <c r="DZ89" s="19">
        <v>0</v>
      </c>
      <c r="EA89" s="19">
        <v>0</v>
      </c>
      <c r="EB89" s="19">
        <v>0</v>
      </c>
      <c r="EC89" s="19">
        <v>0</v>
      </c>
      <c r="ED89" s="19">
        <v>0</v>
      </c>
      <c r="EE89" s="19">
        <v>0</v>
      </c>
      <c r="EF89" s="19">
        <v>0</v>
      </c>
      <c r="EG89" s="37">
        <f t="shared" si="207"/>
        <v>0</v>
      </c>
      <c r="EH89" s="35">
        <f t="shared" si="208"/>
        <v>17.5</v>
      </c>
      <c r="EI89" s="19">
        <f t="shared" si="209"/>
        <v>0</v>
      </c>
      <c r="EJ89" s="35">
        <f t="shared" si="210"/>
        <v>7.5</v>
      </c>
      <c r="EK89" s="19">
        <f t="shared" si="211"/>
        <v>0</v>
      </c>
      <c r="EL89" s="35">
        <f t="shared" si="212"/>
        <v>15</v>
      </c>
      <c r="EM89" s="38">
        <f t="shared" si="213"/>
        <v>57.5</v>
      </c>
      <c r="EN89" s="39">
        <f t="shared" si="214"/>
        <v>49.507999999999996</v>
      </c>
      <c r="EP89" s="40">
        <f>LOOKUP(BU89,LOOKUP!$A$2:$A$505,LOOKUP!$B$2:$B$505)</f>
        <v>5</v>
      </c>
      <c r="EQ89" s="40">
        <f>LOOKUP(EN89,LOOKUP!$A$2:$A$505,LOOKUP!$B$2:$B$505)</f>
        <v>5</v>
      </c>
      <c r="ER89" s="41">
        <f t="shared" si="215"/>
        <v>49.453999999999994</v>
      </c>
      <c r="ES89" s="42">
        <f>LOOKUP(ER89,LOOKUP!$A$2:$A$505,LOOKUP!$B$2:$B$505)</f>
        <v>5</v>
      </c>
      <c r="EU89" s="11">
        <f>'PRINT GRADE'!H154</f>
        <v>0</v>
      </c>
    </row>
    <row r="90" spans="1:151" x14ac:dyDescent="0.3">
      <c r="A90" s="30">
        <v>82</v>
      </c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>
        <f t="shared" si="216"/>
        <v>0</v>
      </c>
      <c r="N90" s="35">
        <f t="shared" si="181"/>
        <v>15</v>
      </c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>
        <f t="shared" si="182"/>
        <v>0</v>
      </c>
      <c r="Z90" s="35">
        <f t="shared" si="183"/>
        <v>15</v>
      </c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>
        <f t="shared" si="184"/>
        <v>0</v>
      </c>
      <c r="AL90" s="19"/>
      <c r="AM90" s="35">
        <f t="shared" si="185"/>
        <v>10</v>
      </c>
      <c r="AN90" s="35">
        <f t="shared" si="186"/>
        <v>24</v>
      </c>
      <c r="AO90" s="16"/>
      <c r="AP90" s="35">
        <f t="shared" si="187"/>
        <v>20</v>
      </c>
      <c r="AQ90" s="36">
        <f t="shared" si="188"/>
        <v>44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>
        <f t="shared" si="179"/>
        <v>0</v>
      </c>
      <c r="BC90" s="35">
        <f t="shared" si="189"/>
        <v>17.5</v>
      </c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7">
        <f t="shared" si="190"/>
        <v>0</v>
      </c>
      <c r="BO90" s="35">
        <f t="shared" si="191"/>
        <v>17.5</v>
      </c>
      <c r="BP90" s="19"/>
      <c r="BQ90" s="35">
        <f t="shared" si="192"/>
        <v>7.5</v>
      </c>
      <c r="BR90" s="19">
        <f t="shared" si="193"/>
        <v>0</v>
      </c>
      <c r="BS90" s="35">
        <f t="shared" si="194"/>
        <v>15</v>
      </c>
      <c r="BT90" s="38">
        <f t="shared" si="195"/>
        <v>57.5</v>
      </c>
      <c r="BU90" s="39">
        <f t="shared" si="196"/>
        <v>49.4</v>
      </c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>
        <f t="shared" si="217"/>
        <v>0</v>
      </c>
      <c r="CG90" s="35">
        <f t="shared" si="197"/>
        <v>15</v>
      </c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>
        <f t="shared" si="198"/>
        <v>0</v>
      </c>
      <c r="CS90" s="35">
        <f t="shared" si="199"/>
        <v>15</v>
      </c>
      <c r="CT90" s="19">
        <v>10</v>
      </c>
      <c r="CU90" s="19"/>
      <c r="CV90" s="19"/>
      <c r="CW90" s="19"/>
      <c r="CX90" s="19"/>
      <c r="CY90" s="19"/>
      <c r="CZ90" s="19"/>
      <c r="DA90" s="19"/>
      <c r="DB90" s="19"/>
      <c r="DC90" s="19"/>
      <c r="DD90" s="35">
        <f t="shared" si="200"/>
        <v>0.3</v>
      </c>
      <c r="DE90" s="19">
        <v>0</v>
      </c>
      <c r="DF90" s="35">
        <f t="shared" si="201"/>
        <v>10</v>
      </c>
      <c r="DG90" s="35">
        <f t="shared" si="202"/>
        <v>24.179999999999996</v>
      </c>
      <c r="DH90" s="16"/>
      <c r="DI90" s="35">
        <f t="shared" si="203"/>
        <v>20</v>
      </c>
      <c r="DJ90" s="36">
        <f t="shared" si="204"/>
        <v>44.179999999999993</v>
      </c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>
        <f t="shared" si="180"/>
        <v>0</v>
      </c>
      <c r="DV90" s="35">
        <f t="shared" si="205"/>
        <v>17.5</v>
      </c>
      <c r="DW90" s="19">
        <f t="shared" si="206"/>
        <v>0</v>
      </c>
      <c r="DX90" s="19">
        <v>0</v>
      </c>
      <c r="DY90" s="19">
        <v>0</v>
      </c>
      <c r="DZ90" s="19">
        <v>0</v>
      </c>
      <c r="EA90" s="19">
        <v>0</v>
      </c>
      <c r="EB90" s="19">
        <v>0</v>
      </c>
      <c r="EC90" s="19">
        <v>0</v>
      </c>
      <c r="ED90" s="19">
        <v>0</v>
      </c>
      <c r="EE90" s="19">
        <v>0</v>
      </c>
      <c r="EF90" s="19">
        <v>0</v>
      </c>
      <c r="EG90" s="37">
        <f t="shared" si="207"/>
        <v>0</v>
      </c>
      <c r="EH90" s="35">
        <f t="shared" si="208"/>
        <v>17.5</v>
      </c>
      <c r="EI90" s="19">
        <f t="shared" si="209"/>
        <v>0</v>
      </c>
      <c r="EJ90" s="35">
        <f t="shared" si="210"/>
        <v>7.5</v>
      </c>
      <c r="EK90" s="19">
        <f t="shared" si="211"/>
        <v>0</v>
      </c>
      <c r="EL90" s="35">
        <f t="shared" si="212"/>
        <v>15</v>
      </c>
      <c r="EM90" s="38">
        <f t="shared" si="213"/>
        <v>57.5</v>
      </c>
      <c r="EN90" s="39">
        <f t="shared" si="214"/>
        <v>49.507999999999996</v>
      </c>
      <c r="EP90" s="40">
        <f>LOOKUP(BU90,LOOKUP!$A$2:$A$505,LOOKUP!$B$2:$B$505)</f>
        <v>5</v>
      </c>
      <c r="EQ90" s="40">
        <f>LOOKUP(EN90,LOOKUP!$A$2:$A$505,LOOKUP!$B$2:$B$505)</f>
        <v>5</v>
      </c>
      <c r="ER90" s="41">
        <f t="shared" si="215"/>
        <v>49.453999999999994</v>
      </c>
      <c r="ES90" s="42">
        <f>LOOKUP(ER90,LOOKUP!$A$2:$A$505,LOOKUP!$B$2:$B$505)</f>
        <v>5</v>
      </c>
      <c r="EU90" s="11">
        <f>'PRINT GRADE'!H155</f>
        <v>0</v>
      </c>
    </row>
    <row r="91" spans="1:151" x14ac:dyDescent="0.3">
      <c r="A91" s="30">
        <v>83</v>
      </c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>
        <f t="shared" si="216"/>
        <v>0</v>
      </c>
      <c r="N91" s="35">
        <f t="shared" si="181"/>
        <v>15</v>
      </c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>
        <f t="shared" si="182"/>
        <v>0</v>
      </c>
      <c r="Z91" s="35">
        <f t="shared" si="183"/>
        <v>15</v>
      </c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>
        <f t="shared" si="184"/>
        <v>0</v>
      </c>
      <c r="AL91" s="19"/>
      <c r="AM91" s="35">
        <f t="shared" si="185"/>
        <v>10</v>
      </c>
      <c r="AN91" s="35">
        <f t="shared" si="186"/>
        <v>24</v>
      </c>
      <c r="AO91" s="16"/>
      <c r="AP91" s="35">
        <f t="shared" si="187"/>
        <v>20</v>
      </c>
      <c r="AQ91" s="36">
        <f t="shared" si="188"/>
        <v>44</v>
      </c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>
        <f t="shared" si="179"/>
        <v>0</v>
      </c>
      <c r="BC91" s="35">
        <f t="shared" si="189"/>
        <v>17.5</v>
      </c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7">
        <f t="shared" si="190"/>
        <v>0</v>
      </c>
      <c r="BO91" s="35">
        <f t="shared" si="191"/>
        <v>17.5</v>
      </c>
      <c r="BP91" s="19"/>
      <c r="BQ91" s="35">
        <f t="shared" si="192"/>
        <v>7.5</v>
      </c>
      <c r="BR91" s="19">
        <f t="shared" si="193"/>
        <v>0</v>
      </c>
      <c r="BS91" s="35">
        <f t="shared" si="194"/>
        <v>15</v>
      </c>
      <c r="BT91" s="38">
        <f t="shared" si="195"/>
        <v>57.5</v>
      </c>
      <c r="BU91" s="39">
        <f t="shared" si="196"/>
        <v>49.4</v>
      </c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>
        <f t="shared" si="217"/>
        <v>0</v>
      </c>
      <c r="CG91" s="35">
        <f t="shared" si="197"/>
        <v>15</v>
      </c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>
        <f t="shared" si="198"/>
        <v>0</v>
      </c>
      <c r="CS91" s="35">
        <f t="shared" si="199"/>
        <v>15</v>
      </c>
      <c r="CT91" s="19">
        <v>10</v>
      </c>
      <c r="CU91" s="19"/>
      <c r="CV91" s="19"/>
      <c r="CW91" s="19"/>
      <c r="CX91" s="19"/>
      <c r="CY91" s="19"/>
      <c r="CZ91" s="19"/>
      <c r="DA91" s="19"/>
      <c r="DB91" s="19"/>
      <c r="DC91" s="19"/>
      <c r="DD91" s="35">
        <f t="shared" si="200"/>
        <v>0.3</v>
      </c>
      <c r="DE91" s="19">
        <v>0</v>
      </c>
      <c r="DF91" s="35">
        <f t="shared" si="201"/>
        <v>10</v>
      </c>
      <c r="DG91" s="35">
        <f t="shared" si="202"/>
        <v>24.179999999999996</v>
      </c>
      <c r="DH91" s="16"/>
      <c r="DI91" s="35">
        <f t="shared" si="203"/>
        <v>20</v>
      </c>
      <c r="DJ91" s="36">
        <f t="shared" si="204"/>
        <v>44.179999999999993</v>
      </c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>
        <f t="shared" si="180"/>
        <v>0</v>
      </c>
      <c r="DV91" s="35">
        <f t="shared" si="205"/>
        <v>17.5</v>
      </c>
      <c r="DW91" s="19">
        <f t="shared" si="206"/>
        <v>0</v>
      </c>
      <c r="DX91" s="19">
        <v>0</v>
      </c>
      <c r="DY91" s="19">
        <v>0</v>
      </c>
      <c r="DZ91" s="19">
        <v>0</v>
      </c>
      <c r="EA91" s="19">
        <v>0</v>
      </c>
      <c r="EB91" s="19">
        <v>0</v>
      </c>
      <c r="EC91" s="19">
        <v>0</v>
      </c>
      <c r="ED91" s="19">
        <v>0</v>
      </c>
      <c r="EE91" s="19">
        <v>0</v>
      </c>
      <c r="EF91" s="19">
        <v>0</v>
      </c>
      <c r="EG91" s="37">
        <f t="shared" si="207"/>
        <v>0</v>
      </c>
      <c r="EH91" s="35">
        <f t="shared" si="208"/>
        <v>17.5</v>
      </c>
      <c r="EI91" s="19">
        <f t="shared" si="209"/>
        <v>0</v>
      </c>
      <c r="EJ91" s="35">
        <f t="shared" si="210"/>
        <v>7.5</v>
      </c>
      <c r="EK91" s="19">
        <f t="shared" si="211"/>
        <v>0</v>
      </c>
      <c r="EL91" s="35">
        <f t="shared" si="212"/>
        <v>15</v>
      </c>
      <c r="EM91" s="38">
        <f t="shared" si="213"/>
        <v>57.5</v>
      </c>
      <c r="EN91" s="39">
        <f t="shared" si="214"/>
        <v>49.507999999999996</v>
      </c>
      <c r="EP91" s="40">
        <f>LOOKUP(BU91,LOOKUP!$A$2:$A$505,LOOKUP!$B$2:$B$505)</f>
        <v>5</v>
      </c>
      <c r="EQ91" s="40">
        <f>LOOKUP(EN91,LOOKUP!$A$2:$A$505,LOOKUP!$B$2:$B$505)</f>
        <v>5</v>
      </c>
      <c r="ER91" s="41">
        <f t="shared" si="215"/>
        <v>49.453999999999994</v>
      </c>
      <c r="ES91" s="42">
        <f>LOOKUP(ER91,LOOKUP!$A$2:$A$505,LOOKUP!$B$2:$B$505)</f>
        <v>5</v>
      </c>
      <c r="EU91" s="11">
        <f>'PRINT GRADE'!H156</f>
        <v>0</v>
      </c>
    </row>
    <row r="92" spans="1:151" x14ac:dyDescent="0.3">
      <c r="A92" s="30">
        <v>84</v>
      </c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>
        <f t="shared" si="216"/>
        <v>0</v>
      </c>
      <c r="N92" s="35">
        <f t="shared" si="181"/>
        <v>15</v>
      </c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>
        <f t="shared" si="182"/>
        <v>0</v>
      </c>
      <c r="Z92" s="35">
        <f t="shared" si="183"/>
        <v>15</v>
      </c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>
        <f t="shared" si="184"/>
        <v>0</v>
      </c>
      <c r="AL92" s="19"/>
      <c r="AM92" s="35">
        <f t="shared" si="185"/>
        <v>10</v>
      </c>
      <c r="AN92" s="35">
        <f t="shared" si="186"/>
        <v>24</v>
      </c>
      <c r="AO92" s="16"/>
      <c r="AP92" s="35">
        <f t="shared" si="187"/>
        <v>20</v>
      </c>
      <c r="AQ92" s="36">
        <f t="shared" si="188"/>
        <v>44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>
        <f t="shared" si="179"/>
        <v>0</v>
      </c>
      <c r="BC92" s="35">
        <f t="shared" si="189"/>
        <v>17.5</v>
      </c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7">
        <f t="shared" si="190"/>
        <v>0</v>
      </c>
      <c r="BO92" s="35">
        <f t="shared" si="191"/>
        <v>17.5</v>
      </c>
      <c r="BP92" s="19"/>
      <c r="BQ92" s="35">
        <f t="shared" si="192"/>
        <v>7.5</v>
      </c>
      <c r="BR92" s="19">
        <f t="shared" si="193"/>
        <v>0</v>
      </c>
      <c r="BS92" s="35">
        <f t="shared" si="194"/>
        <v>15</v>
      </c>
      <c r="BT92" s="38">
        <f t="shared" si="195"/>
        <v>57.5</v>
      </c>
      <c r="BU92" s="39">
        <f t="shared" si="196"/>
        <v>49.4</v>
      </c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>
        <f t="shared" si="217"/>
        <v>0</v>
      </c>
      <c r="CG92" s="35">
        <f t="shared" si="197"/>
        <v>15</v>
      </c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>
        <f t="shared" si="198"/>
        <v>0</v>
      </c>
      <c r="CS92" s="35">
        <f t="shared" si="199"/>
        <v>15</v>
      </c>
      <c r="CT92" s="19">
        <v>10</v>
      </c>
      <c r="CU92" s="19"/>
      <c r="CV92" s="19"/>
      <c r="CW92" s="19"/>
      <c r="CX92" s="19"/>
      <c r="CY92" s="19"/>
      <c r="CZ92" s="19"/>
      <c r="DA92" s="19"/>
      <c r="DB92" s="19"/>
      <c r="DC92" s="19"/>
      <c r="DD92" s="35">
        <f t="shared" si="200"/>
        <v>0.3</v>
      </c>
      <c r="DE92" s="19">
        <v>0</v>
      </c>
      <c r="DF92" s="35">
        <f t="shared" si="201"/>
        <v>10</v>
      </c>
      <c r="DG92" s="35">
        <f t="shared" si="202"/>
        <v>24.179999999999996</v>
      </c>
      <c r="DH92" s="16"/>
      <c r="DI92" s="35">
        <f t="shared" si="203"/>
        <v>20</v>
      </c>
      <c r="DJ92" s="36">
        <f t="shared" si="204"/>
        <v>44.179999999999993</v>
      </c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>
        <f t="shared" si="180"/>
        <v>0</v>
      </c>
      <c r="DV92" s="35">
        <f t="shared" si="205"/>
        <v>17.5</v>
      </c>
      <c r="DW92" s="19">
        <f t="shared" si="206"/>
        <v>0</v>
      </c>
      <c r="DX92" s="19">
        <v>0</v>
      </c>
      <c r="DY92" s="19">
        <v>0</v>
      </c>
      <c r="DZ92" s="19">
        <v>0</v>
      </c>
      <c r="EA92" s="19">
        <v>0</v>
      </c>
      <c r="EB92" s="19">
        <v>0</v>
      </c>
      <c r="EC92" s="19">
        <v>0</v>
      </c>
      <c r="ED92" s="19">
        <v>0</v>
      </c>
      <c r="EE92" s="19">
        <v>0</v>
      </c>
      <c r="EF92" s="19">
        <v>0</v>
      </c>
      <c r="EG92" s="37">
        <f t="shared" si="207"/>
        <v>0</v>
      </c>
      <c r="EH92" s="35">
        <f t="shared" si="208"/>
        <v>17.5</v>
      </c>
      <c r="EI92" s="19">
        <f t="shared" si="209"/>
        <v>0</v>
      </c>
      <c r="EJ92" s="35">
        <f t="shared" si="210"/>
        <v>7.5</v>
      </c>
      <c r="EK92" s="19">
        <f t="shared" si="211"/>
        <v>0</v>
      </c>
      <c r="EL92" s="35">
        <f t="shared" si="212"/>
        <v>15</v>
      </c>
      <c r="EM92" s="38">
        <f t="shared" si="213"/>
        <v>57.5</v>
      </c>
      <c r="EN92" s="39">
        <f t="shared" si="214"/>
        <v>49.507999999999996</v>
      </c>
      <c r="EP92" s="40">
        <f>LOOKUP(BU92,LOOKUP!$A$2:$A$505,LOOKUP!$B$2:$B$505)</f>
        <v>5</v>
      </c>
      <c r="EQ92" s="40">
        <f>LOOKUP(EN92,LOOKUP!$A$2:$A$505,LOOKUP!$B$2:$B$505)</f>
        <v>5</v>
      </c>
      <c r="ER92" s="41">
        <f t="shared" si="215"/>
        <v>49.453999999999994</v>
      </c>
      <c r="ES92" s="42">
        <f>LOOKUP(ER92,LOOKUP!$A$2:$A$505,LOOKUP!$B$2:$B$505)</f>
        <v>5</v>
      </c>
      <c r="EU92" s="11">
        <f>'PRINT GRADE'!H157</f>
        <v>0</v>
      </c>
    </row>
    <row r="93" spans="1:151" x14ac:dyDescent="0.3">
      <c r="A93" s="30">
        <v>85</v>
      </c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>
        <f t="shared" si="216"/>
        <v>0</v>
      </c>
      <c r="N93" s="35">
        <f t="shared" si="181"/>
        <v>15</v>
      </c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>
        <f t="shared" si="182"/>
        <v>0</v>
      </c>
      <c r="Z93" s="35">
        <f t="shared" si="183"/>
        <v>15</v>
      </c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>
        <f t="shared" si="184"/>
        <v>0</v>
      </c>
      <c r="AL93" s="19"/>
      <c r="AM93" s="35">
        <f t="shared" si="185"/>
        <v>10</v>
      </c>
      <c r="AN93" s="35">
        <f t="shared" si="186"/>
        <v>24</v>
      </c>
      <c r="AO93" s="16"/>
      <c r="AP93" s="35">
        <f t="shared" si="187"/>
        <v>20</v>
      </c>
      <c r="AQ93" s="36">
        <f t="shared" si="188"/>
        <v>44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>
        <f t="shared" si="179"/>
        <v>0</v>
      </c>
      <c r="BC93" s="35">
        <f t="shared" si="189"/>
        <v>17.5</v>
      </c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7">
        <f t="shared" si="190"/>
        <v>0</v>
      </c>
      <c r="BO93" s="35">
        <f t="shared" si="191"/>
        <v>17.5</v>
      </c>
      <c r="BP93" s="19"/>
      <c r="BQ93" s="35">
        <f t="shared" si="192"/>
        <v>7.5</v>
      </c>
      <c r="BR93" s="19">
        <f t="shared" si="193"/>
        <v>0</v>
      </c>
      <c r="BS93" s="35">
        <f t="shared" si="194"/>
        <v>15</v>
      </c>
      <c r="BT93" s="38">
        <f t="shared" si="195"/>
        <v>57.5</v>
      </c>
      <c r="BU93" s="39">
        <f t="shared" si="196"/>
        <v>49.4</v>
      </c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>
        <f t="shared" si="217"/>
        <v>0</v>
      </c>
      <c r="CG93" s="35">
        <f t="shared" si="197"/>
        <v>15</v>
      </c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>
        <f t="shared" si="198"/>
        <v>0</v>
      </c>
      <c r="CS93" s="35">
        <f t="shared" si="199"/>
        <v>15</v>
      </c>
      <c r="CT93" s="19">
        <v>10</v>
      </c>
      <c r="CU93" s="19"/>
      <c r="CV93" s="19"/>
      <c r="CW93" s="19"/>
      <c r="CX93" s="19"/>
      <c r="CY93" s="19"/>
      <c r="CZ93" s="19"/>
      <c r="DA93" s="19"/>
      <c r="DB93" s="19"/>
      <c r="DC93" s="19"/>
      <c r="DD93" s="35">
        <f t="shared" si="200"/>
        <v>0.3</v>
      </c>
      <c r="DE93" s="19">
        <v>0</v>
      </c>
      <c r="DF93" s="35">
        <f t="shared" si="201"/>
        <v>10</v>
      </c>
      <c r="DG93" s="35">
        <f t="shared" si="202"/>
        <v>24.179999999999996</v>
      </c>
      <c r="DH93" s="16"/>
      <c r="DI93" s="35">
        <f t="shared" si="203"/>
        <v>20</v>
      </c>
      <c r="DJ93" s="36">
        <f t="shared" si="204"/>
        <v>44.179999999999993</v>
      </c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>
        <f t="shared" si="180"/>
        <v>0</v>
      </c>
      <c r="DV93" s="35">
        <f t="shared" si="205"/>
        <v>17.5</v>
      </c>
      <c r="DW93" s="19">
        <f t="shared" si="206"/>
        <v>0</v>
      </c>
      <c r="DX93" s="19">
        <v>0</v>
      </c>
      <c r="DY93" s="19">
        <v>0</v>
      </c>
      <c r="DZ93" s="19">
        <v>0</v>
      </c>
      <c r="EA93" s="19">
        <v>0</v>
      </c>
      <c r="EB93" s="19">
        <v>0</v>
      </c>
      <c r="EC93" s="19">
        <v>0</v>
      </c>
      <c r="ED93" s="19">
        <v>0</v>
      </c>
      <c r="EE93" s="19">
        <v>0</v>
      </c>
      <c r="EF93" s="19">
        <v>0</v>
      </c>
      <c r="EG93" s="37">
        <f t="shared" si="207"/>
        <v>0</v>
      </c>
      <c r="EH93" s="35">
        <f t="shared" si="208"/>
        <v>17.5</v>
      </c>
      <c r="EI93" s="19">
        <f t="shared" si="209"/>
        <v>0</v>
      </c>
      <c r="EJ93" s="35">
        <f t="shared" si="210"/>
        <v>7.5</v>
      </c>
      <c r="EK93" s="19">
        <f t="shared" si="211"/>
        <v>0</v>
      </c>
      <c r="EL93" s="35">
        <f t="shared" si="212"/>
        <v>15</v>
      </c>
      <c r="EM93" s="38">
        <f t="shared" si="213"/>
        <v>57.5</v>
      </c>
      <c r="EN93" s="39">
        <f t="shared" si="214"/>
        <v>49.507999999999996</v>
      </c>
      <c r="EP93" s="40">
        <f>LOOKUP(BU93,LOOKUP!$A$2:$A$505,LOOKUP!$B$2:$B$505)</f>
        <v>5</v>
      </c>
      <c r="EQ93" s="40">
        <f>LOOKUP(EN93,LOOKUP!$A$2:$A$505,LOOKUP!$B$2:$B$505)</f>
        <v>5</v>
      </c>
      <c r="ER93" s="41">
        <f t="shared" si="215"/>
        <v>49.453999999999994</v>
      </c>
      <c r="ES93" s="42">
        <f>LOOKUP(ER93,LOOKUP!$A$2:$A$505,LOOKUP!$B$2:$B$505)</f>
        <v>5</v>
      </c>
      <c r="EU93" s="11">
        <f>'PRINT GRADE'!H158</f>
        <v>0</v>
      </c>
    </row>
    <row r="94" spans="1:151" x14ac:dyDescent="0.3">
      <c r="A94" s="30">
        <v>86</v>
      </c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>
        <f t="shared" si="216"/>
        <v>0</v>
      </c>
      <c r="N94" s="35">
        <f t="shared" si="181"/>
        <v>15</v>
      </c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>
        <f t="shared" si="182"/>
        <v>0</v>
      </c>
      <c r="Z94" s="35">
        <f t="shared" si="183"/>
        <v>15</v>
      </c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>
        <f t="shared" si="184"/>
        <v>0</v>
      </c>
      <c r="AL94" s="19"/>
      <c r="AM94" s="35">
        <f t="shared" si="185"/>
        <v>10</v>
      </c>
      <c r="AN94" s="35">
        <f t="shared" si="186"/>
        <v>24</v>
      </c>
      <c r="AO94" s="16"/>
      <c r="AP94" s="35">
        <f t="shared" si="187"/>
        <v>20</v>
      </c>
      <c r="AQ94" s="36">
        <f t="shared" si="188"/>
        <v>44</v>
      </c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>
        <f t="shared" si="179"/>
        <v>0</v>
      </c>
      <c r="BC94" s="35">
        <f t="shared" si="189"/>
        <v>17.5</v>
      </c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7">
        <f t="shared" si="190"/>
        <v>0</v>
      </c>
      <c r="BO94" s="35">
        <f t="shared" si="191"/>
        <v>17.5</v>
      </c>
      <c r="BP94" s="19"/>
      <c r="BQ94" s="35">
        <f t="shared" si="192"/>
        <v>7.5</v>
      </c>
      <c r="BR94" s="19">
        <f t="shared" si="193"/>
        <v>0</v>
      </c>
      <c r="BS94" s="35">
        <f t="shared" si="194"/>
        <v>15</v>
      </c>
      <c r="BT94" s="38">
        <f t="shared" si="195"/>
        <v>57.5</v>
      </c>
      <c r="BU94" s="39">
        <f t="shared" si="196"/>
        <v>49.4</v>
      </c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>
        <f t="shared" si="217"/>
        <v>0</v>
      </c>
      <c r="CG94" s="35">
        <f t="shared" si="197"/>
        <v>15</v>
      </c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>
        <f t="shared" si="198"/>
        <v>0</v>
      </c>
      <c r="CS94" s="35">
        <f t="shared" si="199"/>
        <v>15</v>
      </c>
      <c r="CT94" s="19">
        <v>10</v>
      </c>
      <c r="CU94" s="19"/>
      <c r="CV94" s="19"/>
      <c r="CW94" s="19"/>
      <c r="CX94" s="19"/>
      <c r="CY94" s="19"/>
      <c r="CZ94" s="19"/>
      <c r="DA94" s="19"/>
      <c r="DB94" s="19"/>
      <c r="DC94" s="19"/>
      <c r="DD94" s="35">
        <f t="shared" si="200"/>
        <v>0.3</v>
      </c>
      <c r="DE94" s="19">
        <v>0</v>
      </c>
      <c r="DF94" s="35">
        <f t="shared" si="201"/>
        <v>10</v>
      </c>
      <c r="DG94" s="35">
        <f t="shared" si="202"/>
        <v>24.179999999999996</v>
      </c>
      <c r="DH94" s="16"/>
      <c r="DI94" s="35">
        <f t="shared" si="203"/>
        <v>20</v>
      </c>
      <c r="DJ94" s="36">
        <f t="shared" si="204"/>
        <v>44.179999999999993</v>
      </c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>
        <f t="shared" si="180"/>
        <v>0</v>
      </c>
      <c r="DV94" s="35">
        <f t="shared" si="205"/>
        <v>17.5</v>
      </c>
      <c r="DW94" s="19">
        <f t="shared" si="206"/>
        <v>0</v>
      </c>
      <c r="DX94" s="19">
        <v>0</v>
      </c>
      <c r="DY94" s="19">
        <v>0</v>
      </c>
      <c r="DZ94" s="19">
        <v>0</v>
      </c>
      <c r="EA94" s="19">
        <v>0</v>
      </c>
      <c r="EB94" s="19">
        <v>0</v>
      </c>
      <c r="EC94" s="19">
        <v>0</v>
      </c>
      <c r="ED94" s="19">
        <v>0</v>
      </c>
      <c r="EE94" s="19">
        <v>0</v>
      </c>
      <c r="EF94" s="19">
        <v>0</v>
      </c>
      <c r="EG94" s="37">
        <f t="shared" si="207"/>
        <v>0</v>
      </c>
      <c r="EH94" s="35">
        <f t="shared" si="208"/>
        <v>17.5</v>
      </c>
      <c r="EI94" s="19">
        <f t="shared" si="209"/>
        <v>0</v>
      </c>
      <c r="EJ94" s="35">
        <f t="shared" si="210"/>
        <v>7.5</v>
      </c>
      <c r="EK94" s="19">
        <f t="shared" si="211"/>
        <v>0</v>
      </c>
      <c r="EL94" s="35">
        <f t="shared" si="212"/>
        <v>15</v>
      </c>
      <c r="EM94" s="38">
        <f t="shared" si="213"/>
        <v>57.5</v>
      </c>
      <c r="EN94" s="39">
        <f t="shared" si="214"/>
        <v>49.507999999999996</v>
      </c>
      <c r="EP94" s="40">
        <f>LOOKUP(BU94,LOOKUP!$A$2:$A$505,LOOKUP!$B$2:$B$505)</f>
        <v>5</v>
      </c>
      <c r="EQ94" s="40">
        <f>LOOKUP(EN94,LOOKUP!$A$2:$A$505,LOOKUP!$B$2:$B$505)</f>
        <v>5</v>
      </c>
      <c r="ER94" s="41">
        <f t="shared" si="215"/>
        <v>49.453999999999994</v>
      </c>
      <c r="ES94" s="42">
        <f>LOOKUP(ER94,LOOKUP!$A$2:$A$505,LOOKUP!$B$2:$B$505)</f>
        <v>5</v>
      </c>
      <c r="EU94" s="11">
        <f>'PRINT GRADE'!H159</f>
        <v>0</v>
      </c>
    </row>
    <row r="95" spans="1:151" x14ac:dyDescent="0.3">
      <c r="A95" s="30">
        <v>87</v>
      </c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>
        <f t="shared" si="216"/>
        <v>0</v>
      </c>
      <c r="N95" s="35">
        <f t="shared" si="181"/>
        <v>15</v>
      </c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>
        <f t="shared" si="182"/>
        <v>0</v>
      </c>
      <c r="Z95" s="35">
        <f t="shared" si="183"/>
        <v>15</v>
      </c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>
        <f t="shared" si="184"/>
        <v>0</v>
      </c>
      <c r="AL95" s="19"/>
      <c r="AM95" s="35">
        <f t="shared" si="185"/>
        <v>10</v>
      </c>
      <c r="AN95" s="35">
        <f t="shared" si="186"/>
        <v>24</v>
      </c>
      <c r="AO95" s="16"/>
      <c r="AP95" s="35">
        <f t="shared" si="187"/>
        <v>20</v>
      </c>
      <c r="AQ95" s="36">
        <f t="shared" si="188"/>
        <v>44</v>
      </c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>
        <f t="shared" si="179"/>
        <v>0</v>
      </c>
      <c r="BC95" s="35">
        <f t="shared" si="189"/>
        <v>17.5</v>
      </c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7">
        <f t="shared" si="190"/>
        <v>0</v>
      </c>
      <c r="BO95" s="35">
        <f t="shared" si="191"/>
        <v>17.5</v>
      </c>
      <c r="BP95" s="19"/>
      <c r="BQ95" s="35">
        <f t="shared" si="192"/>
        <v>7.5</v>
      </c>
      <c r="BR95" s="19">
        <f t="shared" si="193"/>
        <v>0</v>
      </c>
      <c r="BS95" s="35">
        <f t="shared" si="194"/>
        <v>15</v>
      </c>
      <c r="BT95" s="38">
        <f t="shared" si="195"/>
        <v>57.5</v>
      </c>
      <c r="BU95" s="39">
        <f t="shared" si="196"/>
        <v>49.4</v>
      </c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>
        <f t="shared" si="217"/>
        <v>0</v>
      </c>
      <c r="CG95" s="35">
        <f t="shared" si="197"/>
        <v>15</v>
      </c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>
        <f t="shared" si="198"/>
        <v>0</v>
      </c>
      <c r="CS95" s="35">
        <f t="shared" si="199"/>
        <v>15</v>
      </c>
      <c r="CT95" s="19">
        <v>10</v>
      </c>
      <c r="CU95" s="19"/>
      <c r="CV95" s="19"/>
      <c r="CW95" s="19"/>
      <c r="CX95" s="19"/>
      <c r="CY95" s="19"/>
      <c r="CZ95" s="19"/>
      <c r="DA95" s="19"/>
      <c r="DB95" s="19"/>
      <c r="DC95" s="19"/>
      <c r="DD95" s="35">
        <f t="shared" si="200"/>
        <v>0.3</v>
      </c>
      <c r="DE95" s="19">
        <v>0</v>
      </c>
      <c r="DF95" s="35">
        <f t="shared" si="201"/>
        <v>10</v>
      </c>
      <c r="DG95" s="35">
        <f t="shared" si="202"/>
        <v>24.179999999999996</v>
      </c>
      <c r="DH95" s="16"/>
      <c r="DI95" s="35">
        <f t="shared" si="203"/>
        <v>20</v>
      </c>
      <c r="DJ95" s="36">
        <f t="shared" si="204"/>
        <v>44.179999999999993</v>
      </c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>
        <f t="shared" si="180"/>
        <v>0</v>
      </c>
      <c r="DV95" s="35">
        <f t="shared" si="205"/>
        <v>17.5</v>
      </c>
      <c r="DW95" s="19">
        <f t="shared" si="206"/>
        <v>0</v>
      </c>
      <c r="DX95" s="19">
        <v>0</v>
      </c>
      <c r="DY95" s="19">
        <v>0</v>
      </c>
      <c r="DZ95" s="19">
        <v>0</v>
      </c>
      <c r="EA95" s="19">
        <v>0</v>
      </c>
      <c r="EB95" s="19">
        <v>0</v>
      </c>
      <c r="EC95" s="19">
        <v>0</v>
      </c>
      <c r="ED95" s="19">
        <v>0</v>
      </c>
      <c r="EE95" s="19">
        <v>0</v>
      </c>
      <c r="EF95" s="19">
        <v>0</v>
      </c>
      <c r="EG95" s="37">
        <f t="shared" si="207"/>
        <v>0</v>
      </c>
      <c r="EH95" s="35">
        <f t="shared" si="208"/>
        <v>17.5</v>
      </c>
      <c r="EI95" s="19">
        <f t="shared" si="209"/>
        <v>0</v>
      </c>
      <c r="EJ95" s="35">
        <f t="shared" si="210"/>
        <v>7.5</v>
      </c>
      <c r="EK95" s="19">
        <f t="shared" si="211"/>
        <v>0</v>
      </c>
      <c r="EL95" s="35">
        <f t="shared" si="212"/>
        <v>15</v>
      </c>
      <c r="EM95" s="38">
        <f t="shared" si="213"/>
        <v>57.5</v>
      </c>
      <c r="EN95" s="39">
        <f t="shared" si="214"/>
        <v>49.507999999999996</v>
      </c>
      <c r="EP95" s="40">
        <f>LOOKUP(BU95,LOOKUP!$A$2:$A$505,LOOKUP!$B$2:$B$505)</f>
        <v>5</v>
      </c>
      <c r="EQ95" s="40">
        <f>LOOKUP(EN95,LOOKUP!$A$2:$A$505,LOOKUP!$B$2:$B$505)</f>
        <v>5</v>
      </c>
      <c r="ER95" s="41">
        <f t="shared" si="215"/>
        <v>49.453999999999994</v>
      </c>
      <c r="ES95" s="42">
        <f>LOOKUP(ER95,LOOKUP!$A$2:$A$505,LOOKUP!$B$2:$B$505)</f>
        <v>5</v>
      </c>
      <c r="EU95" s="11">
        <f>'PRINT GRADE'!H160</f>
        <v>0</v>
      </c>
    </row>
    <row r="96" spans="1:151" x14ac:dyDescent="0.3">
      <c r="A96" s="30">
        <v>88</v>
      </c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>
        <f t="shared" si="216"/>
        <v>0</v>
      </c>
      <c r="N96" s="35">
        <f t="shared" si="181"/>
        <v>15</v>
      </c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>
        <f t="shared" si="182"/>
        <v>0</v>
      </c>
      <c r="Z96" s="35">
        <f t="shared" si="183"/>
        <v>15</v>
      </c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>
        <f t="shared" si="184"/>
        <v>0</v>
      </c>
      <c r="AL96" s="19"/>
      <c r="AM96" s="35">
        <f t="shared" si="185"/>
        <v>10</v>
      </c>
      <c r="AN96" s="35">
        <f t="shared" si="186"/>
        <v>24</v>
      </c>
      <c r="AO96" s="16"/>
      <c r="AP96" s="35">
        <f t="shared" si="187"/>
        <v>20</v>
      </c>
      <c r="AQ96" s="36">
        <f t="shared" si="188"/>
        <v>44</v>
      </c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>
        <f t="shared" si="179"/>
        <v>0</v>
      </c>
      <c r="BC96" s="35">
        <f t="shared" si="189"/>
        <v>17.5</v>
      </c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7">
        <f t="shared" si="190"/>
        <v>0</v>
      </c>
      <c r="BO96" s="35">
        <f t="shared" si="191"/>
        <v>17.5</v>
      </c>
      <c r="BP96" s="19"/>
      <c r="BQ96" s="35">
        <f t="shared" si="192"/>
        <v>7.5</v>
      </c>
      <c r="BR96" s="19">
        <f t="shared" si="193"/>
        <v>0</v>
      </c>
      <c r="BS96" s="35">
        <f t="shared" si="194"/>
        <v>15</v>
      </c>
      <c r="BT96" s="38">
        <f t="shared" si="195"/>
        <v>57.5</v>
      </c>
      <c r="BU96" s="39">
        <f t="shared" si="196"/>
        <v>49.4</v>
      </c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>
        <f t="shared" si="217"/>
        <v>0</v>
      </c>
      <c r="CG96" s="35">
        <f t="shared" si="197"/>
        <v>15</v>
      </c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>
        <f t="shared" si="198"/>
        <v>0</v>
      </c>
      <c r="CS96" s="35">
        <f t="shared" si="199"/>
        <v>15</v>
      </c>
      <c r="CT96" s="19">
        <v>10</v>
      </c>
      <c r="CU96" s="19"/>
      <c r="CV96" s="19"/>
      <c r="CW96" s="19"/>
      <c r="CX96" s="19"/>
      <c r="CY96" s="19"/>
      <c r="CZ96" s="19"/>
      <c r="DA96" s="19"/>
      <c r="DB96" s="19"/>
      <c r="DC96" s="19"/>
      <c r="DD96" s="35">
        <f t="shared" si="200"/>
        <v>0.3</v>
      </c>
      <c r="DE96" s="19">
        <v>0</v>
      </c>
      <c r="DF96" s="35">
        <f t="shared" si="201"/>
        <v>10</v>
      </c>
      <c r="DG96" s="35">
        <f t="shared" si="202"/>
        <v>24.179999999999996</v>
      </c>
      <c r="DH96" s="16"/>
      <c r="DI96" s="35">
        <f t="shared" si="203"/>
        <v>20</v>
      </c>
      <c r="DJ96" s="36">
        <f t="shared" si="204"/>
        <v>44.179999999999993</v>
      </c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>
        <f t="shared" si="180"/>
        <v>0</v>
      </c>
      <c r="DV96" s="35">
        <f t="shared" si="205"/>
        <v>17.5</v>
      </c>
      <c r="DW96" s="19">
        <f t="shared" si="206"/>
        <v>0</v>
      </c>
      <c r="DX96" s="19">
        <v>0</v>
      </c>
      <c r="DY96" s="19">
        <v>0</v>
      </c>
      <c r="DZ96" s="19">
        <v>0</v>
      </c>
      <c r="EA96" s="19">
        <v>0</v>
      </c>
      <c r="EB96" s="19">
        <v>0</v>
      </c>
      <c r="EC96" s="19">
        <v>0</v>
      </c>
      <c r="ED96" s="19">
        <v>0</v>
      </c>
      <c r="EE96" s="19">
        <v>0</v>
      </c>
      <c r="EF96" s="19">
        <v>0</v>
      </c>
      <c r="EG96" s="37">
        <f t="shared" si="207"/>
        <v>0</v>
      </c>
      <c r="EH96" s="35">
        <f t="shared" si="208"/>
        <v>17.5</v>
      </c>
      <c r="EI96" s="19">
        <f t="shared" si="209"/>
        <v>0</v>
      </c>
      <c r="EJ96" s="35">
        <f t="shared" si="210"/>
        <v>7.5</v>
      </c>
      <c r="EK96" s="19">
        <f t="shared" si="211"/>
        <v>0</v>
      </c>
      <c r="EL96" s="35">
        <f t="shared" si="212"/>
        <v>15</v>
      </c>
      <c r="EM96" s="38">
        <f t="shared" si="213"/>
        <v>57.5</v>
      </c>
      <c r="EN96" s="39">
        <f t="shared" si="214"/>
        <v>49.507999999999996</v>
      </c>
      <c r="EP96" s="40">
        <f>LOOKUP(BU96,LOOKUP!$A$2:$A$505,LOOKUP!$B$2:$B$505)</f>
        <v>5</v>
      </c>
      <c r="EQ96" s="40">
        <f>LOOKUP(EN96,LOOKUP!$A$2:$A$505,LOOKUP!$B$2:$B$505)</f>
        <v>5</v>
      </c>
      <c r="ER96" s="41">
        <f t="shared" si="215"/>
        <v>49.453999999999994</v>
      </c>
      <c r="ES96" s="42">
        <f>LOOKUP(ER96,LOOKUP!$A$2:$A$505,LOOKUP!$B$2:$B$505)</f>
        <v>5</v>
      </c>
      <c r="EU96" s="11">
        <f>'PRINT GRADE'!H161</f>
        <v>0</v>
      </c>
    </row>
    <row r="97" spans="1:151" x14ac:dyDescent="0.3">
      <c r="A97" s="30">
        <v>89</v>
      </c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>
        <f t="shared" si="216"/>
        <v>0</v>
      </c>
      <c r="N97" s="35">
        <f t="shared" si="181"/>
        <v>15</v>
      </c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>
        <f t="shared" si="182"/>
        <v>0</v>
      </c>
      <c r="Z97" s="35">
        <f t="shared" si="183"/>
        <v>15</v>
      </c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>
        <f t="shared" si="184"/>
        <v>0</v>
      </c>
      <c r="AL97" s="19"/>
      <c r="AM97" s="35">
        <f t="shared" si="185"/>
        <v>10</v>
      </c>
      <c r="AN97" s="35">
        <f t="shared" si="186"/>
        <v>24</v>
      </c>
      <c r="AO97" s="16"/>
      <c r="AP97" s="35">
        <f t="shared" si="187"/>
        <v>20</v>
      </c>
      <c r="AQ97" s="36">
        <f t="shared" si="188"/>
        <v>44</v>
      </c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>
        <f t="shared" si="179"/>
        <v>0</v>
      </c>
      <c r="BC97" s="35">
        <f t="shared" si="189"/>
        <v>17.5</v>
      </c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7">
        <f t="shared" si="190"/>
        <v>0</v>
      </c>
      <c r="BO97" s="35">
        <f t="shared" si="191"/>
        <v>17.5</v>
      </c>
      <c r="BP97" s="19"/>
      <c r="BQ97" s="35">
        <f t="shared" si="192"/>
        <v>7.5</v>
      </c>
      <c r="BR97" s="19">
        <f t="shared" si="193"/>
        <v>0</v>
      </c>
      <c r="BS97" s="35">
        <f t="shared" si="194"/>
        <v>15</v>
      </c>
      <c r="BT97" s="38">
        <f t="shared" si="195"/>
        <v>57.5</v>
      </c>
      <c r="BU97" s="39">
        <f t="shared" si="196"/>
        <v>49.4</v>
      </c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>
        <f t="shared" si="217"/>
        <v>0</v>
      </c>
      <c r="CG97" s="35">
        <f t="shared" si="197"/>
        <v>15</v>
      </c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>
        <f t="shared" si="198"/>
        <v>0</v>
      </c>
      <c r="CS97" s="35">
        <f t="shared" si="199"/>
        <v>15</v>
      </c>
      <c r="CT97" s="19">
        <v>10</v>
      </c>
      <c r="CU97" s="19"/>
      <c r="CV97" s="19"/>
      <c r="CW97" s="19"/>
      <c r="CX97" s="19"/>
      <c r="CY97" s="19"/>
      <c r="CZ97" s="19"/>
      <c r="DA97" s="19"/>
      <c r="DB97" s="19"/>
      <c r="DC97" s="19"/>
      <c r="DD97" s="35">
        <f t="shared" si="200"/>
        <v>0.3</v>
      </c>
      <c r="DE97" s="19">
        <v>0</v>
      </c>
      <c r="DF97" s="35">
        <f t="shared" si="201"/>
        <v>10</v>
      </c>
      <c r="DG97" s="35">
        <f t="shared" si="202"/>
        <v>24.179999999999996</v>
      </c>
      <c r="DH97" s="16"/>
      <c r="DI97" s="35">
        <f t="shared" si="203"/>
        <v>20</v>
      </c>
      <c r="DJ97" s="36">
        <f t="shared" si="204"/>
        <v>44.179999999999993</v>
      </c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>
        <f t="shared" si="180"/>
        <v>0</v>
      </c>
      <c r="DV97" s="35">
        <f t="shared" si="205"/>
        <v>17.5</v>
      </c>
      <c r="DW97" s="19">
        <f t="shared" si="206"/>
        <v>0</v>
      </c>
      <c r="DX97" s="19">
        <v>0</v>
      </c>
      <c r="DY97" s="19">
        <v>0</v>
      </c>
      <c r="DZ97" s="19">
        <v>0</v>
      </c>
      <c r="EA97" s="19">
        <v>0</v>
      </c>
      <c r="EB97" s="19">
        <v>0</v>
      </c>
      <c r="EC97" s="19">
        <v>0</v>
      </c>
      <c r="ED97" s="19">
        <v>0</v>
      </c>
      <c r="EE97" s="19">
        <v>0</v>
      </c>
      <c r="EF97" s="19">
        <v>0</v>
      </c>
      <c r="EG97" s="37">
        <f t="shared" si="207"/>
        <v>0</v>
      </c>
      <c r="EH97" s="35">
        <f t="shared" si="208"/>
        <v>17.5</v>
      </c>
      <c r="EI97" s="19">
        <f t="shared" si="209"/>
        <v>0</v>
      </c>
      <c r="EJ97" s="35">
        <f t="shared" si="210"/>
        <v>7.5</v>
      </c>
      <c r="EK97" s="19">
        <f t="shared" si="211"/>
        <v>0</v>
      </c>
      <c r="EL97" s="35">
        <f t="shared" si="212"/>
        <v>15</v>
      </c>
      <c r="EM97" s="38">
        <f t="shared" si="213"/>
        <v>57.5</v>
      </c>
      <c r="EN97" s="39">
        <f t="shared" si="214"/>
        <v>49.507999999999996</v>
      </c>
      <c r="EP97" s="40">
        <f>LOOKUP(BU97,LOOKUP!$A$2:$A$505,LOOKUP!$B$2:$B$505)</f>
        <v>5</v>
      </c>
      <c r="EQ97" s="40">
        <f>LOOKUP(EN97,LOOKUP!$A$2:$A$505,LOOKUP!$B$2:$B$505)</f>
        <v>5</v>
      </c>
      <c r="ER97" s="41">
        <f t="shared" si="215"/>
        <v>49.453999999999994</v>
      </c>
      <c r="ES97" s="42">
        <f>LOOKUP(ER97,LOOKUP!$A$2:$A$505,LOOKUP!$B$2:$B$505)</f>
        <v>5</v>
      </c>
      <c r="EU97" s="11">
        <f>'PRINT GRADE'!H162</f>
        <v>0</v>
      </c>
    </row>
    <row r="98" spans="1:151" x14ac:dyDescent="0.3">
      <c r="A98" s="30">
        <v>90</v>
      </c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>
        <f t="shared" si="216"/>
        <v>0</v>
      </c>
      <c r="N98" s="35">
        <f t="shared" si="181"/>
        <v>15</v>
      </c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>
        <f t="shared" si="182"/>
        <v>0</v>
      </c>
      <c r="Z98" s="35">
        <f t="shared" si="183"/>
        <v>15</v>
      </c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>
        <f t="shared" si="184"/>
        <v>0</v>
      </c>
      <c r="AL98" s="19"/>
      <c r="AM98" s="35">
        <f t="shared" si="185"/>
        <v>10</v>
      </c>
      <c r="AN98" s="35">
        <f t="shared" si="186"/>
        <v>24</v>
      </c>
      <c r="AO98" s="16"/>
      <c r="AP98" s="35">
        <f t="shared" si="187"/>
        <v>20</v>
      </c>
      <c r="AQ98" s="36">
        <f t="shared" si="188"/>
        <v>44</v>
      </c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>
        <f t="shared" si="179"/>
        <v>0</v>
      </c>
      <c r="BC98" s="35">
        <f t="shared" si="189"/>
        <v>17.5</v>
      </c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7">
        <f t="shared" si="190"/>
        <v>0</v>
      </c>
      <c r="BO98" s="35">
        <f t="shared" si="191"/>
        <v>17.5</v>
      </c>
      <c r="BP98" s="19"/>
      <c r="BQ98" s="35">
        <f t="shared" si="192"/>
        <v>7.5</v>
      </c>
      <c r="BR98" s="19">
        <f t="shared" si="193"/>
        <v>0</v>
      </c>
      <c r="BS98" s="35">
        <f t="shared" si="194"/>
        <v>15</v>
      </c>
      <c r="BT98" s="38">
        <f t="shared" si="195"/>
        <v>57.5</v>
      </c>
      <c r="BU98" s="39">
        <f t="shared" si="196"/>
        <v>49.4</v>
      </c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>
        <f t="shared" si="217"/>
        <v>0</v>
      </c>
      <c r="CG98" s="35">
        <f t="shared" si="197"/>
        <v>15</v>
      </c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>
        <f t="shared" si="198"/>
        <v>0</v>
      </c>
      <c r="CS98" s="35">
        <f t="shared" si="199"/>
        <v>15</v>
      </c>
      <c r="CT98" s="19">
        <v>10</v>
      </c>
      <c r="CU98" s="19"/>
      <c r="CV98" s="19"/>
      <c r="CW98" s="19"/>
      <c r="CX98" s="19"/>
      <c r="CY98" s="19"/>
      <c r="CZ98" s="19"/>
      <c r="DA98" s="19"/>
      <c r="DB98" s="19"/>
      <c r="DC98" s="19"/>
      <c r="DD98" s="35">
        <f t="shared" si="200"/>
        <v>0.3</v>
      </c>
      <c r="DE98" s="19">
        <v>0</v>
      </c>
      <c r="DF98" s="35">
        <f t="shared" si="201"/>
        <v>10</v>
      </c>
      <c r="DG98" s="35">
        <f t="shared" si="202"/>
        <v>24.179999999999996</v>
      </c>
      <c r="DH98" s="16"/>
      <c r="DI98" s="35">
        <f t="shared" si="203"/>
        <v>20</v>
      </c>
      <c r="DJ98" s="36">
        <f t="shared" si="204"/>
        <v>44.179999999999993</v>
      </c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>
        <f t="shared" si="180"/>
        <v>0</v>
      </c>
      <c r="DV98" s="35">
        <f t="shared" si="205"/>
        <v>17.5</v>
      </c>
      <c r="DW98" s="19">
        <f t="shared" si="206"/>
        <v>0</v>
      </c>
      <c r="DX98" s="19">
        <v>0</v>
      </c>
      <c r="DY98" s="19">
        <v>0</v>
      </c>
      <c r="DZ98" s="19">
        <v>0</v>
      </c>
      <c r="EA98" s="19">
        <v>0</v>
      </c>
      <c r="EB98" s="19">
        <v>0</v>
      </c>
      <c r="EC98" s="19">
        <v>0</v>
      </c>
      <c r="ED98" s="19">
        <v>0</v>
      </c>
      <c r="EE98" s="19">
        <v>0</v>
      </c>
      <c r="EF98" s="19">
        <v>0</v>
      </c>
      <c r="EG98" s="37">
        <f t="shared" si="207"/>
        <v>0</v>
      </c>
      <c r="EH98" s="35">
        <f t="shared" si="208"/>
        <v>17.5</v>
      </c>
      <c r="EI98" s="19">
        <f t="shared" si="209"/>
        <v>0</v>
      </c>
      <c r="EJ98" s="35">
        <f t="shared" si="210"/>
        <v>7.5</v>
      </c>
      <c r="EK98" s="19">
        <f t="shared" si="211"/>
        <v>0</v>
      </c>
      <c r="EL98" s="35">
        <f t="shared" si="212"/>
        <v>15</v>
      </c>
      <c r="EM98" s="38">
        <f t="shared" si="213"/>
        <v>57.5</v>
      </c>
      <c r="EN98" s="39">
        <f t="shared" si="214"/>
        <v>49.507999999999996</v>
      </c>
      <c r="EP98" s="40">
        <f>LOOKUP(BU98,LOOKUP!$A$2:$A$505,LOOKUP!$B$2:$B$505)</f>
        <v>5</v>
      </c>
      <c r="EQ98" s="40">
        <f>LOOKUP(EN98,LOOKUP!$A$2:$A$505,LOOKUP!$B$2:$B$505)</f>
        <v>5</v>
      </c>
      <c r="ER98" s="41">
        <f t="shared" si="215"/>
        <v>49.453999999999994</v>
      </c>
      <c r="ES98" s="42">
        <f>LOOKUP(ER98,LOOKUP!$A$2:$A$505,LOOKUP!$B$2:$B$505)</f>
        <v>5</v>
      </c>
      <c r="EU98" s="11">
        <f>'PRINT GRADE'!H163</f>
        <v>0</v>
      </c>
    </row>
    <row r="99" spans="1:151" x14ac:dyDescent="0.3">
      <c r="A99" s="30">
        <v>91</v>
      </c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>
        <f t="shared" si="216"/>
        <v>0</v>
      </c>
      <c r="N99" s="35">
        <f t="shared" si="181"/>
        <v>15</v>
      </c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>
        <f t="shared" si="182"/>
        <v>0</v>
      </c>
      <c r="Z99" s="35">
        <f t="shared" si="183"/>
        <v>15</v>
      </c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>
        <f t="shared" si="184"/>
        <v>0</v>
      </c>
      <c r="AL99" s="19"/>
      <c r="AM99" s="35">
        <f t="shared" si="185"/>
        <v>10</v>
      </c>
      <c r="AN99" s="35">
        <f t="shared" si="186"/>
        <v>24</v>
      </c>
      <c r="AO99" s="16"/>
      <c r="AP99" s="35">
        <f t="shared" si="187"/>
        <v>20</v>
      </c>
      <c r="AQ99" s="36">
        <f t="shared" si="188"/>
        <v>44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>
        <f t="shared" si="179"/>
        <v>0</v>
      </c>
      <c r="BC99" s="35">
        <f t="shared" si="189"/>
        <v>17.5</v>
      </c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7">
        <f t="shared" si="190"/>
        <v>0</v>
      </c>
      <c r="BO99" s="35">
        <f t="shared" si="191"/>
        <v>17.5</v>
      </c>
      <c r="BP99" s="19"/>
      <c r="BQ99" s="35">
        <f t="shared" si="192"/>
        <v>7.5</v>
      </c>
      <c r="BR99" s="19">
        <f t="shared" si="193"/>
        <v>0</v>
      </c>
      <c r="BS99" s="35">
        <f t="shared" si="194"/>
        <v>15</v>
      </c>
      <c r="BT99" s="38">
        <f t="shared" si="195"/>
        <v>57.5</v>
      </c>
      <c r="BU99" s="39">
        <f t="shared" si="196"/>
        <v>49.4</v>
      </c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>
        <f t="shared" si="217"/>
        <v>0</v>
      </c>
      <c r="CG99" s="35">
        <f t="shared" si="197"/>
        <v>15</v>
      </c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>
        <f t="shared" si="198"/>
        <v>0</v>
      </c>
      <c r="CS99" s="35">
        <f t="shared" si="199"/>
        <v>15</v>
      </c>
      <c r="CT99" s="19">
        <v>10</v>
      </c>
      <c r="CU99" s="19"/>
      <c r="CV99" s="19"/>
      <c r="CW99" s="19"/>
      <c r="CX99" s="19"/>
      <c r="CY99" s="19"/>
      <c r="CZ99" s="19"/>
      <c r="DA99" s="19"/>
      <c r="DB99" s="19"/>
      <c r="DC99" s="19"/>
      <c r="DD99" s="35">
        <f t="shared" si="200"/>
        <v>0.3</v>
      </c>
      <c r="DE99" s="19">
        <v>0</v>
      </c>
      <c r="DF99" s="35">
        <f t="shared" si="201"/>
        <v>10</v>
      </c>
      <c r="DG99" s="35">
        <f t="shared" si="202"/>
        <v>24.179999999999996</v>
      </c>
      <c r="DH99" s="16"/>
      <c r="DI99" s="35">
        <f t="shared" si="203"/>
        <v>20</v>
      </c>
      <c r="DJ99" s="36">
        <f t="shared" si="204"/>
        <v>44.179999999999993</v>
      </c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>
        <f t="shared" si="180"/>
        <v>0</v>
      </c>
      <c r="DV99" s="35">
        <f t="shared" si="205"/>
        <v>17.5</v>
      </c>
      <c r="DW99" s="19">
        <f t="shared" si="206"/>
        <v>0</v>
      </c>
      <c r="DX99" s="19">
        <v>0</v>
      </c>
      <c r="DY99" s="19">
        <v>0</v>
      </c>
      <c r="DZ99" s="19">
        <v>0</v>
      </c>
      <c r="EA99" s="19">
        <v>0</v>
      </c>
      <c r="EB99" s="19">
        <v>0</v>
      </c>
      <c r="EC99" s="19">
        <v>0</v>
      </c>
      <c r="ED99" s="19">
        <v>0</v>
      </c>
      <c r="EE99" s="19">
        <v>0</v>
      </c>
      <c r="EF99" s="19">
        <v>0</v>
      </c>
      <c r="EG99" s="37">
        <f t="shared" si="207"/>
        <v>0</v>
      </c>
      <c r="EH99" s="35">
        <f t="shared" si="208"/>
        <v>17.5</v>
      </c>
      <c r="EI99" s="19">
        <f t="shared" si="209"/>
        <v>0</v>
      </c>
      <c r="EJ99" s="35">
        <f t="shared" si="210"/>
        <v>7.5</v>
      </c>
      <c r="EK99" s="19">
        <f t="shared" si="211"/>
        <v>0</v>
      </c>
      <c r="EL99" s="35">
        <f t="shared" si="212"/>
        <v>15</v>
      </c>
      <c r="EM99" s="38">
        <f t="shared" si="213"/>
        <v>57.5</v>
      </c>
      <c r="EN99" s="39">
        <f t="shared" si="214"/>
        <v>49.507999999999996</v>
      </c>
      <c r="EP99" s="40">
        <f>LOOKUP(BU99,LOOKUP!$A$2:$A$505,LOOKUP!$B$2:$B$505)</f>
        <v>5</v>
      </c>
      <c r="EQ99" s="40">
        <f>LOOKUP(EN99,LOOKUP!$A$2:$A$505,LOOKUP!$B$2:$B$505)</f>
        <v>5</v>
      </c>
      <c r="ER99" s="41">
        <f t="shared" si="215"/>
        <v>49.453999999999994</v>
      </c>
      <c r="ES99" s="42">
        <f>LOOKUP(ER99,LOOKUP!$A$2:$A$505,LOOKUP!$B$2:$B$505)</f>
        <v>5</v>
      </c>
      <c r="EU99" s="11">
        <f>'PRINT GRADE'!H164</f>
        <v>0</v>
      </c>
    </row>
    <row r="100" spans="1:151" x14ac:dyDescent="0.3">
      <c r="A100" s="30">
        <v>92</v>
      </c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>
        <f t="shared" si="216"/>
        <v>0</v>
      </c>
      <c r="N100" s="35">
        <f t="shared" si="181"/>
        <v>15</v>
      </c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>
        <f t="shared" si="182"/>
        <v>0</v>
      </c>
      <c r="Z100" s="35">
        <f t="shared" si="183"/>
        <v>15</v>
      </c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>
        <f t="shared" si="184"/>
        <v>0</v>
      </c>
      <c r="AL100" s="19"/>
      <c r="AM100" s="35">
        <f t="shared" si="185"/>
        <v>10</v>
      </c>
      <c r="AN100" s="35">
        <f t="shared" si="186"/>
        <v>24</v>
      </c>
      <c r="AO100" s="16"/>
      <c r="AP100" s="35">
        <f t="shared" si="187"/>
        <v>20</v>
      </c>
      <c r="AQ100" s="36">
        <f t="shared" si="188"/>
        <v>44</v>
      </c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>
        <f t="shared" si="179"/>
        <v>0</v>
      </c>
      <c r="BC100" s="35">
        <f t="shared" si="189"/>
        <v>17.5</v>
      </c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7">
        <f t="shared" si="190"/>
        <v>0</v>
      </c>
      <c r="BO100" s="35">
        <f t="shared" si="191"/>
        <v>17.5</v>
      </c>
      <c r="BP100" s="19"/>
      <c r="BQ100" s="35">
        <f t="shared" si="192"/>
        <v>7.5</v>
      </c>
      <c r="BR100" s="19">
        <f t="shared" si="193"/>
        <v>0</v>
      </c>
      <c r="BS100" s="35">
        <f t="shared" si="194"/>
        <v>15</v>
      </c>
      <c r="BT100" s="38">
        <f t="shared" si="195"/>
        <v>57.5</v>
      </c>
      <c r="BU100" s="39">
        <f t="shared" si="196"/>
        <v>49.4</v>
      </c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>
        <f t="shared" si="217"/>
        <v>0</v>
      </c>
      <c r="CG100" s="35">
        <f t="shared" si="197"/>
        <v>15</v>
      </c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>
        <f t="shared" si="198"/>
        <v>0</v>
      </c>
      <c r="CS100" s="35">
        <f t="shared" si="199"/>
        <v>15</v>
      </c>
      <c r="CT100" s="19">
        <v>10</v>
      </c>
      <c r="CU100" s="19"/>
      <c r="CV100" s="19"/>
      <c r="CW100" s="19"/>
      <c r="CX100" s="19"/>
      <c r="CY100" s="19"/>
      <c r="CZ100" s="19"/>
      <c r="DA100" s="19"/>
      <c r="DB100" s="19"/>
      <c r="DC100" s="19"/>
      <c r="DD100" s="35">
        <f t="shared" si="200"/>
        <v>0.3</v>
      </c>
      <c r="DE100" s="19">
        <v>0</v>
      </c>
      <c r="DF100" s="35">
        <f t="shared" si="201"/>
        <v>10</v>
      </c>
      <c r="DG100" s="35">
        <f t="shared" si="202"/>
        <v>24.179999999999996</v>
      </c>
      <c r="DH100" s="16"/>
      <c r="DI100" s="35">
        <f t="shared" si="203"/>
        <v>20</v>
      </c>
      <c r="DJ100" s="36">
        <f t="shared" si="204"/>
        <v>44.179999999999993</v>
      </c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>
        <f t="shared" si="180"/>
        <v>0</v>
      </c>
      <c r="DV100" s="35">
        <f t="shared" si="205"/>
        <v>17.5</v>
      </c>
      <c r="DW100" s="19">
        <f t="shared" si="206"/>
        <v>0</v>
      </c>
      <c r="DX100" s="19">
        <v>0</v>
      </c>
      <c r="DY100" s="19">
        <v>0</v>
      </c>
      <c r="DZ100" s="19">
        <v>0</v>
      </c>
      <c r="EA100" s="19">
        <v>0</v>
      </c>
      <c r="EB100" s="19">
        <v>0</v>
      </c>
      <c r="EC100" s="19">
        <v>0</v>
      </c>
      <c r="ED100" s="19">
        <v>0</v>
      </c>
      <c r="EE100" s="19">
        <v>0</v>
      </c>
      <c r="EF100" s="19">
        <v>0</v>
      </c>
      <c r="EG100" s="37">
        <f t="shared" si="207"/>
        <v>0</v>
      </c>
      <c r="EH100" s="35">
        <f t="shared" si="208"/>
        <v>17.5</v>
      </c>
      <c r="EI100" s="19">
        <f t="shared" si="209"/>
        <v>0</v>
      </c>
      <c r="EJ100" s="35">
        <f t="shared" si="210"/>
        <v>7.5</v>
      </c>
      <c r="EK100" s="19">
        <f t="shared" si="211"/>
        <v>0</v>
      </c>
      <c r="EL100" s="35">
        <f t="shared" si="212"/>
        <v>15</v>
      </c>
      <c r="EM100" s="38">
        <f t="shared" si="213"/>
        <v>57.5</v>
      </c>
      <c r="EN100" s="39">
        <f t="shared" si="214"/>
        <v>49.507999999999996</v>
      </c>
      <c r="EP100" s="40">
        <f>LOOKUP(BU100,LOOKUP!$A$2:$A$505,LOOKUP!$B$2:$B$505)</f>
        <v>5</v>
      </c>
      <c r="EQ100" s="40">
        <f>LOOKUP(EN100,LOOKUP!$A$2:$A$505,LOOKUP!$B$2:$B$505)</f>
        <v>5</v>
      </c>
      <c r="ER100" s="41">
        <f t="shared" si="215"/>
        <v>49.453999999999994</v>
      </c>
      <c r="ES100" s="42">
        <f>LOOKUP(ER100,LOOKUP!$A$2:$A$505,LOOKUP!$B$2:$B$505)</f>
        <v>5</v>
      </c>
      <c r="EU100" s="11">
        <f>'PRINT GRADE'!H165</f>
        <v>0</v>
      </c>
    </row>
    <row r="101" spans="1:151" x14ac:dyDescent="0.3">
      <c r="A101" s="30">
        <v>93</v>
      </c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>
        <f t="shared" si="216"/>
        <v>0</v>
      </c>
      <c r="N101" s="35">
        <f t="shared" si="181"/>
        <v>15</v>
      </c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>
        <f t="shared" si="182"/>
        <v>0</v>
      </c>
      <c r="Z101" s="35">
        <f t="shared" si="183"/>
        <v>15</v>
      </c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>
        <f t="shared" si="184"/>
        <v>0</v>
      </c>
      <c r="AL101" s="19"/>
      <c r="AM101" s="35">
        <f t="shared" si="185"/>
        <v>10</v>
      </c>
      <c r="AN101" s="35">
        <f t="shared" si="186"/>
        <v>24</v>
      </c>
      <c r="AO101" s="16"/>
      <c r="AP101" s="35">
        <f t="shared" si="187"/>
        <v>20</v>
      </c>
      <c r="AQ101" s="36">
        <f t="shared" si="188"/>
        <v>44</v>
      </c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>
        <f t="shared" si="179"/>
        <v>0</v>
      </c>
      <c r="BC101" s="35">
        <f t="shared" si="189"/>
        <v>17.5</v>
      </c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7">
        <f t="shared" si="190"/>
        <v>0</v>
      </c>
      <c r="BO101" s="35">
        <f t="shared" si="191"/>
        <v>17.5</v>
      </c>
      <c r="BP101" s="19"/>
      <c r="BQ101" s="35">
        <f t="shared" si="192"/>
        <v>7.5</v>
      </c>
      <c r="BR101" s="19">
        <f t="shared" si="193"/>
        <v>0</v>
      </c>
      <c r="BS101" s="35">
        <f t="shared" si="194"/>
        <v>15</v>
      </c>
      <c r="BT101" s="38">
        <f t="shared" si="195"/>
        <v>57.5</v>
      </c>
      <c r="BU101" s="39">
        <f t="shared" si="196"/>
        <v>49.4</v>
      </c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>
        <f t="shared" si="217"/>
        <v>0</v>
      </c>
      <c r="CG101" s="35">
        <f t="shared" si="197"/>
        <v>15</v>
      </c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>
        <f t="shared" si="198"/>
        <v>0</v>
      </c>
      <c r="CS101" s="35">
        <f t="shared" si="199"/>
        <v>15</v>
      </c>
      <c r="CT101" s="19">
        <v>10</v>
      </c>
      <c r="CU101" s="19"/>
      <c r="CV101" s="19"/>
      <c r="CW101" s="19"/>
      <c r="CX101" s="19"/>
      <c r="CY101" s="19"/>
      <c r="CZ101" s="19"/>
      <c r="DA101" s="19"/>
      <c r="DB101" s="19"/>
      <c r="DC101" s="19"/>
      <c r="DD101" s="35">
        <f t="shared" si="200"/>
        <v>0.3</v>
      </c>
      <c r="DE101" s="19">
        <v>0</v>
      </c>
      <c r="DF101" s="35">
        <f t="shared" si="201"/>
        <v>10</v>
      </c>
      <c r="DG101" s="35">
        <f t="shared" si="202"/>
        <v>24.179999999999996</v>
      </c>
      <c r="DH101" s="16"/>
      <c r="DI101" s="35">
        <f t="shared" si="203"/>
        <v>20</v>
      </c>
      <c r="DJ101" s="36">
        <f t="shared" si="204"/>
        <v>44.179999999999993</v>
      </c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>
        <f t="shared" si="180"/>
        <v>0</v>
      </c>
      <c r="DV101" s="35">
        <f t="shared" si="205"/>
        <v>17.5</v>
      </c>
      <c r="DW101" s="19">
        <f t="shared" si="206"/>
        <v>0</v>
      </c>
      <c r="DX101" s="19">
        <v>0</v>
      </c>
      <c r="DY101" s="19">
        <v>0</v>
      </c>
      <c r="DZ101" s="19">
        <v>0</v>
      </c>
      <c r="EA101" s="19">
        <v>0</v>
      </c>
      <c r="EB101" s="19">
        <v>0</v>
      </c>
      <c r="EC101" s="19">
        <v>0</v>
      </c>
      <c r="ED101" s="19">
        <v>0</v>
      </c>
      <c r="EE101" s="19">
        <v>0</v>
      </c>
      <c r="EF101" s="19">
        <v>0</v>
      </c>
      <c r="EG101" s="37">
        <f t="shared" si="207"/>
        <v>0</v>
      </c>
      <c r="EH101" s="35">
        <f t="shared" si="208"/>
        <v>17.5</v>
      </c>
      <c r="EI101" s="19">
        <f t="shared" si="209"/>
        <v>0</v>
      </c>
      <c r="EJ101" s="35">
        <f t="shared" si="210"/>
        <v>7.5</v>
      </c>
      <c r="EK101" s="19">
        <f t="shared" si="211"/>
        <v>0</v>
      </c>
      <c r="EL101" s="35">
        <f t="shared" si="212"/>
        <v>15</v>
      </c>
      <c r="EM101" s="38">
        <f t="shared" si="213"/>
        <v>57.5</v>
      </c>
      <c r="EN101" s="39">
        <f t="shared" si="214"/>
        <v>49.507999999999996</v>
      </c>
      <c r="EP101" s="40">
        <f>LOOKUP(BU101,LOOKUP!$A$2:$A$505,LOOKUP!$B$2:$B$505)</f>
        <v>5</v>
      </c>
      <c r="EQ101" s="40">
        <f>LOOKUP(EN101,LOOKUP!$A$2:$A$505,LOOKUP!$B$2:$B$505)</f>
        <v>5</v>
      </c>
      <c r="ER101" s="41">
        <f t="shared" si="215"/>
        <v>49.453999999999994</v>
      </c>
      <c r="ES101" s="42">
        <f>LOOKUP(ER101,LOOKUP!$A$2:$A$505,LOOKUP!$B$2:$B$505)</f>
        <v>5</v>
      </c>
      <c r="EU101" s="11">
        <f>'PRINT GRADE'!H166</f>
        <v>0</v>
      </c>
    </row>
    <row r="102" spans="1:151" x14ac:dyDescent="0.3">
      <c r="A102" s="30">
        <v>94</v>
      </c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>
        <f t="shared" si="216"/>
        <v>0</v>
      </c>
      <c r="N102" s="35">
        <f t="shared" si="181"/>
        <v>15</v>
      </c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>
        <f t="shared" si="182"/>
        <v>0</v>
      </c>
      <c r="Z102" s="35">
        <f t="shared" si="183"/>
        <v>15</v>
      </c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>
        <f t="shared" si="184"/>
        <v>0</v>
      </c>
      <c r="AL102" s="19"/>
      <c r="AM102" s="35">
        <f t="shared" si="185"/>
        <v>10</v>
      </c>
      <c r="AN102" s="35">
        <f t="shared" si="186"/>
        <v>24</v>
      </c>
      <c r="AO102" s="16"/>
      <c r="AP102" s="35">
        <f t="shared" si="187"/>
        <v>20</v>
      </c>
      <c r="AQ102" s="36">
        <f t="shared" si="188"/>
        <v>44</v>
      </c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>
        <f t="shared" si="179"/>
        <v>0</v>
      </c>
      <c r="BC102" s="35">
        <f t="shared" si="189"/>
        <v>17.5</v>
      </c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7">
        <f t="shared" si="190"/>
        <v>0</v>
      </c>
      <c r="BO102" s="35">
        <f t="shared" si="191"/>
        <v>17.5</v>
      </c>
      <c r="BP102" s="19"/>
      <c r="BQ102" s="35">
        <f t="shared" si="192"/>
        <v>7.5</v>
      </c>
      <c r="BR102" s="19">
        <f t="shared" si="193"/>
        <v>0</v>
      </c>
      <c r="BS102" s="35">
        <f t="shared" si="194"/>
        <v>15</v>
      </c>
      <c r="BT102" s="38">
        <f t="shared" si="195"/>
        <v>57.5</v>
      </c>
      <c r="BU102" s="39">
        <f t="shared" si="196"/>
        <v>49.4</v>
      </c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>
        <f t="shared" si="217"/>
        <v>0</v>
      </c>
      <c r="CG102" s="35">
        <f t="shared" si="197"/>
        <v>15</v>
      </c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>
        <f t="shared" si="198"/>
        <v>0</v>
      </c>
      <c r="CS102" s="35">
        <f t="shared" si="199"/>
        <v>15</v>
      </c>
      <c r="CT102" s="19">
        <v>10</v>
      </c>
      <c r="CU102" s="19"/>
      <c r="CV102" s="19"/>
      <c r="CW102" s="19"/>
      <c r="CX102" s="19"/>
      <c r="CY102" s="19"/>
      <c r="CZ102" s="19"/>
      <c r="DA102" s="19"/>
      <c r="DB102" s="19"/>
      <c r="DC102" s="19"/>
      <c r="DD102" s="35">
        <f t="shared" si="200"/>
        <v>0.3</v>
      </c>
      <c r="DE102" s="19">
        <v>0</v>
      </c>
      <c r="DF102" s="35">
        <f t="shared" si="201"/>
        <v>10</v>
      </c>
      <c r="DG102" s="35">
        <f t="shared" si="202"/>
        <v>24.179999999999996</v>
      </c>
      <c r="DH102" s="16"/>
      <c r="DI102" s="35">
        <f t="shared" si="203"/>
        <v>20</v>
      </c>
      <c r="DJ102" s="36">
        <f t="shared" si="204"/>
        <v>44.179999999999993</v>
      </c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>
        <f t="shared" si="180"/>
        <v>0</v>
      </c>
      <c r="DV102" s="35">
        <f t="shared" si="205"/>
        <v>17.5</v>
      </c>
      <c r="DW102" s="19">
        <f t="shared" si="206"/>
        <v>0</v>
      </c>
      <c r="DX102" s="19">
        <v>0</v>
      </c>
      <c r="DY102" s="19">
        <v>0</v>
      </c>
      <c r="DZ102" s="19">
        <v>0</v>
      </c>
      <c r="EA102" s="19">
        <v>0</v>
      </c>
      <c r="EB102" s="19">
        <v>0</v>
      </c>
      <c r="EC102" s="19">
        <v>0</v>
      </c>
      <c r="ED102" s="19">
        <v>0</v>
      </c>
      <c r="EE102" s="19">
        <v>0</v>
      </c>
      <c r="EF102" s="19">
        <v>0</v>
      </c>
      <c r="EG102" s="37">
        <f t="shared" si="207"/>
        <v>0</v>
      </c>
      <c r="EH102" s="35">
        <f t="shared" si="208"/>
        <v>17.5</v>
      </c>
      <c r="EI102" s="19">
        <f t="shared" si="209"/>
        <v>0</v>
      </c>
      <c r="EJ102" s="35">
        <f t="shared" si="210"/>
        <v>7.5</v>
      </c>
      <c r="EK102" s="19">
        <f t="shared" si="211"/>
        <v>0</v>
      </c>
      <c r="EL102" s="35">
        <f t="shared" si="212"/>
        <v>15</v>
      </c>
      <c r="EM102" s="38">
        <f t="shared" si="213"/>
        <v>57.5</v>
      </c>
      <c r="EN102" s="39">
        <f t="shared" si="214"/>
        <v>49.507999999999996</v>
      </c>
      <c r="EP102" s="40">
        <f>LOOKUP(BU102,LOOKUP!$A$2:$A$505,LOOKUP!$B$2:$B$505)</f>
        <v>5</v>
      </c>
      <c r="EQ102" s="40">
        <f>LOOKUP(EN102,LOOKUP!$A$2:$A$505,LOOKUP!$B$2:$B$505)</f>
        <v>5</v>
      </c>
      <c r="ER102" s="41">
        <f t="shared" si="215"/>
        <v>49.453999999999994</v>
      </c>
      <c r="ES102" s="42">
        <f>LOOKUP(ER102,LOOKUP!$A$2:$A$505,LOOKUP!$B$2:$B$505)</f>
        <v>5</v>
      </c>
      <c r="EU102" s="11">
        <f>'PRINT GRADE'!H167</f>
        <v>0</v>
      </c>
    </row>
    <row r="103" spans="1:151" x14ac:dyDescent="0.3">
      <c r="A103" s="30">
        <v>95</v>
      </c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>
        <f t="shared" si="216"/>
        <v>0</v>
      </c>
      <c r="N103" s="35">
        <f t="shared" si="181"/>
        <v>15</v>
      </c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>
        <f t="shared" si="182"/>
        <v>0</v>
      </c>
      <c r="Z103" s="35">
        <f t="shared" si="183"/>
        <v>15</v>
      </c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>
        <f t="shared" si="184"/>
        <v>0</v>
      </c>
      <c r="AL103" s="19"/>
      <c r="AM103" s="35">
        <f t="shared" si="185"/>
        <v>10</v>
      </c>
      <c r="AN103" s="35">
        <f t="shared" si="186"/>
        <v>24</v>
      </c>
      <c r="AO103" s="16"/>
      <c r="AP103" s="35">
        <f t="shared" si="187"/>
        <v>20</v>
      </c>
      <c r="AQ103" s="36">
        <f t="shared" si="188"/>
        <v>44</v>
      </c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>
        <f t="shared" si="179"/>
        <v>0</v>
      </c>
      <c r="BC103" s="35">
        <f t="shared" si="189"/>
        <v>17.5</v>
      </c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7">
        <f t="shared" si="190"/>
        <v>0</v>
      </c>
      <c r="BO103" s="35">
        <f t="shared" si="191"/>
        <v>17.5</v>
      </c>
      <c r="BP103" s="19"/>
      <c r="BQ103" s="35">
        <f t="shared" si="192"/>
        <v>7.5</v>
      </c>
      <c r="BR103" s="19">
        <f t="shared" si="193"/>
        <v>0</v>
      </c>
      <c r="BS103" s="35">
        <f t="shared" si="194"/>
        <v>15</v>
      </c>
      <c r="BT103" s="38">
        <f t="shared" si="195"/>
        <v>57.5</v>
      </c>
      <c r="BU103" s="39">
        <f t="shared" si="196"/>
        <v>49.4</v>
      </c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>
        <f t="shared" si="217"/>
        <v>0</v>
      </c>
      <c r="CG103" s="35">
        <f t="shared" si="197"/>
        <v>15</v>
      </c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>
        <f t="shared" si="198"/>
        <v>0</v>
      </c>
      <c r="CS103" s="35">
        <f t="shared" si="199"/>
        <v>15</v>
      </c>
      <c r="CT103" s="19">
        <v>10</v>
      </c>
      <c r="CU103" s="19"/>
      <c r="CV103" s="19"/>
      <c r="CW103" s="19"/>
      <c r="CX103" s="19"/>
      <c r="CY103" s="19"/>
      <c r="CZ103" s="19"/>
      <c r="DA103" s="19"/>
      <c r="DB103" s="19"/>
      <c r="DC103" s="19"/>
      <c r="DD103" s="35">
        <f t="shared" si="200"/>
        <v>0.3</v>
      </c>
      <c r="DE103" s="19">
        <v>0</v>
      </c>
      <c r="DF103" s="35">
        <f t="shared" si="201"/>
        <v>10</v>
      </c>
      <c r="DG103" s="35">
        <f t="shared" si="202"/>
        <v>24.179999999999996</v>
      </c>
      <c r="DH103" s="16"/>
      <c r="DI103" s="35">
        <f t="shared" si="203"/>
        <v>20</v>
      </c>
      <c r="DJ103" s="36">
        <f t="shared" si="204"/>
        <v>44.179999999999993</v>
      </c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>
        <f t="shared" si="180"/>
        <v>0</v>
      </c>
      <c r="DV103" s="35">
        <f t="shared" si="205"/>
        <v>17.5</v>
      </c>
      <c r="DW103" s="19">
        <f t="shared" si="206"/>
        <v>0</v>
      </c>
      <c r="DX103" s="19">
        <v>0</v>
      </c>
      <c r="DY103" s="19">
        <v>0</v>
      </c>
      <c r="DZ103" s="19">
        <v>0</v>
      </c>
      <c r="EA103" s="19">
        <v>0</v>
      </c>
      <c r="EB103" s="19">
        <v>0</v>
      </c>
      <c r="EC103" s="19">
        <v>0</v>
      </c>
      <c r="ED103" s="19">
        <v>0</v>
      </c>
      <c r="EE103" s="19">
        <v>0</v>
      </c>
      <c r="EF103" s="19">
        <v>0</v>
      </c>
      <c r="EG103" s="37">
        <f t="shared" si="207"/>
        <v>0</v>
      </c>
      <c r="EH103" s="35">
        <f t="shared" si="208"/>
        <v>17.5</v>
      </c>
      <c r="EI103" s="19">
        <f t="shared" si="209"/>
        <v>0</v>
      </c>
      <c r="EJ103" s="35">
        <f t="shared" si="210"/>
        <v>7.5</v>
      </c>
      <c r="EK103" s="19">
        <f t="shared" si="211"/>
        <v>0</v>
      </c>
      <c r="EL103" s="35">
        <f t="shared" si="212"/>
        <v>15</v>
      </c>
      <c r="EM103" s="38">
        <f t="shared" si="213"/>
        <v>57.5</v>
      </c>
      <c r="EN103" s="39">
        <f t="shared" si="214"/>
        <v>49.507999999999996</v>
      </c>
      <c r="EP103" s="40">
        <f>LOOKUP(BU103,LOOKUP!$A$2:$A$505,LOOKUP!$B$2:$B$505)</f>
        <v>5</v>
      </c>
      <c r="EQ103" s="40">
        <f>LOOKUP(EN103,LOOKUP!$A$2:$A$505,LOOKUP!$B$2:$B$505)</f>
        <v>5</v>
      </c>
      <c r="ER103" s="41">
        <f t="shared" si="215"/>
        <v>49.453999999999994</v>
      </c>
      <c r="ES103" s="42">
        <f>LOOKUP(ER103,LOOKUP!$A$2:$A$505,LOOKUP!$B$2:$B$505)</f>
        <v>5</v>
      </c>
      <c r="EU103" s="11">
        <f>'PRINT GRADE'!H168</f>
        <v>0</v>
      </c>
    </row>
    <row r="104" spans="1:151" x14ac:dyDescent="0.3">
      <c r="A104" s="30">
        <v>96</v>
      </c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>
        <f t="shared" si="216"/>
        <v>0</v>
      </c>
      <c r="N104" s="35">
        <f t="shared" si="181"/>
        <v>15</v>
      </c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>
        <f t="shared" si="182"/>
        <v>0</v>
      </c>
      <c r="Z104" s="35">
        <f t="shared" si="183"/>
        <v>15</v>
      </c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>
        <f t="shared" si="184"/>
        <v>0</v>
      </c>
      <c r="AL104" s="19"/>
      <c r="AM104" s="35">
        <f t="shared" si="185"/>
        <v>10</v>
      </c>
      <c r="AN104" s="35">
        <f t="shared" si="186"/>
        <v>24</v>
      </c>
      <c r="AO104" s="16"/>
      <c r="AP104" s="35">
        <f t="shared" si="187"/>
        <v>20</v>
      </c>
      <c r="AQ104" s="36">
        <f t="shared" si="188"/>
        <v>44</v>
      </c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>
        <f t="shared" si="179"/>
        <v>0</v>
      </c>
      <c r="BC104" s="35">
        <f t="shared" si="189"/>
        <v>17.5</v>
      </c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7">
        <f t="shared" si="190"/>
        <v>0</v>
      </c>
      <c r="BO104" s="35">
        <f t="shared" si="191"/>
        <v>17.5</v>
      </c>
      <c r="BP104" s="19"/>
      <c r="BQ104" s="35">
        <f t="shared" si="192"/>
        <v>7.5</v>
      </c>
      <c r="BR104" s="19">
        <f t="shared" si="193"/>
        <v>0</v>
      </c>
      <c r="BS104" s="35">
        <f t="shared" si="194"/>
        <v>15</v>
      </c>
      <c r="BT104" s="38">
        <f t="shared" si="195"/>
        <v>57.5</v>
      </c>
      <c r="BU104" s="39">
        <f t="shared" si="196"/>
        <v>49.4</v>
      </c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>
        <f t="shared" si="217"/>
        <v>0</v>
      </c>
      <c r="CG104" s="35">
        <f t="shared" si="197"/>
        <v>15</v>
      </c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>
        <f t="shared" si="198"/>
        <v>0</v>
      </c>
      <c r="CS104" s="35">
        <f t="shared" si="199"/>
        <v>15</v>
      </c>
      <c r="CT104" s="19">
        <v>10</v>
      </c>
      <c r="CU104" s="19"/>
      <c r="CV104" s="19"/>
      <c r="CW104" s="19"/>
      <c r="CX104" s="19"/>
      <c r="CY104" s="19"/>
      <c r="CZ104" s="19"/>
      <c r="DA104" s="19"/>
      <c r="DB104" s="19"/>
      <c r="DC104" s="19"/>
      <c r="DD104" s="35">
        <f t="shared" si="200"/>
        <v>0.3</v>
      </c>
      <c r="DE104" s="19">
        <v>0</v>
      </c>
      <c r="DF104" s="35">
        <f t="shared" si="201"/>
        <v>10</v>
      </c>
      <c r="DG104" s="35">
        <f t="shared" si="202"/>
        <v>24.179999999999996</v>
      </c>
      <c r="DH104" s="16"/>
      <c r="DI104" s="35">
        <f t="shared" si="203"/>
        <v>20</v>
      </c>
      <c r="DJ104" s="36">
        <f t="shared" si="204"/>
        <v>44.179999999999993</v>
      </c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>
        <f t="shared" si="180"/>
        <v>0</v>
      </c>
      <c r="DV104" s="35">
        <f t="shared" si="205"/>
        <v>17.5</v>
      </c>
      <c r="DW104" s="19">
        <f t="shared" si="206"/>
        <v>0</v>
      </c>
      <c r="DX104" s="19">
        <v>0</v>
      </c>
      <c r="DY104" s="19">
        <v>0</v>
      </c>
      <c r="DZ104" s="19">
        <v>0</v>
      </c>
      <c r="EA104" s="19">
        <v>0</v>
      </c>
      <c r="EB104" s="19">
        <v>0</v>
      </c>
      <c r="EC104" s="19">
        <v>0</v>
      </c>
      <c r="ED104" s="19">
        <v>0</v>
      </c>
      <c r="EE104" s="19">
        <v>0</v>
      </c>
      <c r="EF104" s="19">
        <v>0</v>
      </c>
      <c r="EG104" s="37">
        <f t="shared" si="207"/>
        <v>0</v>
      </c>
      <c r="EH104" s="35">
        <f t="shared" si="208"/>
        <v>17.5</v>
      </c>
      <c r="EI104" s="19">
        <f t="shared" si="209"/>
        <v>0</v>
      </c>
      <c r="EJ104" s="35">
        <f t="shared" si="210"/>
        <v>7.5</v>
      </c>
      <c r="EK104" s="19">
        <f t="shared" si="211"/>
        <v>0</v>
      </c>
      <c r="EL104" s="35">
        <f t="shared" si="212"/>
        <v>15</v>
      </c>
      <c r="EM104" s="38">
        <f t="shared" si="213"/>
        <v>57.5</v>
      </c>
      <c r="EN104" s="39">
        <f t="shared" si="214"/>
        <v>49.507999999999996</v>
      </c>
      <c r="EP104" s="40">
        <f>LOOKUP(BU104,LOOKUP!$A$2:$A$505,LOOKUP!$B$2:$B$505)</f>
        <v>5</v>
      </c>
      <c r="EQ104" s="40">
        <f>LOOKUP(EN104,LOOKUP!$A$2:$A$505,LOOKUP!$B$2:$B$505)</f>
        <v>5</v>
      </c>
      <c r="ER104" s="41">
        <f t="shared" si="215"/>
        <v>49.453999999999994</v>
      </c>
      <c r="ES104" s="42">
        <f>LOOKUP(ER104,LOOKUP!$A$2:$A$505,LOOKUP!$B$2:$B$505)</f>
        <v>5</v>
      </c>
      <c r="EU104" s="11">
        <f>'PRINT GRADE'!H169</f>
        <v>0</v>
      </c>
    </row>
    <row r="105" spans="1:151" x14ac:dyDescent="0.3">
      <c r="A105" s="30">
        <v>97</v>
      </c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>
        <f t="shared" si="216"/>
        <v>0</v>
      </c>
      <c r="N105" s="35">
        <f t="shared" si="181"/>
        <v>15</v>
      </c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>
        <f t="shared" si="182"/>
        <v>0</v>
      </c>
      <c r="Z105" s="35">
        <f t="shared" si="183"/>
        <v>15</v>
      </c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>
        <f t="shared" si="184"/>
        <v>0</v>
      </c>
      <c r="AL105" s="19"/>
      <c r="AM105" s="35">
        <f t="shared" si="185"/>
        <v>10</v>
      </c>
      <c r="AN105" s="35">
        <f t="shared" si="186"/>
        <v>24</v>
      </c>
      <c r="AO105" s="16"/>
      <c r="AP105" s="35">
        <f t="shared" si="187"/>
        <v>20</v>
      </c>
      <c r="AQ105" s="36">
        <f t="shared" si="188"/>
        <v>44</v>
      </c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>
        <f t="shared" si="179"/>
        <v>0</v>
      </c>
      <c r="BC105" s="35">
        <f t="shared" si="189"/>
        <v>17.5</v>
      </c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7">
        <f t="shared" si="190"/>
        <v>0</v>
      </c>
      <c r="BO105" s="35">
        <f t="shared" si="191"/>
        <v>17.5</v>
      </c>
      <c r="BP105" s="19"/>
      <c r="BQ105" s="35">
        <f t="shared" si="192"/>
        <v>7.5</v>
      </c>
      <c r="BR105" s="19">
        <f t="shared" si="193"/>
        <v>0</v>
      </c>
      <c r="BS105" s="35">
        <f t="shared" si="194"/>
        <v>15</v>
      </c>
      <c r="BT105" s="38">
        <f t="shared" si="195"/>
        <v>57.5</v>
      </c>
      <c r="BU105" s="39">
        <f t="shared" si="196"/>
        <v>49.4</v>
      </c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>
        <f t="shared" si="217"/>
        <v>0</v>
      </c>
      <c r="CG105" s="35">
        <f t="shared" si="197"/>
        <v>15</v>
      </c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>
        <f t="shared" si="198"/>
        <v>0</v>
      </c>
      <c r="CS105" s="35">
        <f t="shared" si="199"/>
        <v>15</v>
      </c>
      <c r="CT105" s="19">
        <v>10</v>
      </c>
      <c r="CU105" s="19"/>
      <c r="CV105" s="19"/>
      <c r="CW105" s="19"/>
      <c r="CX105" s="19"/>
      <c r="CY105" s="19"/>
      <c r="CZ105" s="19"/>
      <c r="DA105" s="19"/>
      <c r="DB105" s="19"/>
      <c r="DC105" s="19"/>
      <c r="DD105" s="35">
        <f t="shared" si="200"/>
        <v>0.3</v>
      </c>
      <c r="DE105" s="19">
        <v>0</v>
      </c>
      <c r="DF105" s="35">
        <f t="shared" si="201"/>
        <v>10</v>
      </c>
      <c r="DG105" s="35">
        <f t="shared" si="202"/>
        <v>24.179999999999996</v>
      </c>
      <c r="DH105" s="16"/>
      <c r="DI105" s="35">
        <f t="shared" si="203"/>
        <v>20</v>
      </c>
      <c r="DJ105" s="36">
        <f t="shared" si="204"/>
        <v>44.179999999999993</v>
      </c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>
        <f t="shared" si="180"/>
        <v>0</v>
      </c>
      <c r="DV105" s="35">
        <f t="shared" si="205"/>
        <v>17.5</v>
      </c>
      <c r="DW105" s="19">
        <f t="shared" si="206"/>
        <v>0</v>
      </c>
      <c r="DX105" s="19">
        <v>0</v>
      </c>
      <c r="DY105" s="19">
        <v>0</v>
      </c>
      <c r="DZ105" s="19">
        <v>0</v>
      </c>
      <c r="EA105" s="19">
        <v>0</v>
      </c>
      <c r="EB105" s="19">
        <v>0</v>
      </c>
      <c r="EC105" s="19">
        <v>0</v>
      </c>
      <c r="ED105" s="19">
        <v>0</v>
      </c>
      <c r="EE105" s="19">
        <v>0</v>
      </c>
      <c r="EF105" s="19">
        <v>0</v>
      </c>
      <c r="EG105" s="37">
        <f t="shared" si="207"/>
        <v>0</v>
      </c>
      <c r="EH105" s="35">
        <f t="shared" si="208"/>
        <v>17.5</v>
      </c>
      <c r="EI105" s="19">
        <f t="shared" si="209"/>
        <v>0</v>
      </c>
      <c r="EJ105" s="35">
        <f t="shared" si="210"/>
        <v>7.5</v>
      </c>
      <c r="EK105" s="19">
        <f t="shared" si="211"/>
        <v>0</v>
      </c>
      <c r="EL105" s="35">
        <f t="shared" si="212"/>
        <v>15</v>
      </c>
      <c r="EM105" s="38">
        <f t="shared" si="213"/>
        <v>57.5</v>
      </c>
      <c r="EN105" s="39">
        <f t="shared" si="214"/>
        <v>49.507999999999996</v>
      </c>
      <c r="EP105" s="40">
        <f>LOOKUP(BU105,LOOKUP!$A$2:$A$505,LOOKUP!$B$2:$B$505)</f>
        <v>5</v>
      </c>
      <c r="EQ105" s="40">
        <f>LOOKUP(EN105,LOOKUP!$A$2:$A$505,LOOKUP!$B$2:$B$505)</f>
        <v>5</v>
      </c>
      <c r="ER105" s="41">
        <f t="shared" si="215"/>
        <v>49.453999999999994</v>
      </c>
      <c r="ES105" s="42">
        <f>LOOKUP(ER105,LOOKUP!$A$2:$A$505,LOOKUP!$B$2:$B$505)</f>
        <v>5</v>
      </c>
      <c r="EU105" s="11">
        <f>'PRINT GRADE'!H170</f>
        <v>0</v>
      </c>
    </row>
    <row r="106" spans="1:151" x14ac:dyDescent="0.3">
      <c r="A106" s="30">
        <v>98</v>
      </c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>
        <f t="shared" si="216"/>
        <v>0</v>
      </c>
      <c r="N106" s="35">
        <f t="shared" si="181"/>
        <v>15</v>
      </c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>
        <f t="shared" si="182"/>
        <v>0</v>
      </c>
      <c r="Z106" s="35">
        <f t="shared" si="183"/>
        <v>15</v>
      </c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>
        <f t="shared" si="184"/>
        <v>0</v>
      </c>
      <c r="AL106" s="19"/>
      <c r="AM106" s="35">
        <f t="shared" si="185"/>
        <v>10</v>
      </c>
      <c r="AN106" s="35">
        <f t="shared" si="186"/>
        <v>24</v>
      </c>
      <c r="AO106" s="16"/>
      <c r="AP106" s="35">
        <f t="shared" si="187"/>
        <v>20</v>
      </c>
      <c r="AQ106" s="36">
        <f t="shared" si="188"/>
        <v>44</v>
      </c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>
        <f t="shared" si="179"/>
        <v>0</v>
      </c>
      <c r="BC106" s="35">
        <f t="shared" si="189"/>
        <v>17.5</v>
      </c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7">
        <f t="shared" si="190"/>
        <v>0</v>
      </c>
      <c r="BO106" s="35">
        <f t="shared" si="191"/>
        <v>17.5</v>
      </c>
      <c r="BP106" s="19"/>
      <c r="BQ106" s="35">
        <f t="shared" si="192"/>
        <v>7.5</v>
      </c>
      <c r="BR106" s="19">
        <f t="shared" si="193"/>
        <v>0</v>
      </c>
      <c r="BS106" s="35">
        <f t="shared" si="194"/>
        <v>15</v>
      </c>
      <c r="BT106" s="38">
        <f t="shared" si="195"/>
        <v>57.5</v>
      </c>
      <c r="BU106" s="39">
        <f t="shared" si="196"/>
        <v>49.4</v>
      </c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>
        <f t="shared" si="217"/>
        <v>0</v>
      </c>
      <c r="CG106" s="35">
        <f t="shared" si="197"/>
        <v>15</v>
      </c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>
        <f t="shared" si="198"/>
        <v>0</v>
      </c>
      <c r="CS106" s="35">
        <f t="shared" si="199"/>
        <v>15</v>
      </c>
      <c r="CT106" s="19">
        <v>10</v>
      </c>
      <c r="CU106" s="19"/>
      <c r="CV106" s="19"/>
      <c r="CW106" s="19"/>
      <c r="CX106" s="19"/>
      <c r="CY106" s="19"/>
      <c r="CZ106" s="19"/>
      <c r="DA106" s="19"/>
      <c r="DB106" s="19"/>
      <c r="DC106" s="19"/>
      <c r="DD106" s="35">
        <f t="shared" si="200"/>
        <v>0.3</v>
      </c>
      <c r="DE106" s="19">
        <v>0</v>
      </c>
      <c r="DF106" s="35">
        <f t="shared" si="201"/>
        <v>10</v>
      </c>
      <c r="DG106" s="35">
        <f t="shared" si="202"/>
        <v>24.179999999999996</v>
      </c>
      <c r="DH106" s="16"/>
      <c r="DI106" s="35">
        <f t="shared" si="203"/>
        <v>20</v>
      </c>
      <c r="DJ106" s="36">
        <f t="shared" si="204"/>
        <v>44.179999999999993</v>
      </c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>
        <f t="shared" si="180"/>
        <v>0</v>
      </c>
      <c r="DV106" s="35">
        <f t="shared" si="205"/>
        <v>17.5</v>
      </c>
      <c r="DW106" s="19">
        <f t="shared" si="206"/>
        <v>0</v>
      </c>
      <c r="DX106" s="19">
        <v>0</v>
      </c>
      <c r="DY106" s="19">
        <v>0</v>
      </c>
      <c r="DZ106" s="19">
        <v>0</v>
      </c>
      <c r="EA106" s="19">
        <v>0</v>
      </c>
      <c r="EB106" s="19">
        <v>0</v>
      </c>
      <c r="EC106" s="19">
        <v>0</v>
      </c>
      <c r="ED106" s="19">
        <v>0</v>
      </c>
      <c r="EE106" s="19">
        <v>0</v>
      </c>
      <c r="EF106" s="19">
        <v>0</v>
      </c>
      <c r="EG106" s="37">
        <f t="shared" si="207"/>
        <v>0</v>
      </c>
      <c r="EH106" s="35">
        <f t="shared" si="208"/>
        <v>17.5</v>
      </c>
      <c r="EI106" s="19">
        <f t="shared" si="209"/>
        <v>0</v>
      </c>
      <c r="EJ106" s="35">
        <f t="shared" si="210"/>
        <v>7.5</v>
      </c>
      <c r="EK106" s="19">
        <f t="shared" si="211"/>
        <v>0</v>
      </c>
      <c r="EL106" s="35">
        <f t="shared" si="212"/>
        <v>15</v>
      </c>
      <c r="EM106" s="38">
        <f t="shared" si="213"/>
        <v>57.5</v>
      </c>
      <c r="EN106" s="39">
        <f t="shared" si="214"/>
        <v>49.507999999999996</v>
      </c>
      <c r="EP106" s="40">
        <f>LOOKUP(BU106,LOOKUP!$A$2:$A$505,LOOKUP!$B$2:$B$505)</f>
        <v>5</v>
      </c>
      <c r="EQ106" s="40">
        <f>LOOKUP(EN106,LOOKUP!$A$2:$A$505,LOOKUP!$B$2:$B$505)</f>
        <v>5</v>
      </c>
      <c r="ER106" s="41">
        <f t="shared" si="215"/>
        <v>49.453999999999994</v>
      </c>
      <c r="ES106" s="42">
        <f>LOOKUP(ER106,LOOKUP!$A$2:$A$505,LOOKUP!$B$2:$B$505)</f>
        <v>5</v>
      </c>
      <c r="EU106" s="11">
        <f>'PRINT GRADE'!H171</f>
        <v>0</v>
      </c>
    </row>
    <row r="107" spans="1:151" x14ac:dyDescent="0.3">
      <c r="A107" s="30">
        <v>99</v>
      </c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>
        <f t="shared" si="216"/>
        <v>0</v>
      </c>
      <c r="N107" s="35">
        <f t="shared" si="181"/>
        <v>15</v>
      </c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>
        <f t="shared" si="182"/>
        <v>0</v>
      </c>
      <c r="Z107" s="35">
        <f t="shared" si="183"/>
        <v>15</v>
      </c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>
        <f t="shared" si="184"/>
        <v>0</v>
      </c>
      <c r="AL107" s="19"/>
      <c r="AM107" s="35">
        <f t="shared" si="185"/>
        <v>10</v>
      </c>
      <c r="AN107" s="35">
        <f t="shared" si="186"/>
        <v>24</v>
      </c>
      <c r="AO107" s="16"/>
      <c r="AP107" s="35">
        <f t="shared" si="187"/>
        <v>20</v>
      </c>
      <c r="AQ107" s="36">
        <f t="shared" si="188"/>
        <v>44</v>
      </c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>
        <f t="shared" si="179"/>
        <v>0</v>
      </c>
      <c r="BC107" s="35">
        <f t="shared" si="189"/>
        <v>17.5</v>
      </c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7">
        <f t="shared" si="190"/>
        <v>0</v>
      </c>
      <c r="BO107" s="35">
        <f t="shared" si="191"/>
        <v>17.5</v>
      </c>
      <c r="BP107" s="19"/>
      <c r="BQ107" s="35">
        <f t="shared" si="192"/>
        <v>7.5</v>
      </c>
      <c r="BR107" s="19">
        <f t="shared" si="193"/>
        <v>0</v>
      </c>
      <c r="BS107" s="35">
        <f t="shared" si="194"/>
        <v>15</v>
      </c>
      <c r="BT107" s="38">
        <f t="shared" si="195"/>
        <v>57.5</v>
      </c>
      <c r="BU107" s="39">
        <f t="shared" si="196"/>
        <v>49.4</v>
      </c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>
        <f t="shared" si="217"/>
        <v>0</v>
      </c>
      <c r="CG107" s="35">
        <f t="shared" si="197"/>
        <v>15</v>
      </c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>
        <f t="shared" si="198"/>
        <v>0</v>
      </c>
      <c r="CS107" s="35">
        <f t="shared" si="199"/>
        <v>15</v>
      </c>
      <c r="CT107" s="19">
        <v>10</v>
      </c>
      <c r="CU107" s="19"/>
      <c r="CV107" s="19"/>
      <c r="CW107" s="19"/>
      <c r="CX107" s="19"/>
      <c r="CY107" s="19"/>
      <c r="CZ107" s="19"/>
      <c r="DA107" s="19"/>
      <c r="DB107" s="19"/>
      <c r="DC107" s="19"/>
      <c r="DD107" s="35">
        <f t="shared" si="200"/>
        <v>0.3</v>
      </c>
      <c r="DE107" s="19">
        <v>0</v>
      </c>
      <c r="DF107" s="35">
        <f t="shared" si="201"/>
        <v>10</v>
      </c>
      <c r="DG107" s="35">
        <f t="shared" si="202"/>
        <v>24.179999999999996</v>
      </c>
      <c r="DH107" s="16"/>
      <c r="DI107" s="35">
        <f t="shared" si="203"/>
        <v>20</v>
      </c>
      <c r="DJ107" s="36">
        <f t="shared" si="204"/>
        <v>44.179999999999993</v>
      </c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>
        <f t="shared" si="180"/>
        <v>0</v>
      </c>
      <c r="DV107" s="35">
        <f t="shared" si="205"/>
        <v>17.5</v>
      </c>
      <c r="DW107" s="19">
        <f t="shared" si="206"/>
        <v>0</v>
      </c>
      <c r="DX107" s="19">
        <v>0</v>
      </c>
      <c r="DY107" s="19">
        <v>0</v>
      </c>
      <c r="DZ107" s="19">
        <v>0</v>
      </c>
      <c r="EA107" s="19">
        <v>0</v>
      </c>
      <c r="EB107" s="19">
        <v>0</v>
      </c>
      <c r="EC107" s="19">
        <v>0</v>
      </c>
      <c r="ED107" s="19">
        <v>0</v>
      </c>
      <c r="EE107" s="19">
        <v>0</v>
      </c>
      <c r="EF107" s="19">
        <v>0</v>
      </c>
      <c r="EG107" s="37">
        <f t="shared" si="207"/>
        <v>0</v>
      </c>
      <c r="EH107" s="35">
        <f t="shared" si="208"/>
        <v>17.5</v>
      </c>
      <c r="EI107" s="19">
        <f t="shared" si="209"/>
        <v>0</v>
      </c>
      <c r="EJ107" s="35">
        <f t="shared" si="210"/>
        <v>7.5</v>
      </c>
      <c r="EK107" s="19">
        <f t="shared" si="211"/>
        <v>0</v>
      </c>
      <c r="EL107" s="35">
        <f t="shared" si="212"/>
        <v>15</v>
      </c>
      <c r="EM107" s="38">
        <f t="shared" si="213"/>
        <v>57.5</v>
      </c>
      <c r="EN107" s="39">
        <f t="shared" si="214"/>
        <v>49.507999999999996</v>
      </c>
      <c r="EP107" s="40">
        <f>LOOKUP(BU107,LOOKUP!$A$2:$A$505,LOOKUP!$B$2:$B$505)</f>
        <v>5</v>
      </c>
      <c r="EQ107" s="40">
        <f>LOOKUP(EN107,LOOKUP!$A$2:$A$505,LOOKUP!$B$2:$B$505)</f>
        <v>5</v>
      </c>
      <c r="ER107" s="41">
        <f t="shared" si="215"/>
        <v>49.453999999999994</v>
      </c>
      <c r="ES107" s="42">
        <f>LOOKUP(ER107,LOOKUP!$A$2:$A$505,LOOKUP!$B$2:$B$505)</f>
        <v>5</v>
      </c>
      <c r="EU107" s="11">
        <f>'PRINT GRADE'!H172</f>
        <v>0</v>
      </c>
    </row>
    <row r="108" spans="1:151" x14ac:dyDescent="0.3">
      <c r="A108" s="30">
        <v>100</v>
      </c>
      <c r="B108" s="31"/>
      <c r="C108" s="16"/>
      <c r="D108" s="16"/>
      <c r="E108" s="16"/>
      <c r="F108" s="16"/>
      <c r="G108" s="16"/>
      <c r="H108" s="16"/>
      <c r="I108" s="32"/>
      <c r="J108" s="16"/>
      <c r="K108" s="32"/>
      <c r="L108" s="32"/>
      <c r="M108" s="34">
        <f t="shared" si="216"/>
        <v>0</v>
      </c>
      <c r="N108" s="35">
        <f t="shared" si="181"/>
        <v>15</v>
      </c>
      <c r="O108" s="19"/>
      <c r="P108" s="19"/>
      <c r="Q108" s="19"/>
      <c r="R108" s="19"/>
      <c r="S108" s="19"/>
      <c r="T108" s="19"/>
      <c r="U108" s="19"/>
      <c r="V108" s="33"/>
      <c r="W108" s="33"/>
      <c r="X108" s="33"/>
      <c r="Y108" s="34">
        <f t="shared" si="182"/>
        <v>0</v>
      </c>
      <c r="Z108" s="35">
        <f t="shared" si="183"/>
        <v>15</v>
      </c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35">
        <f t="shared" si="184"/>
        <v>0</v>
      </c>
      <c r="AL108" s="19"/>
      <c r="AM108" s="35">
        <f t="shared" si="185"/>
        <v>10</v>
      </c>
      <c r="AN108" s="35">
        <f t="shared" si="186"/>
        <v>24</v>
      </c>
      <c r="AO108" s="16"/>
      <c r="AP108" s="35">
        <f t="shared" si="187"/>
        <v>20</v>
      </c>
      <c r="AQ108" s="36">
        <f t="shared" si="188"/>
        <v>44</v>
      </c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34">
        <f t="shared" si="179"/>
        <v>0</v>
      </c>
      <c r="BC108" s="35">
        <f t="shared" si="189"/>
        <v>17.5</v>
      </c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37">
        <f t="shared" si="190"/>
        <v>0</v>
      </c>
      <c r="BO108" s="35">
        <f t="shared" si="191"/>
        <v>17.5</v>
      </c>
      <c r="BP108" s="19"/>
      <c r="BQ108" s="35">
        <f t="shared" si="192"/>
        <v>7.5</v>
      </c>
      <c r="BR108" s="19">
        <f t="shared" si="193"/>
        <v>0</v>
      </c>
      <c r="BS108" s="35">
        <f t="shared" si="194"/>
        <v>15</v>
      </c>
      <c r="BT108" s="38">
        <f t="shared" si="195"/>
        <v>57.5</v>
      </c>
      <c r="BU108" s="39">
        <f t="shared" si="196"/>
        <v>49.4</v>
      </c>
      <c r="BV108" s="16"/>
      <c r="BW108" s="16"/>
      <c r="BX108" s="16"/>
      <c r="BY108" s="16"/>
      <c r="BZ108" s="16"/>
      <c r="CA108" s="16"/>
      <c r="CB108" s="32"/>
      <c r="CC108" s="16"/>
      <c r="CD108" s="32"/>
      <c r="CE108" s="32"/>
      <c r="CF108" s="34">
        <f t="shared" si="217"/>
        <v>0</v>
      </c>
      <c r="CG108" s="35">
        <f t="shared" si="197"/>
        <v>15</v>
      </c>
      <c r="CH108" s="19"/>
      <c r="CI108" s="19"/>
      <c r="CJ108" s="19"/>
      <c r="CK108" s="19"/>
      <c r="CL108" s="19"/>
      <c r="CM108" s="19"/>
      <c r="CN108" s="19"/>
      <c r="CO108" s="33"/>
      <c r="CP108" s="33"/>
      <c r="CQ108" s="33"/>
      <c r="CR108" s="34">
        <f t="shared" si="198"/>
        <v>0</v>
      </c>
      <c r="CS108" s="35">
        <f t="shared" si="199"/>
        <v>15</v>
      </c>
      <c r="CT108" s="19">
        <v>10</v>
      </c>
      <c r="CU108" s="19"/>
      <c r="CV108" s="19"/>
      <c r="CW108" s="19"/>
      <c r="CX108" s="19"/>
      <c r="CY108" s="19"/>
      <c r="CZ108" s="19"/>
      <c r="DA108" s="19"/>
      <c r="DB108" s="19"/>
      <c r="DC108" s="19"/>
      <c r="DD108" s="35">
        <f t="shared" si="200"/>
        <v>0.3</v>
      </c>
      <c r="DE108" s="19">
        <v>0</v>
      </c>
      <c r="DF108" s="35">
        <f t="shared" si="201"/>
        <v>10</v>
      </c>
      <c r="DG108" s="35">
        <f t="shared" si="202"/>
        <v>24.179999999999996</v>
      </c>
      <c r="DH108" s="16"/>
      <c r="DI108" s="35">
        <f t="shared" si="203"/>
        <v>20</v>
      </c>
      <c r="DJ108" s="36">
        <f t="shared" si="204"/>
        <v>44.179999999999993</v>
      </c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34">
        <f t="shared" si="180"/>
        <v>0</v>
      </c>
      <c r="DV108" s="35">
        <f t="shared" si="205"/>
        <v>17.5</v>
      </c>
      <c r="DW108" s="19">
        <f t="shared" si="206"/>
        <v>0</v>
      </c>
      <c r="DX108" s="19">
        <v>0</v>
      </c>
      <c r="DY108" s="19">
        <v>0</v>
      </c>
      <c r="DZ108" s="19">
        <v>0</v>
      </c>
      <c r="EA108" s="19">
        <v>0</v>
      </c>
      <c r="EB108" s="19">
        <v>0</v>
      </c>
      <c r="EC108" s="19">
        <v>0</v>
      </c>
      <c r="ED108" s="19">
        <v>0</v>
      </c>
      <c r="EE108" s="19">
        <v>0</v>
      </c>
      <c r="EF108" s="19">
        <v>0</v>
      </c>
      <c r="EG108" s="37">
        <f t="shared" si="207"/>
        <v>0</v>
      </c>
      <c r="EH108" s="35">
        <f t="shared" si="208"/>
        <v>17.5</v>
      </c>
      <c r="EI108" s="19">
        <f t="shared" si="209"/>
        <v>0</v>
      </c>
      <c r="EJ108" s="35">
        <f t="shared" si="210"/>
        <v>7.5</v>
      </c>
      <c r="EK108" s="19">
        <f t="shared" si="211"/>
        <v>0</v>
      </c>
      <c r="EL108" s="35">
        <f t="shared" si="212"/>
        <v>15</v>
      </c>
      <c r="EM108" s="38">
        <f t="shared" si="213"/>
        <v>57.5</v>
      </c>
      <c r="EN108" s="39">
        <f t="shared" si="214"/>
        <v>49.507999999999996</v>
      </c>
      <c r="EP108" s="40">
        <f>LOOKUP(BU108,LOOKUP!$A$2:$A$505,LOOKUP!$B$2:$B$505)</f>
        <v>5</v>
      </c>
      <c r="EQ108" s="40">
        <f>LOOKUP(EN108,LOOKUP!$A$2:$A$505,LOOKUP!$B$2:$B$505)</f>
        <v>5</v>
      </c>
      <c r="ER108" s="41">
        <f t="shared" si="215"/>
        <v>49.453999999999994</v>
      </c>
      <c r="ES108" s="42">
        <f>LOOKUP(ER108,LOOKUP!$A$2:$A$505,LOOKUP!$B$2:$B$505)</f>
        <v>5</v>
      </c>
      <c r="EU108" s="11">
        <f>'PRINT GRADE'!H173</f>
        <v>0</v>
      </c>
    </row>
  </sheetData>
  <mergeCells count="40">
    <mergeCell ref="AR7:BC7"/>
    <mergeCell ref="BD7:BO7"/>
    <mergeCell ref="A3:B5"/>
    <mergeCell ref="A6:A7"/>
    <mergeCell ref="B6:B7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EP7:ES7"/>
    <mergeCell ref="ER8:ES8"/>
    <mergeCell ref="EK7:EL7"/>
    <mergeCell ref="EM7:EM8"/>
    <mergeCell ref="EN7:EN8"/>
  </mergeCells>
  <phoneticPr fontId="23" type="noConversion"/>
  <pageMargins left="0.7" right="0.7" top="0.75" bottom="0.75" header="0.3" footer="0.3"/>
  <pageSetup paperSize="10000" scal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168"/>
  <sheetViews>
    <sheetView tabSelected="1" view="pageBreakPreview" topLeftCell="A118" zoomScaleNormal="100" zoomScaleSheetLayoutView="100" workbookViewId="0">
      <selection activeCell="G128" activeCellId="1" sqref="G124:G125 G128:G131"/>
    </sheetView>
  </sheetViews>
  <sheetFormatPr defaultRowHeight="15" x14ac:dyDescent="0.25"/>
  <cols>
    <col min="1" max="1" width="4" style="44" customWidth="1"/>
    <col min="2" max="2" width="34.85546875" style="44" customWidth="1"/>
    <col min="3" max="3" width="3.7109375" style="49" customWidth="1"/>
    <col min="4" max="4" width="6.85546875" style="44" customWidth="1"/>
    <col min="5" max="5" width="4" style="44" customWidth="1"/>
    <col min="6" max="8" width="9.85546875" style="44" customWidth="1"/>
    <col min="9" max="10" width="15.28515625" style="44" customWidth="1"/>
    <col min="11" max="11" width="16.28515625" style="44" customWidth="1"/>
    <col min="12" max="12" width="3.85546875" style="44" customWidth="1"/>
    <col min="13" max="13" width="40.28515625" style="44" customWidth="1"/>
    <col min="14" max="15" width="8.140625" style="44" customWidth="1"/>
    <col min="16" max="16" width="8.28515625" style="44" customWidth="1"/>
    <col min="17" max="17" width="8" style="44" customWidth="1"/>
    <col min="18" max="18" width="9.140625" style="44"/>
    <col min="19" max="19" width="12.28515625" style="44" customWidth="1"/>
    <col min="20" max="20" width="7.28515625" style="44" customWidth="1"/>
    <col min="21" max="21" width="1.28515625" style="44" customWidth="1"/>
    <col min="22" max="22" width="11.140625" style="44" customWidth="1"/>
    <col min="23" max="16384" width="9.140625" style="44"/>
  </cols>
  <sheetData>
    <row r="1" spans="1:11" ht="15" customHeight="1" x14ac:dyDescent="0.25">
      <c r="A1" s="169" t="s">
        <v>32</v>
      </c>
      <c r="B1" s="169"/>
      <c r="C1" s="170" t="s">
        <v>36</v>
      </c>
      <c r="D1" s="171"/>
      <c r="E1" s="171"/>
      <c r="F1" s="171"/>
      <c r="G1" s="171"/>
      <c r="H1" s="172"/>
      <c r="I1" s="179" t="s">
        <v>188</v>
      </c>
      <c r="J1" s="179"/>
      <c r="K1" s="179"/>
    </row>
    <row r="2" spans="1:11" ht="15" customHeight="1" x14ac:dyDescent="0.25">
      <c r="A2" s="169"/>
      <c r="B2" s="169"/>
      <c r="C2" s="173"/>
      <c r="D2" s="174"/>
      <c r="E2" s="174"/>
      <c r="F2" s="174"/>
      <c r="G2" s="174"/>
      <c r="H2" s="175"/>
      <c r="I2" s="179"/>
      <c r="J2" s="179"/>
      <c r="K2" s="179"/>
    </row>
    <row r="3" spans="1:11" ht="15" customHeight="1" x14ac:dyDescent="0.25">
      <c r="A3" s="169"/>
      <c r="B3" s="169"/>
      <c r="C3" s="173"/>
      <c r="D3" s="174"/>
      <c r="E3" s="174"/>
      <c r="F3" s="174"/>
      <c r="G3" s="174"/>
      <c r="H3" s="175"/>
      <c r="I3" s="179"/>
      <c r="J3" s="179"/>
      <c r="K3" s="179"/>
    </row>
    <row r="4" spans="1:11" ht="27.75" customHeight="1" x14ac:dyDescent="0.25">
      <c r="A4" s="169"/>
      <c r="B4" s="169"/>
      <c r="C4" s="176"/>
      <c r="D4" s="177"/>
      <c r="E4" s="177"/>
      <c r="F4" s="177"/>
      <c r="G4" s="177"/>
      <c r="H4" s="178"/>
      <c r="I4" s="179"/>
      <c r="J4" s="179"/>
      <c r="K4" s="179"/>
    </row>
    <row r="5" spans="1:11" ht="15.75" customHeight="1" x14ac:dyDescent="0.25">
      <c r="A5" s="162" t="s">
        <v>37</v>
      </c>
      <c r="B5" s="163"/>
      <c r="C5" s="164"/>
      <c r="D5" s="162" t="s">
        <v>38</v>
      </c>
      <c r="E5" s="163"/>
      <c r="F5" s="163"/>
      <c r="G5" s="164"/>
      <c r="H5" s="163" t="s">
        <v>118</v>
      </c>
      <c r="I5" s="163"/>
      <c r="J5" s="163"/>
      <c r="K5" s="164"/>
    </row>
    <row r="6" spans="1:11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x14ac:dyDescent="0.25">
      <c r="A7" s="46" t="s">
        <v>76</v>
      </c>
      <c r="C7" s="46" t="s">
        <v>77</v>
      </c>
      <c r="D7" s="46"/>
      <c r="F7" s="47"/>
      <c r="H7" s="46" t="s">
        <v>80</v>
      </c>
      <c r="I7" s="47"/>
      <c r="J7" s="48" t="s">
        <v>81</v>
      </c>
    </row>
    <row r="8" spans="1:11" x14ac:dyDescent="0.25">
      <c r="A8" s="46" t="s">
        <v>74</v>
      </c>
      <c r="D8" s="46"/>
      <c r="F8" s="47"/>
      <c r="H8" s="46" t="s">
        <v>82</v>
      </c>
      <c r="I8" s="47"/>
      <c r="J8" s="47"/>
    </row>
    <row r="9" spans="1:11" x14ac:dyDescent="0.25">
      <c r="A9" s="46"/>
      <c r="D9" s="46"/>
      <c r="F9" s="47"/>
      <c r="H9" s="46"/>
      <c r="I9" s="47"/>
      <c r="J9" s="47"/>
    </row>
    <row r="10" spans="1:11" x14ac:dyDescent="0.25">
      <c r="A10" s="50"/>
      <c r="B10" s="165" t="s">
        <v>15</v>
      </c>
      <c r="C10" s="165" t="s">
        <v>35</v>
      </c>
      <c r="D10" s="167" t="s">
        <v>20</v>
      </c>
      <c r="E10" s="168"/>
      <c r="F10" s="167" t="s">
        <v>90</v>
      </c>
      <c r="G10" s="168"/>
      <c r="H10" s="51" t="s">
        <v>23</v>
      </c>
      <c r="I10" s="52" t="s">
        <v>24</v>
      </c>
      <c r="J10" s="52" t="s">
        <v>25</v>
      </c>
      <c r="K10" s="53" t="s">
        <v>26</v>
      </c>
    </row>
    <row r="11" spans="1:11" x14ac:dyDescent="0.25">
      <c r="A11" s="50" t="s">
        <v>14</v>
      </c>
      <c r="B11" s="166"/>
      <c r="C11" s="166"/>
      <c r="D11" s="160"/>
      <c r="E11" s="161"/>
      <c r="F11" s="53" t="s">
        <v>91</v>
      </c>
      <c r="G11" s="53" t="s">
        <v>92</v>
      </c>
      <c r="H11" s="54" t="s">
        <v>18</v>
      </c>
      <c r="I11" s="55" t="s">
        <v>18</v>
      </c>
      <c r="J11" s="55" t="s">
        <v>26</v>
      </c>
      <c r="K11" s="53" t="s">
        <v>28</v>
      </c>
    </row>
    <row r="12" spans="1:11" x14ac:dyDescent="0.25">
      <c r="A12" s="56">
        <v>1</v>
      </c>
      <c r="B12" s="57" t="str">
        <f>'STUDENT RECORD'!B9</f>
        <v>Agwayaway, Makr Dave</v>
      </c>
      <c r="C12" s="58"/>
      <c r="D12" s="160" t="str">
        <f>'STUDENT RECORD'!$A$8</f>
        <v>BSIS</v>
      </c>
      <c r="E12" s="161"/>
      <c r="F12" s="182">
        <f>'STUDENT RECORD'!EP9</f>
        <v>3</v>
      </c>
      <c r="G12" s="59">
        <f>'STUDENT RECORD'!EQ9</f>
        <v>2.75</v>
      </c>
      <c r="H12" s="110">
        <f>'STUDENT RECORD'!ES9</f>
        <v>3</v>
      </c>
      <c r="I12" s="59"/>
      <c r="J12" s="61"/>
      <c r="K12" s="61"/>
    </row>
    <row r="13" spans="1:11" x14ac:dyDescent="0.25">
      <c r="A13" s="56">
        <v>2</v>
      </c>
      <c r="B13" s="57" t="str">
        <f>'STUDENT RECORD'!B10</f>
        <v>Alipio. Erlle Raphael</v>
      </c>
      <c r="C13" s="58"/>
      <c r="D13" s="160" t="str">
        <f>'STUDENT RECORD'!$A$8</f>
        <v>BSIS</v>
      </c>
      <c r="E13" s="161"/>
      <c r="F13" s="182">
        <f>'STUDENT RECORD'!EP10</f>
        <v>2</v>
      </c>
      <c r="G13" s="59">
        <f>'STUDENT RECORD'!EQ10</f>
        <v>2.75</v>
      </c>
      <c r="H13" s="181">
        <f>'STUDENT RECORD'!ES10</f>
        <v>2.5</v>
      </c>
      <c r="I13" s="59"/>
      <c r="J13" s="62"/>
      <c r="K13" s="62"/>
    </row>
    <row r="14" spans="1:11" x14ac:dyDescent="0.25">
      <c r="A14" s="56">
        <v>3</v>
      </c>
      <c r="B14" s="57" t="str">
        <f>'STUDENT RECORD'!B11</f>
        <v>Anido, Joshua</v>
      </c>
      <c r="C14" s="58"/>
      <c r="D14" s="160" t="str">
        <f>'STUDENT RECORD'!$A$8</f>
        <v>BSIS</v>
      </c>
      <c r="E14" s="161"/>
      <c r="F14" s="182">
        <f>'STUDENT RECORD'!EP11</f>
        <v>2</v>
      </c>
      <c r="G14" s="182">
        <f>'STUDENT RECORD'!EQ11</f>
        <v>3</v>
      </c>
      <c r="H14" s="181">
        <f>'STUDENT RECORD'!ES11</f>
        <v>2.5</v>
      </c>
      <c r="I14" s="59"/>
      <c r="J14" s="62"/>
      <c r="K14" s="62"/>
    </row>
    <row r="15" spans="1:11" x14ac:dyDescent="0.25">
      <c r="A15" s="56">
        <v>4</v>
      </c>
      <c r="B15" s="57" t="str">
        <f>'STUDENT RECORD'!B12</f>
        <v>Antoni, John Michael</v>
      </c>
      <c r="C15" s="58"/>
      <c r="D15" s="160" t="str">
        <f>'STUDENT RECORD'!$A$8</f>
        <v>BSIS</v>
      </c>
      <c r="E15" s="161"/>
      <c r="F15" s="59">
        <f>'STUDENT RECORD'!EP12</f>
        <v>1.75</v>
      </c>
      <c r="G15" s="182">
        <f>'STUDENT RECORD'!EQ12</f>
        <v>3</v>
      </c>
      <c r="H15" s="60">
        <f>'STUDENT RECORD'!ES12</f>
        <v>2.25</v>
      </c>
      <c r="I15" s="59"/>
      <c r="J15" s="62"/>
      <c r="K15" s="62"/>
    </row>
    <row r="16" spans="1:11" x14ac:dyDescent="0.25">
      <c r="A16" s="56">
        <v>5</v>
      </c>
      <c r="B16" s="57" t="str">
        <f>'STUDENT RECORD'!B13</f>
        <v>Aviles, Christopher Allen</v>
      </c>
      <c r="C16" s="58"/>
      <c r="D16" s="160" t="str">
        <f>'STUDENT RECORD'!$A$8</f>
        <v>BSIS</v>
      </c>
      <c r="E16" s="161"/>
      <c r="F16" s="59">
        <f>'STUDENT RECORD'!EP13</f>
        <v>1.75</v>
      </c>
      <c r="G16" s="182">
        <f>'STUDENT RECORD'!EQ13</f>
        <v>3</v>
      </c>
      <c r="H16" s="60">
        <f>'STUDENT RECORD'!ES13</f>
        <v>2.25</v>
      </c>
      <c r="I16" s="59"/>
      <c r="J16" s="62"/>
      <c r="K16" s="62"/>
    </row>
    <row r="17" spans="1:11" x14ac:dyDescent="0.25">
      <c r="A17" s="56">
        <v>6</v>
      </c>
      <c r="B17" s="57" t="str">
        <f>'STUDENT RECORD'!B14</f>
        <v>Badi, Adreillan Vic</v>
      </c>
      <c r="C17" s="58"/>
      <c r="D17" s="160" t="str">
        <f>'STUDENT RECORD'!$A$8</f>
        <v>BSIS</v>
      </c>
      <c r="E17" s="161"/>
      <c r="F17" s="180">
        <f>'STUDENT RECORD'!EP14</f>
        <v>1.5</v>
      </c>
      <c r="G17" s="180">
        <f>'STUDENT RECORD'!EQ14</f>
        <v>2.5</v>
      </c>
      <c r="H17" s="110">
        <f>'STUDENT RECORD'!ES14</f>
        <v>2</v>
      </c>
      <c r="I17" s="59"/>
      <c r="J17" s="62"/>
      <c r="K17" s="62"/>
    </row>
    <row r="18" spans="1:11" x14ac:dyDescent="0.25">
      <c r="A18" s="56">
        <v>7</v>
      </c>
      <c r="B18" s="57" t="str">
        <f>'STUDENT RECORD'!B15</f>
        <v>Baldoz, Bryan</v>
      </c>
      <c r="C18" s="58"/>
      <c r="D18" s="160" t="str">
        <f>'STUDENT RECORD'!$A$8</f>
        <v>BSIS</v>
      </c>
      <c r="E18" s="161"/>
      <c r="F18" s="59">
        <f>'STUDENT RECORD'!EP15</f>
        <v>2.75</v>
      </c>
      <c r="G18" s="182">
        <f>'STUDENT RECORD'!EQ15</f>
        <v>5</v>
      </c>
      <c r="H18" s="60" t="s">
        <v>183</v>
      </c>
      <c r="I18" s="59"/>
      <c r="J18" s="62"/>
      <c r="K18" s="62"/>
    </row>
    <row r="19" spans="1:11" x14ac:dyDescent="0.25">
      <c r="A19" s="56">
        <v>8</v>
      </c>
      <c r="B19" s="57" t="str">
        <f>'STUDENT RECORD'!B16</f>
        <v>Balingao, Jeffrey</v>
      </c>
      <c r="C19" s="58"/>
      <c r="D19" s="160" t="str">
        <f>'STUDENT RECORD'!$A$8</f>
        <v>BSIS</v>
      </c>
      <c r="E19" s="161"/>
      <c r="F19" s="180">
        <f>'STUDENT RECORD'!EP16</f>
        <v>2.5</v>
      </c>
      <c r="G19" s="182">
        <f>'STUDENT RECORD'!EQ16</f>
        <v>3</v>
      </c>
      <c r="H19" s="60">
        <f>'STUDENT RECORD'!ES16</f>
        <v>2.75</v>
      </c>
      <c r="I19" s="59"/>
      <c r="J19" s="62"/>
      <c r="K19" s="62"/>
    </row>
    <row r="20" spans="1:11" x14ac:dyDescent="0.25">
      <c r="A20" s="56">
        <v>9</v>
      </c>
      <c r="B20" s="57" t="str">
        <f>'STUDENT RECORD'!B17</f>
        <v>Banasan, Neftali</v>
      </c>
      <c r="C20" s="58"/>
      <c r="D20" s="160" t="str">
        <f>'STUDENT RECORD'!$A$8</f>
        <v>BSIS</v>
      </c>
      <c r="E20" s="161"/>
      <c r="F20" s="59">
        <f>'STUDENT RECORD'!EP17</f>
        <v>1.25</v>
      </c>
      <c r="G20" s="180">
        <f>'STUDENT RECORD'!EQ17</f>
        <v>2.5</v>
      </c>
      <c r="H20" s="110">
        <f>'STUDENT RECORD'!ES17</f>
        <v>2</v>
      </c>
      <c r="I20" s="59"/>
      <c r="J20" s="62"/>
      <c r="K20" s="62"/>
    </row>
    <row r="21" spans="1:11" x14ac:dyDescent="0.25">
      <c r="A21" s="56">
        <v>10</v>
      </c>
      <c r="B21" s="57" t="str">
        <f>'STUDENT RECORD'!B18</f>
        <v>Banza, Dennis</v>
      </c>
      <c r="C21" s="58"/>
      <c r="D21" s="160" t="str">
        <f>'STUDENT RECORD'!$A$8</f>
        <v>BSIS</v>
      </c>
      <c r="E21" s="161"/>
      <c r="F21" s="182">
        <f>'STUDENT RECORD'!EP18</f>
        <v>2</v>
      </c>
      <c r="G21" s="182">
        <f>'STUDENT RECORD'!EQ18</f>
        <v>3</v>
      </c>
      <c r="H21" s="181">
        <f>'STUDENT RECORD'!ES18</f>
        <v>2.5</v>
      </c>
      <c r="I21" s="59"/>
      <c r="J21" s="62"/>
      <c r="K21" s="62"/>
    </row>
    <row r="22" spans="1:11" x14ac:dyDescent="0.25">
      <c r="A22" s="56">
        <v>11</v>
      </c>
      <c r="B22" s="57" t="str">
        <f>'STUDENT RECORD'!B19</f>
        <v>Bargas, roel</v>
      </c>
      <c r="C22" s="58"/>
      <c r="D22" s="160" t="str">
        <f>'STUDENT RECORD'!$A$8</f>
        <v>BSIS</v>
      </c>
      <c r="E22" s="161"/>
      <c r="F22" s="180">
        <f>'STUDENT RECORD'!EP19</f>
        <v>2.5</v>
      </c>
      <c r="G22" s="182">
        <f>'STUDENT RECORD'!EQ19</f>
        <v>3</v>
      </c>
      <c r="H22" s="60">
        <f>'STUDENT RECORD'!ES19</f>
        <v>2.75</v>
      </c>
      <c r="I22" s="59"/>
      <c r="J22" s="62"/>
      <c r="K22" s="62"/>
    </row>
    <row r="23" spans="1:11" x14ac:dyDescent="0.25">
      <c r="A23" s="56">
        <v>12</v>
      </c>
      <c r="B23" s="57" t="str">
        <f>'STUDENT RECORD'!B20</f>
        <v>Bayuca, Darwin</v>
      </c>
      <c r="C23" s="58"/>
      <c r="D23" s="160" t="str">
        <f>'STUDENT RECORD'!$A$8</f>
        <v>BSIS</v>
      </c>
      <c r="E23" s="161"/>
      <c r="F23" s="182">
        <f>'STUDENT RECORD'!EP20</f>
        <v>3</v>
      </c>
      <c r="G23" s="182">
        <f>'STUDENT RECORD'!EQ20</f>
        <v>5</v>
      </c>
      <c r="H23" s="60" t="s">
        <v>183</v>
      </c>
      <c r="I23" s="59"/>
      <c r="J23" s="62"/>
      <c r="K23" s="62"/>
    </row>
    <row r="24" spans="1:11" x14ac:dyDescent="0.25">
      <c r="A24" s="56">
        <v>13</v>
      </c>
      <c r="B24" s="57" t="str">
        <f>'STUDENT RECORD'!B21</f>
        <v>Cleopas,Marwin</v>
      </c>
      <c r="C24" s="58"/>
      <c r="D24" s="160" t="str">
        <f>'STUDENT RECORD'!$A$8</f>
        <v>BSIS</v>
      </c>
      <c r="E24" s="161"/>
      <c r="F24" s="59">
        <f>'STUDENT RECORD'!EP21</f>
        <v>1.25</v>
      </c>
      <c r="G24" s="180">
        <f>'STUDENT RECORD'!EQ21</f>
        <v>2.5</v>
      </c>
      <c r="H24" s="110">
        <f>'STUDENT RECORD'!ES21</f>
        <v>2</v>
      </c>
      <c r="I24" s="59"/>
      <c r="J24" s="62"/>
      <c r="K24" s="62"/>
    </row>
    <row r="25" spans="1:11" x14ac:dyDescent="0.25">
      <c r="A25" s="56">
        <v>14</v>
      </c>
      <c r="B25" s="57" t="str">
        <f>'STUDENT RECORD'!B22</f>
        <v>Corrales,  John Paul</v>
      </c>
      <c r="C25" s="58"/>
      <c r="D25" s="160" t="str">
        <f>'STUDENT RECORD'!$A$8</f>
        <v>BSIS</v>
      </c>
      <c r="E25" s="161"/>
      <c r="F25" s="59">
        <f>'STUDENT RECORD'!EP22</f>
        <v>1.75</v>
      </c>
      <c r="G25" s="180">
        <f>'STUDENT RECORD'!EQ22</f>
        <v>2.5</v>
      </c>
      <c r="H25" s="110">
        <f>'STUDENT RECORD'!ES22</f>
        <v>2</v>
      </c>
      <c r="I25" s="59"/>
      <c r="J25" s="62"/>
      <c r="K25" s="62"/>
    </row>
    <row r="26" spans="1:11" x14ac:dyDescent="0.25">
      <c r="A26" s="56">
        <v>15</v>
      </c>
      <c r="B26" s="57" t="str">
        <f>'STUDENT RECORD'!B23</f>
        <v>corpuz, Michael</v>
      </c>
      <c r="C26" s="58"/>
      <c r="D26" s="160" t="str">
        <f>'STUDENT RECORD'!$A$8</f>
        <v>BSIS</v>
      </c>
      <c r="E26" s="161"/>
      <c r="F26" s="59">
        <f>'STUDENT RECORD'!EP23</f>
        <v>2.75</v>
      </c>
      <c r="G26" s="182">
        <f>'STUDENT RECORD'!EQ23</f>
        <v>3</v>
      </c>
      <c r="H26" s="60">
        <f>'STUDENT RECORD'!ES23</f>
        <v>2.75</v>
      </c>
      <c r="I26" s="59"/>
      <c r="J26" s="62"/>
      <c r="K26" s="62"/>
    </row>
    <row r="27" spans="1:11" x14ac:dyDescent="0.25">
      <c r="A27" s="56">
        <v>16</v>
      </c>
      <c r="B27" s="57" t="str">
        <f>'STUDENT RECORD'!B24</f>
        <v>Dasalla, Allen</v>
      </c>
      <c r="C27" s="58"/>
      <c r="D27" s="160" t="str">
        <f>'STUDENT RECORD'!$A$8</f>
        <v>BSIS</v>
      </c>
      <c r="E27" s="161"/>
      <c r="F27" s="180">
        <f>'STUDENT RECORD'!EP24</f>
        <v>1.5</v>
      </c>
      <c r="G27" s="180">
        <f>'STUDENT RECORD'!EQ24</f>
        <v>2.5</v>
      </c>
      <c r="H27" s="110">
        <f>'STUDENT RECORD'!ES24</f>
        <v>2</v>
      </c>
      <c r="I27" s="59"/>
      <c r="J27" s="62"/>
      <c r="K27" s="62"/>
    </row>
    <row r="28" spans="1:11" x14ac:dyDescent="0.25">
      <c r="A28" s="56">
        <v>17</v>
      </c>
      <c r="B28" s="57" t="str">
        <f>'STUDENT RECORD'!B25</f>
        <v>Disono, Kiel Bryan</v>
      </c>
      <c r="C28" s="58"/>
      <c r="D28" s="160" t="str">
        <f>'STUDENT RECORD'!$A$8</f>
        <v>BSIS</v>
      </c>
      <c r="E28" s="161"/>
      <c r="F28" s="59">
        <f>'STUDENT RECORD'!EP25</f>
        <v>2.75</v>
      </c>
      <c r="G28" s="182">
        <f>'STUDENT RECORD'!EQ25</f>
        <v>5</v>
      </c>
      <c r="H28" s="60" t="s">
        <v>183</v>
      </c>
      <c r="I28" s="59"/>
      <c r="J28" s="62"/>
      <c r="K28" s="62"/>
    </row>
    <row r="29" spans="1:11" x14ac:dyDescent="0.25">
      <c r="A29" s="56">
        <v>18</v>
      </c>
      <c r="B29" s="57" t="str">
        <f>'STUDENT RECORD'!B26</f>
        <v>Galicia, Fritz Joseph</v>
      </c>
      <c r="C29" s="58"/>
      <c r="D29" s="160" t="str">
        <f>'STUDENT RECORD'!$A$8</f>
        <v>BSIS</v>
      </c>
      <c r="E29" s="161"/>
      <c r="F29" s="59">
        <f>'STUDENT RECORD'!EP26</f>
        <v>2.75</v>
      </c>
      <c r="G29" s="182">
        <f>'STUDENT RECORD'!EQ26</f>
        <v>3</v>
      </c>
      <c r="H29" s="110">
        <f>'STUDENT RECORD'!ES26</f>
        <v>3</v>
      </c>
      <c r="I29" s="59"/>
      <c r="J29" s="62"/>
      <c r="K29" s="62"/>
    </row>
    <row r="30" spans="1:11" x14ac:dyDescent="0.25">
      <c r="A30" s="56">
        <v>19</v>
      </c>
      <c r="B30" s="57" t="str">
        <f>'STUDENT RECORD'!B27</f>
        <v>Gapate, Rodel</v>
      </c>
      <c r="C30" s="58"/>
      <c r="D30" s="160" t="str">
        <f>'STUDENT RECORD'!$A$8</f>
        <v>BSIS</v>
      </c>
      <c r="E30" s="161"/>
      <c r="F30" s="59">
        <f>'STUDENT RECORD'!EP27</f>
        <v>2.25</v>
      </c>
      <c r="G30" s="182">
        <f>'STUDENT RECORD'!EQ27</f>
        <v>4</v>
      </c>
      <c r="H30" s="181">
        <f>'STUDENT RECORD'!ES27</f>
        <v>2.5</v>
      </c>
      <c r="I30" s="59"/>
      <c r="J30" s="62"/>
      <c r="K30" s="62"/>
    </row>
    <row r="31" spans="1:11" x14ac:dyDescent="0.25">
      <c r="A31" s="56">
        <v>20</v>
      </c>
      <c r="B31" s="57" t="str">
        <f>'STUDENT RECORD'!B28</f>
        <v>Genotiva, King Peace James</v>
      </c>
      <c r="C31" s="58"/>
      <c r="D31" s="160" t="str">
        <f>'STUDENT RECORD'!$A$8</f>
        <v>BSIS</v>
      </c>
      <c r="E31" s="161"/>
      <c r="F31" s="59">
        <f>'STUDENT RECORD'!EP28</f>
        <v>2.25</v>
      </c>
      <c r="G31" s="182">
        <f>'STUDENT RECORD'!EQ28</f>
        <v>3</v>
      </c>
      <c r="H31" s="60">
        <f>'STUDENT RECORD'!ES28</f>
        <v>2.75</v>
      </c>
      <c r="I31" s="59"/>
      <c r="J31" s="62"/>
      <c r="K31" s="62"/>
    </row>
    <row r="32" spans="1:11" x14ac:dyDescent="0.25">
      <c r="A32" s="56">
        <v>21</v>
      </c>
      <c r="B32" s="57" t="str">
        <f>'STUDENT RECORD'!B29</f>
        <v>Gerasol, Ivan Billy Joe</v>
      </c>
      <c r="C32" s="58"/>
      <c r="D32" s="160" t="str">
        <f>'STUDENT RECORD'!$A$8</f>
        <v>BSIS</v>
      </c>
      <c r="E32" s="161"/>
      <c r="F32" s="59">
        <f>'STUDENT RECORD'!EP29</f>
        <v>2.75</v>
      </c>
      <c r="G32" s="59">
        <f>'STUDENT RECORD'!EQ29</f>
        <v>2.75</v>
      </c>
      <c r="H32" s="60">
        <f>'STUDENT RECORD'!ES29</f>
        <v>2.75</v>
      </c>
      <c r="I32" s="59"/>
      <c r="J32" s="62"/>
      <c r="K32" s="62"/>
    </row>
    <row r="33" spans="1:19" x14ac:dyDescent="0.25">
      <c r="A33" s="56">
        <v>22</v>
      </c>
      <c r="B33" s="57" t="str">
        <f>'STUDENT RECORD'!B30</f>
        <v>Gumned, Griego</v>
      </c>
      <c r="C33" s="58"/>
      <c r="D33" s="160" t="str">
        <f>'STUDENT RECORD'!$A$8</f>
        <v>BSIS</v>
      </c>
      <c r="E33" s="161"/>
      <c r="F33" s="182">
        <f>'STUDENT RECORD'!EP30</f>
        <v>5</v>
      </c>
      <c r="G33" s="182">
        <f>'STUDENT RECORD'!EQ30</f>
        <v>5</v>
      </c>
      <c r="H33" s="60" t="s">
        <v>184</v>
      </c>
      <c r="I33" s="59"/>
      <c r="J33" s="62"/>
      <c r="K33" s="62"/>
    </row>
    <row r="34" spans="1:19" x14ac:dyDescent="0.25">
      <c r="A34" s="56">
        <v>23</v>
      </c>
      <c r="B34" s="57" t="str">
        <f>'STUDENT RECORD'!B31</f>
        <v>Pader, Baltazar</v>
      </c>
      <c r="C34" s="58"/>
      <c r="D34" s="160" t="str">
        <f>'STUDENT RECORD'!$A$8</f>
        <v>BSIS</v>
      </c>
      <c r="E34" s="161"/>
      <c r="F34" s="180">
        <f>'STUDENT RECORD'!EP31</f>
        <v>1.5</v>
      </c>
      <c r="G34" s="180">
        <f>'STUDENT RECORD'!EQ31</f>
        <v>2.5</v>
      </c>
      <c r="H34" s="110">
        <f>'STUDENT RECORD'!ES31</f>
        <v>2</v>
      </c>
      <c r="I34" s="59"/>
      <c r="J34" s="62"/>
      <c r="K34" s="62"/>
    </row>
    <row r="35" spans="1:19" x14ac:dyDescent="0.25">
      <c r="A35" s="56">
        <v>24</v>
      </c>
      <c r="B35" s="57" t="str">
        <f>'STUDENT RECORD'!B32</f>
        <v>Pagaduan, Billy Joe</v>
      </c>
      <c r="C35" s="58"/>
      <c r="D35" s="160" t="str">
        <f>'STUDENT RECORD'!$A$8</f>
        <v>BSIS</v>
      </c>
      <c r="E35" s="161"/>
      <c r="F35" s="180">
        <f>'STUDENT RECORD'!EP32</f>
        <v>2.5</v>
      </c>
      <c r="G35" s="182">
        <f>'STUDENT RECORD'!EQ32</f>
        <v>3</v>
      </c>
      <c r="H35" s="60">
        <f>'STUDENT RECORD'!ES32</f>
        <v>2.75</v>
      </c>
      <c r="I35" s="59"/>
      <c r="J35" s="62"/>
      <c r="K35" s="62"/>
    </row>
    <row r="36" spans="1:19" ht="16.5" x14ac:dyDescent="0.3">
      <c r="A36" s="56">
        <v>25</v>
      </c>
      <c r="B36" s="57" t="str">
        <f>'STUDENT RECORD'!B33</f>
        <v>Parel, Jayson</v>
      </c>
      <c r="C36" s="63"/>
      <c r="D36" s="160" t="str">
        <f>'STUDENT RECORD'!$A$8</f>
        <v>BSIS</v>
      </c>
      <c r="E36" s="161"/>
      <c r="F36" s="182">
        <f>'STUDENT RECORD'!EP33</f>
        <v>3</v>
      </c>
      <c r="G36" s="182">
        <f>'STUDENT RECORD'!EQ33</f>
        <v>5</v>
      </c>
      <c r="H36" s="60" t="s">
        <v>183</v>
      </c>
      <c r="I36" s="59"/>
      <c r="J36" s="64"/>
      <c r="K36" s="64"/>
    </row>
    <row r="37" spans="1:19" ht="16.5" x14ac:dyDescent="0.3">
      <c r="A37" s="65"/>
      <c r="B37" s="66"/>
      <c r="C37" s="65"/>
      <c r="D37" s="67"/>
      <c r="E37" s="67"/>
      <c r="F37" s="68"/>
      <c r="G37" s="68"/>
      <c r="H37" s="69"/>
      <c r="I37" s="70"/>
      <c r="J37" s="70"/>
      <c r="K37" s="70"/>
    </row>
    <row r="38" spans="1:19" ht="16.5" x14ac:dyDescent="0.3">
      <c r="A38" s="65"/>
      <c r="B38" s="66"/>
      <c r="C38" s="65"/>
      <c r="D38" s="67"/>
      <c r="E38" s="67"/>
      <c r="F38" s="68"/>
      <c r="G38" s="68"/>
      <c r="H38" s="69"/>
      <c r="I38" s="70"/>
      <c r="J38" s="70"/>
      <c r="K38" s="70"/>
    </row>
    <row r="39" spans="1:19" ht="16.5" x14ac:dyDescent="0.3">
      <c r="B39" s="71" t="s">
        <v>29</v>
      </c>
      <c r="C39" s="72" t="s">
        <v>93</v>
      </c>
      <c r="D39" s="73"/>
      <c r="E39" s="74"/>
      <c r="F39" s="74"/>
      <c r="G39" s="75">
        <f>COUNTIF('STUDENT RECORD'!$ES$9:$ES$108,"&lt;=3")</f>
        <v>47</v>
      </c>
      <c r="H39" s="76"/>
      <c r="I39" s="77" t="s">
        <v>94</v>
      </c>
      <c r="J39" s="77"/>
      <c r="K39" s="76"/>
      <c r="M39" s="78"/>
      <c r="N39" s="79"/>
      <c r="P39" s="80"/>
      <c r="Q39" s="80"/>
    </row>
    <row r="40" spans="1:19" ht="16.5" x14ac:dyDescent="0.3">
      <c r="B40" s="81" t="s">
        <v>95</v>
      </c>
      <c r="C40" s="82" t="s">
        <v>96</v>
      </c>
      <c r="D40" s="80"/>
      <c r="G40" s="75">
        <v>0</v>
      </c>
      <c r="H40" s="83"/>
      <c r="I40" s="70"/>
      <c r="J40" s="70"/>
      <c r="K40" s="83"/>
      <c r="M40" s="80"/>
      <c r="N40" s="79"/>
      <c r="O40" s="156"/>
      <c r="P40" s="156"/>
      <c r="Q40" s="156"/>
      <c r="R40" s="156"/>
      <c r="S40" s="156"/>
    </row>
    <row r="41" spans="1:19" ht="16.5" x14ac:dyDescent="0.3">
      <c r="B41" s="84" t="s">
        <v>97</v>
      </c>
      <c r="C41" s="85" t="s">
        <v>98</v>
      </c>
      <c r="D41" s="80"/>
      <c r="G41" s="86">
        <v>9</v>
      </c>
      <c r="H41" s="83"/>
      <c r="I41" s="70"/>
      <c r="J41" s="70"/>
      <c r="K41" s="83"/>
      <c r="M41" s="80"/>
      <c r="N41" s="79"/>
      <c r="O41" s="153"/>
      <c r="P41" s="153"/>
      <c r="Q41" s="153"/>
      <c r="R41" s="153"/>
      <c r="S41" s="153"/>
    </row>
    <row r="42" spans="1:19" ht="16.5" x14ac:dyDescent="0.3">
      <c r="B42" s="87" t="s">
        <v>99</v>
      </c>
      <c r="C42" s="82" t="s">
        <v>100</v>
      </c>
      <c r="D42" s="80"/>
      <c r="G42" s="86">
        <v>2</v>
      </c>
      <c r="H42" s="83"/>
      <c r="I42" s="70"/>
      <c r="J42" s="70"/>
      <c r="K42" s="83"/>
      <c r="M42" s="80"/>
      <c r="N42" s="79"/>
      <c r="O42" s="156"/>
      <c r="P42" s="156"/>
      <c r="Q42" s="156"/>
      <c r="R42" s="156"/>
      <c r="S42" s="156"/>
    </row>
    <row r="43" spans="1:19" ht="16.5" x14ac:dyDescent="0.3">
      <c r="B43" s="87" t="s">
        <v>101</v>
      </c>
      <c r="C43" s="82" t="s">
        <v>102</v>
      </c>
      <c r="D43" s="80"/>
      <c r="G43" s="75">
        <f>COUNTA('STUDENT RECORD'!$B$9:$B$108)</f>
        <v>58</v>
      </c>
      <c r="H43" s="83"/>
      <c r="K43" s="83"/>
      <c r="M43" s="80"/>
      <c r="O43" s="80"/>
      <c r="P43" s="80"/>
      <c r="Q43" s="80"/>
    </row>
    <row r="44" spans="1:19" ht="16.5" x14ac:dyDescent="0.3">
      <c r="B44" s="87" t="s">
        <v>103</v>
      </c>
      <c r="C44" s="88"/>
      <c r="D44" s="80"/>
      <c r="H44" s="83"/>
      <c r="I44" s="151" t="str">
        <f>'STUDENT RECORD'!AJ2</f>
        <v>JOSHUA M. TIZON</v>
      </c>
      <c r="J44" s="151"/>
      <c r="K44" s="152"/>
      <c r="L44" s="89"/>
      <c r="M44" s="80"/>
      <c r="O44" s="80"/>
      <c r="P44" s="80"/>
      <c r="Q44" s="80"/>
    </row>
    <row r="45" spans="1:19" ht="16.5" x14ac:dyDescent="0.3">
      <c r="B45" s="87" t="s">
        <v>105</v>
      </c>
      <c r="C45" s="82"/>
      <c r="D45" s="80"/>
      <c r="H45" s="83"/>
      <c r="I45" s="157" t="s">
        <v>104</v>
      </c>
      <c r="J45" s="158"/>
      <c r="K45" s="159"/>
      <c r="M45" s="80"/>
      <c r="N45" s="90"/>
      <c r="O45" s="91"/>
      <c r="P45" s="91"/>
      <c r="Q45" s="91"/>
    </row>
    <row r="46" spans="1:19" ht="16.5" x14ac:dyDescent="0.3">
      <c r="B46" s="87" t="s">
        <v>106</v>
      </c>
      <c r="C46" s="88"/>
      <c r="D46" s="80"/>
      <c r="H46" s="83"/>
      <c r="I46" s="92"/>
      <c r="J46" s="92"/>
      <c r="K46" s="93"/>
      <c r="M46" s="94"/>
      <c r="N46" s="79"/>
      <c r="O46" s="91"/>
      <c r="P46" s="91"/>
      <c r="Q46" s="91"/>
    </row>
    <row r="47" spans="1:19" ht="16.5" x14ac:dyDescent="0.3">
      <c r="B47" s="87" t="s">
        <v>107</v>
      </c>
      <c r="C47" s="88"/>
      <c r="D47" s="80"/>
      <c r="H47" s="83"/>
      <c r="I47" s="77" t="s">
        <v>109</v>
      </c>
      <c r="J47" s="77"/>
      <c r="K47" s="76"/>
      <c r="M47" s="94"/>
      <c r="N47" s="79"/>
      <c r="O47" s="91"/>
      <c r="P47" s="91"/>
      <c r="Q47" s="91"/>
    </row>
    <row r="48" spans="1:19" ht="16.5" x14ac:dyDescent="0.3">
      <c r="B48" s="87" t="s">
        <v>108</v>
      </c>
      <c r="C48" s="88"/>
      <c r="D48" s="80"/>
      <c r="H48" s="83"/>
      <c r="K48" s="95"/>
      <c r="P48" s="70"/>
      <c r="Q48" s="70"/>
    </row>
    <row r="49" spans="1:19" ht="16.5" x14ac:dyDescent="0.3">
      <c r="B49" s="84" t="s">
        <v>110</v>
      </c>
      <c r="C49" s="96"/>
      <c r="D49" s="80"/>
      <c r="H49" s="83"/>
      <c r="I49" s="70"/>
      <c r="J49" s="70"/>
      <c r="K49" s="95"/>
    </row>
    <row r="50" spans="1:19" ht="16.5" x14ac:dyDescent="0.3">
      <c r="B50" s="84" t="s">
        <v>111</v>
      </c>
      <c r="C50" s="97"/>
      <c r="H50" s="83"/>
      <c r="I50" s="70"/>
      <c r="J50" s="70"/>
      <c r="K50" s="95"/>
      <c r="L50" s="89"/>
      <c r="M50" s="78"/>
      <c r="N50" s="79"/>
      <c r="P50" s="80"/>
      <c r="Q50" s="80"/>
    </row>
    <row r="51" spans="1:19" ht="16.5" x14ac:dyDescent="0.3">
      <c r="B51" s="87" t="s">
        <v>112</v>
      </c>
      <c r="C51" s="97"/>
      <c r="H51" s="83"/>
      <c r="I51" s="70"/>
      <c r="J51" s="70"/>
      <c r="K51" s="95"/>
      <c r="M51" s="80"/>
      <c r="N51" s="90"/>
      <c r="O51" s="98"/>
      <c r="P51" s="80"/>
      <c r="Q51" s="80"/>
    </row>
    <row r="52" spans="1:19" ht="16.5" x14ac:dyDescent="0.3">
      <c r="B52" s="87" t="s">
        <v>113</v>
      </c>
      <c r="C52" s="99" t="s">
        <v>30</v>
      </c>
      <c r="D52" s="80"/>
      <c r="H52" s="83"/>
      <c r="I52" s="151" t="str">
        <f>'STUDENT RECORD'!AA2</f>
        <v>DR. VITRUVIUS JOHN D. BARAYUGA</v>
      </c>
      <c r="J52" s="151"/>
      <c r="K52" s="152"/>
      <c r="M52" s="80"/>
      <c r="N52" s="79"/>
      <c r="O52" s="153"/>
      <c r="P52" s="153"/>
      <c r="Q52" s="153"/>
      <c r="R52" s="153"/>
      <c r="S52" s="153"/>
    </row>
    <row r="53" spans="1:19" ht="16.5" x14ac:dyDescent="0.3">
      <c r="B53" s="87" t="s">
        <v>114</v>
      </c>
      <c r="C53" s="99" t="s">
        <v>33</v>
      </c>
      <c r="D53" s="80"/>
      <c r="H53" s="83"/>
      <c r="I53" s="154" t="s">
        <v>115</v>
      </c>
      <c r="J53" s="154"/>
      <c r="K53" s="155"/>
      <c r="M53" s="80"/>
      <c r="N53" s="79"/>
      <c r="O53" s="156"/>
      <c r="P53" s="156"/>
      <c r="Q53" s="156"/>
      <c r="R53" s="156"/>
      <c r="S53" s="156"/>
    </row>
    <row r="54" spans="1:19" ht="16.5" x14ac:dyDescent="0.3">
      <c r="A54" s="100"/>
      <c r="B54" s="101" t="s">
        <v>116</v>
      </c>
      <c r="C54" s="102" t="s">
        <v>34</v>
      </c>
      <c r="D54" s="103"/>
      <c r="E54" s="103"/>
      <c r="F54" s="103"/>
      <c r="G54" s="103"/>
      <c r="H54" s="104"/>
      <c r="I54" s="105"/>
      <c r="J54" s="106"/>
      <c r="K54" s="107"/>
    </row>
    <row r="55" spans="1:19" ht="16.5" x14ac:dyDescent="0.3">
      <c r="A55" s="100"/>
      <c r="B55" s="108"/>
      <c r="C55" s="108"/>
      <c r="D55" s="108"/>
      <c r="E55" s="108"/>
      <c r="F55" s="108"/>
      <c r="G55" s="108"/>
      <c r="H55" s="78"/>
      <c r="I55" s="98"/>
      <c r="J55" s="80"/>
      <c r="K55" s="80"/>
    </row>
    <row r="56" spans="1:19" ht="16.5" x14ac:dyDescent="0.3">
      <c r="A56" s="100"/>
      <c r="C56" s="79"/>
      <c r="D56" s="91"/>
      <c r="E56" s="91"/>
      <c r="F56" s="91"/>
      <c r="G56" s="109"/>
      <c r="H56" s="98"/>
      <c r="I56" s="80"/>
      <c r="J56" s="80"/>
      <c r="K56" s="80"/>
    </row>
    <row r="57" spans="1:19" x14ac:dyDescent="0.25">
      <c r="A57" s="169" t="s">
        <v>32</v>
      </c>
      <c r="B57" s="169"/>
      <c r="C57" s="170" t="s">
        <v>36</v>
      </c>
      <c r="D57" s="171"/>
      <c r="E57" s="171"/>
      <c r="F57" s="171"/>
      <c r="G57" s="171"/>
      <c r="H57" s="172"/>
      <c r="I57" s="179" t="s">
        <v>187</v>
      </c>
      <c r="J57" s="179"/>
      <c r="K57" s="179"/>
    </row>
    <row r="58" spans="1:19" x14ac:dyDescent="0.25">
      <c r="A58" s="169"/>
      <c r="B58" s="169"/>
      <c r="C58" s="173"/>
      <c r="D58" s="174"/>
      <c r="E58" s="174"/>
      <c r="F58" s="174"/>
      <c r="G58" s="174"/>
      <c r="H58" s="175"/>
      <c r="I58" s="179"/>
      <c r="J58" s="179"/>
      <c r="K58" s="179"/>
    </row>
    <row r="59" spans="1:19" x14ac:dyDescent="0.25">
      <c r="A59" s="169"/>
      <c r="B59" s="169"/>
      <c r="C59" s="173"/>
      <c r="D59" s="174"/>
      <c r="E59" s="174"/>
      <c r="F59" s="174"/>
      <c r="G59" s="174"/>
      <c r="H59" s="175"/>
      <c r="I59" s="179"/>
      <c r="J59" s="179"/>
      <c r="K59" s="179"/>
    </row>
    <row r="60" spans="1:19" ht="29.25" customHeight="1" x14ac:dyDescent="0.25">
      <c r="A60" s="169"/>
      <c r="B60" s="169"/>
      <c r="C60" s="176"/>
      <c r="D60" s="177"/>
      <c r="E60" s="177"/>
      <c r="F60" s="177"/>
      <c r="G60" s="177"/>
      <c r="H60" s="178"/>
      <c r="I60" s="179"/>
      <c r="J60" s="179"/>
      <c r="K60" s="179"/>
    </row>
    <row r="61" spans="1:19" ht="16.5" x14ac:dyDescent="0.25">
      <c r="A61" s="162" t="s">
        <v>37</v>
      </c>
      <c r="B61" s="163"/>
      <c r="C61" s="164"/>
      <c r="D61" s="162" t="s">
        <v>38</v>
      </c>
      <c r="E61" s="163"/>
      <c r="F61" s="163"/>
      <c r="G61" s="164"/>
      <c r="H61" s="163" t="s">
        <v>118</v>
      </c>
      <c r="I61" s="163"/>
      <c r="J61" s="163"/>
      <c r="K61" s="164"/>
    </row>
    <row r="62" spans="1:19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spans="1:19" x14ac:dyDescent="0.25">
      <c r="A63" s="46" t="s">
        <v>76</v>
      </c>
      <c r="C63" s="46" t="s">
        <v>77</v>
      </c>
      <c r="D63" s="46"/>
      <c r="F63" s="47"/>
      <c r="H63" s="46" t="s">
        <v>80</v>
      </c>
      <c r="I63" s="47"/>
      <c r="J63" s="48" t="s">
        <v>81</v>
      </c>
    </row>
    <row r="64" spans="1:19" x14ac:dyDescent="0.25">
      <c r="A64" s="46" t="s">
        <v>74</v>
      </c>
      <c r="D64" s="46"/>
      <c r="F64" s="47"/>
      <c r="H64" s="46" t="s">
        <v>83</v>
      </c>
      <c r="I64" s="47"/>
      <c r="J64" s="47"/>
    </row>
    <row r="65" spans="1:11" x14ac:dyDescent="0.25">
      <c r="A65" s="46"/>
      <c r="D65" s="46"/>
      <c r="F65" s="47"/>
      <c r="H65" s="46"/>
      <c r="I65" s="47"/>
      <c r="J65" s="47"/>
    </row>
    <row r="66" spans="1:11" x14ac:dyDescent="0.25">
      <c r="A66" s="50"/>
      <c r="B66" s="165" t="s">
        <v>15</v>
      </c>
      <c r="C66" s="165" t="s">
        <v>35</v>
      </c>
      <c r="D66" s="167" t="s">
        <v>20</v>
      </c>
      <c r="E66" s="168"/>
      <c r="F66" s="52" t="s">
        <v>21</v>
      </c>
      <c r="G66" s="52" t="s">
        <v>22</v>
      </c>
      <c r="H66" s="51" t="s">
        <v>23</v>
      </c>
      <c r="I66" s="52" t="s">
        <v>24</v>
      </c>
      <c r="J66" s="52" t="s">
        <v>25</v>
      </c>
      <c r="K66" s="53" t="s">
        <v>26</v>
      </c>
    </row>
    <row r="67" spans="1:11" x14ac:dyDescent="0.25">
      <c r="A67" s="50" t="s">
        <v>14</v>
      </c>
      <c r="B67" s="166"/>
      <c r="C67" s="166"/>
      <c r="D67" s="160"/>
      <c r="E67" s="161"/>
      <c r="F67" s="55" t="s">
        <v>27</v>
      </c>
      <c r="G67" s="55" t="s">
        <v>27</v>
      </c>
      <c r="H67" s="54" t="s">
        <v>18</v>
      </c>
      <c r="I67" s="55" t="s">
        <v>18</v>
      </c>
      <c r="J67" s="55" t="s">
        <v>26</v>
      </c>
      <c r="K67" s="53" t="s">
        <v>28</v>
      </c>
    </row>
    <row r="68" spans="1:11" x14ac:dyDescent="0.25">
      <c r="A68" s="56">
        <v>26</v>
      </c>
      <c r="B68" s="57" t="str">
        <f>'STUDENT RECORD'!B34</f>
        <v>Pascua, Fredelson</v>
      </c>
      <c r="C68" s="58"/>
      <c r="D68" s="160" t="str">
        <f>'STUDENT RECORD'!$A$8</f>
        <v>BSIS</v>
      </c>
      <c r="E68" s="161"/>
      <c r="F68" s="59">
        <f>'STUDENT RECORD'!EP34</f>
        <v>2.25</v>
      </c>
      <c r="G68" s="182">
        <f>'STUDENT RECORD'!EQ34</f>
        <v>5</v>
      </c>
      <c r="H68" s="60" t="s">
        <v>183</v>
      </c>
      <c r="I68" s="59"/>
      <c r="J68" s="61"/>
      <c r="K68" s="61"/>
    </row>
    <row r="69" spans="1:11" x14ac:dyDescent="0.25">
      <c r="A69" s="56">
        <v>27</v>
      </c>
      <c r="B69" s="57" t="str">
        <f>'STUDENT RECORD'!B35</f>
        <v>Pena, James Carlo</v>
      </c>
      <c r="C69" s="58"/>
      <c r="D69" s="160" t="str">
        <f>'STUDENT RECORD'!$A$8</f>
        <v>BSIS</v>
      </c>
      <c r="E69" s="161"/>
      <c r="F69" s="180">
        <f>'STUDENT RECORD'!EP35</f>
        <v>2.5</v>
      </c>
      <c r="G69" s="180">
        <f>'STUDENT RECORD'!EQ35</f>
        <v>2.5</v>
      </c>
      <c r="H69" s="181">
        <f>'STUDENT RECORD'!ES35</f>
        <v>2.5</v>
      </c>
      <c r="I69" s="59"/>
      <c r="J69" s="62"/>
      <c r="K69" s="62"/>
    </row>
    <row r="70" spans="1:11" x14ac:dyDescent="0.25">
      <c r="A70" s="56">
        <v>28</v>
      </c>
      <c r="B70" s="57" t="str">
        <f>'STUDENT RECORD'!B36</f>
        <v>Realizo, Gervin</v>
      </c>
      <c r="C70" s="58"/>
      <c r="D70" s="160" t="str">
        <f>'STUDENT RECORD'!$A$8</f>
        <v>BSIS</v>
      </c>
      <c r="E70" s="161"/>
      <c r="F70" s="182">
        <f>'STUDENT RECORD'!EP36</f>
        <v>5</v>
      </c>
      <c r="G70" s="182">
        <f>'STUDENT RECORD'!EQ36</f>
        <v>5</v>
      </c>
      <c r="H70" s="60" t="s">
        <v>184</v>
      </c>
      <c r="I70" s="59"/>
      <c r="J70" s="62"/>
      <c r="K70" s="62"/>
    </row>
    <row r="71" spans="1:11" x14ac:dyDescent="0.25">
      <c r="A71" s="56">
        <v>29</v>
      </c>
      <c r="B71" s="57" t="str">
        <f>'STUDENT RECORD'!B37</f>
        <v>Suguitan, Richard</v>
      </c>
      <c r="C71" s="58"/>
      <c r="D71" s="160" t="str">
        <f>'STUDENT RECORD'!$A$8</f>
        <v>BSIS</v>
      </c>
      <c r="E71" s="161"/>
      <c r="F71" s="59">
        <f>'STUDENT RECORD'!EP37</f>
        <v>2.75</v>
      </c>
      <c r="G71" s="182">
        <f>'STUDENT RECORD'!EQ37</f>
        <v>3</v>
      </c>
      <c r="H71" s="60">
        <f>'STUDENT RECORD'!ES37</f>
        <v>2.75</v>
      </c>
      <c r="I71" s="59"/>
      <c r="J71" s="62"/>
      <c r="K71" s="62"/>
    </row>
    <row r="72" spans="1:11" x14ac:dyDescent="0.25">
      <c r="A72" s="56">
        <v>30</v>
      </c>
      <c r="B72" s="57" t="str">
        <f>'STUDENT RECORD'!B38</f>
        <v>Tajo, Aerhys Dave</v>
      </c>
      <c r="C72" s="58"/>
      <c r="D72" s="160" t="str">
        <f>'STUDENT RECORD'!$A$8</f>
        <v>BSIS</v>
      </c>
      <c r="E72" s="161"/>
      <c r="F72" s="180">
        <f>'STUDENT RECORD'!EP38</f>
        <v>2.5</v>
      </c>
      <c r="G72" s="182">
        <f>'STUDENT RECORD'!EQ38</f>
        <v>3</v>
      </c>
      <c r="H72" s="60">
        <f>'STUDENT RECORD'!ES38</f>
        <v>2.75</v>
      </c>
      <c r="I72" s="59"/>
      <c r="J72" s="62"/>
      <c r="K72" s="62"/>
    </row>
    <row r="73" spans="1:11" x14ac:dyDescent="0.25">
      <c r="A73" s="56">
        <v>31</v>
      </c>
      <c r="B73" s="57" t="str">
        <f>'STUDENT RECORD'!B39</f>
        <v>Torres, Alvin Rowe</v>
      </c>
      <c r="C73" s="58"/>
      <c r="D73" s="160" t="str">
        <f>'STUDENT RECORD'!$A$8</f>
        <v>BSIS</v>
      </c>
      <c r="E73" s="161"/>
      <c r="F73" s="180">
        <f>'STUDENT RECORD'!EP39</f>
        <v>2.5</v>
      </c>
      <c r="G73" s="182">
        <f>'STUDENT RECORD'!EQ39</f>
        <v>3</v>
      </c>
      <c r="H73" s="60">
        <f>'STUDENT RECORD'!ES39</f>
        <v>2.75</v>
      </c>
      <c r="I73" s="59"/>
      <c r="J73" s="62"/>
      <c r="K73" s="62"/>
    </row>
    <row r="74" spans="1:11" x14ac:dyDescent="0.25">
      <c r="A74" s="56">
        <v>32</v>
      </c>
      <c r="B74" s="57" t="str">
        <f>'STUDENT RECORD'!B40</f>
        <v>Villaruz, Jeunne</v>
      </c>
      <c r="C74" s="58"/>
      <c r="D74" s="160" t="str">
        <f>'STUDENT RECORD'!$A$8</f>
        <v>BSIS</v>
      </c>
      <c r="E74" s="161"/>
      <c r="F74" s="180">
        <f>'STUDENT RECORD'!EP40</f>
        <v>1.5</v>
      </c>
      <c r="G74" s="180">
        <f>'STUDENT RECORD'!EQ40</f>
        <v>2.5</v>
      </c>
      <c r="H74" s="110">
        <f>'STUDENT RECORD'!ES40</f>
        <v>2</v>
      </c>
      <c r="I74" s="59"/>
      <c r="J74" s="62"/>
      <c r="K74" s="62"/>
    </row>
    <row r="75" spans="1:11" x14ac:dyDescent="0.25">
      <c r="A75" s="56">
        <v>33</v>
      </c>
      <c r="B75" s="57" t="str">
        <f>'STUDENT RECORD'!B41</f>
        <v>Yu, John Robert</v>
      </c>
      <c r="C75" s="58"/>
      <c r="D75" s="160" t="str">
        <f>'STUDENT RECORD'!$A$8</f>
        <v>BSIS</v>
      </c>
      <c r="E75" s="161"/>
      <c r="F75" s="182">
        <f>'STUDENT RECORD'!EP41</f>
        <v>3</v>
      </c>
      <c r="G75" s="182">
        <f>'STUDENT RECORD'!EQ41</f>
        <v>5</v>
      </c>
      <c r="H75" s="60" t="s">
        <v>183</v>
      </c>
      <c r="I75" s="59"/>
      <c r="J75" s="62"/>
      <c r="K75" s="62"/>
    </row>
    <row r="76" spans="1:11" x14ac:dyDescent="0.25">
      <c r="A76" s="56">
        <v>34</v>
      </c>
      <c r="B76" s="57" t="str">
        <f>'STUDENT RECORD'!B42</f>
        <v>Arizabal, May Joy</v>
      </c>
      <c r="C76" s="58"/>
      <c r="D76" s="160" t="str">
        <f>'STUDENT RECORD'!$A$8</f>
        <v>BSIS</v>
      </c>
      <c r="E76" s="161"/>
      <c r="F76" s="180">
        <f>'STUDENT RECORD'!EP42</f>
        <v>1.5</v>
      </c>
      <c r="G76" s="180">
        <f>'STUDENT RECORD'!EQ42</f>
        <v>2.5</v>
      </c>
      <c r="H76" s="110">
        <f>'STUDENT RECORD'!ES42</f>
        <v>2</v>
      </c>
      <c r="I76" s="59"/>
      <c r="J76" s="62"/>
      <c r="K76" s="62"/>
    </row>
    <row r="77" spans="1:11" x14ac:dyDescent="0.25">
      <c r="A77" s="56">
        <v>35</v>
      </c>
      <c r="B77" s="57" t="str">
        <f>'STUDENT RECORD'!B43</f>
        <v>Antolin, Aslie Joy</v>
      </c>
      <c r="C77" s="58"/>
      <c r="D77" s="160" t="str">
        <f>'STUDENT RECORD'!$A$8</f>
        <v>BSIS</v>
      </c>
      <c r="E77" s="161"/>
      <c r="F77" s="59">
        <f>'STUDENT RECORD'!EP43</f>
        <v>1.75</v>
      </c>
      <c r="G77" s="59">
        <f>'STUDENT RECORD'!EQ43</f>
        <v>2.5</v>
      </c>
      <c r="H77" s="110">
        <f>'STUDENT RECORD'!ES43</f>
        <v>2</v>
      </c>
      <c r="I77" s="59"/>
      <c r="J77" s="62"/>
      <c r="K77" s="62"/>
    </row>
    <row r="78" spans="1:11" x14ac:dyDescent="0.25">
      <c r="A78" s="56">
        <v>36</v>
      </c>
      <c r="B78" s="57" t="str">
        <f>'STUDENT RECORD'!B44</f>
        <v>Bersalona, Keilah Natalia</v>
      </c>
      <c r="C78" s="58"/>
      <c r="D78" s="160" t="str">
        <f>'STUDENT RECORD'!$A$8</f>
        <v>BSIS</v>
      </c>
      <c r="E78" s="161"/>
      <c r="F78" s="59">
        <f>'STUDENT RECORD'!EP44</f>
        <v>1.75</v>
      </c>
      <c r="G78" s="59">
        <f>'STUDENT RECORD'!EQ44</f>
        <v>2.5</v>
      </c>
      <c r="H78" s="60">
        <f>'STUDENT RECORD'!ES44</f>
        <v>2.25</v>
      </c>
      <c r="I78" s="59"/>
      <c r="J78" s="62"/>
      <c r="K78" s="62"/>
    </row>
    <row r="79" spans="1:11" x14ac:dyDescent="0.25">
      <c r="A79" s="56">
        <v>37</v>
      </c>
      <c r="B79" s="57" t="str">
        <f>'STUDENT RECORD'!B45</f>
        <v>Borje, Janine</v>
      </c>
      <c r="C79" s="58"/>
      <c r="D79" s="160" t="str">
        <f>'STUDENT RECORD'!$A$8</f>
        <v>BSIS</v>
      </c>
      <c r="E79" s="161"/>
      <c r="F79" s="59">
        <f>'STUDENT RECORD'!EP45</f>
        <v>2.25</v>
      </c>
      <c r="G79" s="182">
        <f>'STUDENT RECORD'!EQ45</f>
        <v>3</v>
      </c>
      <c r="H79" s="181">
        <f>'STUDENT RECORD'!ES45</f>
        <v>2.5</v>
      </c>
      <c r="I79" s="59"/>
      <c r="J79" s="62"/>
      <c r="K79" s="62"/>
    </row>
    <row r="80" spans="1:11" x14ac:dyDescent="0.25">
      <c r="A80" s="56">
        <v>38</v>
      </c>
      <c r="B80" s="57" t="str">
        <f>'STUDENT RECORD'!B46</f>
        <v>Bier, Hannah Mae</v>
      </c>
      <c r="C80" s="58"/>
      <c r="D80" s="160" t="str">
        <f>'STUDENT RECORD'!$A$8</f>
        <v>BSIS</v>
      </c>
      <c r="E80" s="161"/>
      <c r="F80" s="59">
        <f>'STUDENT RECORD'!EP46</f>
        <v>1.75</v>
      </c>
      <c r="G80" s="180">
        <f>'STUDENT RECORD'!EQ46</f>
        <v>2.5</v>
      </c>
      <c r="H80" s="110">
        <f>'STUDENT RECORD'!ES46</f>
        <v>2</v>
      </c>
      <c r="I80" s="59"/>
      <c r="J80" s="62"/>
      <c r="K80" s="62"/>
    </row>
    <row r="81" spans="1:19" x14ac:dyDescent="0.25">
      <c r="A81" s="56">
        <v>39</v>
      </c>
      <c r="B81" s="57" t="str">
        <f>'STUDENT RECORD'!B47</f>
        <v>Biano, Susana</v>
      </c>
      <c r="C81" s="58"/>
      <c r="D81" s="160" t="str">
        <f>'STUDENT RECORD'!$A$8</f>
        <v>BSIS</v>
      </c>
      <c r="E81" s="161"/>
      <c r="F81" s="59">
        <f>'STUDENT RECORD'!EP47</f>
        <v>2.75</v>
      </c>
      <c r="G81" s="182">
        <f>'STUDENT RECORD'!EQ47</f>
        <v>5</v>
      </c>
      <c r="H81" s="60" t="s">
        <v>183</v>
      </c>
      <c r="I81" s="59"/>
      <c r="J81" s="62"/>
      <c r="K81" s="62"/>
    </row>
    <row r="82" spans="1:19" x14ac:dyDescent="0.25">
      <c r="A82" s="56">
        <v>40</v>
      </c>
      <c r="B82" s="57" t="str">
        <f>'STUDENT RECORD'!B48</f>
        <v>Colado, Maila</v>
      </c>
      <c r="C82" s="58"/>
      <c r="D82" s="160" t="str">
        <f>'STUDENT RECORD'!$A$8</f>
        <v>BSIS</v>
      </c>
      <c r="E82" s="161"/>
      <c r="F82" s="59">
        <f>'STUDENT RECORD'!EP48</f>
        <v>1.75</v>
      </c>
      <c r="G82" s="180">
        <f>'STUDENT RECORD'!EQ48</f>
        <v>2.5</v>
      </c>
      <c r="H82" s="60">
        <f>'STUDENT RECORD'!ES48</f>
        <v>2.25</v>
      </c>
      <c r="I82" s="59"/>
      <c r="J82" s="62"/>
      <c r="K82" s="62"/>
    </row>
    <row r="83" spans="1:19" x14ac:dyDescent="0.25">
      <c r="A83" s="56">
        <v>41</v>
      </c>
      <c r="B83" s="57" t="str">
        <f>'STUDENT RECORD'!B49</f>
        <v>Cabalbag, Marinelle</v>
      </c>
      <c r="C83" s="58"/>
      <c r="D83" s="160" t="str">
        <f>'STUDENT RECORD'!$A$8</f>
        <v>BSIS</v>
      </c>
      <c r="E83" s="161"/>
      <c r="F83" s="59">
        <f>'STUDENT RECORD'!EP49</f>
        <v>2.25</v>
      </c>
      <c r="G83" s="182">
        <f>'STUDENT RECORD'!EQ49</f>
        <v>3</v>
      </c>
      <c r="H83" s="60">
        <f>'STUDENT RECORD'!ES49</f>
        <v>2.75</v>
      </c>
      <c r="I83" s="59"/>
      <c r="J83" s="62"/>
      <c r="K83" s="62"/>
    </row>
    <row r="84" spans="1:19" x14ac:dyDescent="0.25">
      <c r="A84" s="56">
        <v>42</v>
      </c>
      <c r="B84" s="57" t="str">
        <f>'STUDENT RECORD'!B50</f>
        <v>Calso, Mary Grace</v>
      </c>
      <c r="C84" s="58"/>
      <c r="D84" s="160" t="str">
        <f>'STUDENT RECORD'!$A$8</f>
        <v>BSIS</v>
      </c>
      <c r="E84" s="161"/>
      <c r="F84" s="182">
        <f>'STUDENT RECORD'!EP50</f>
        <v>2</v>
      </c>
      <c r="G84" s="182">
        <f>'STUDENT RECORD'!EQ50</f>
        <v>3</v>
      </c>
      <c r="H84" s="181">
        <f>'STUDENT RECORD'!ES50</f>
        <v>2.5</v>
      </c>
      <c r="I84" s="59"/>
      <c r="J84" s="62"/>
      <c r="K84" s="62"/>
    </row>
    <row r="85" spans="1:19" x14ac:dyDescent="0.25">
      <c r="A85" s="56">
        <v>43</v>
      </c>
      <c r="B85" s="57" t="str">
        <f>'STUDENT RECORD'!B51</f>
        <v>cadaoas, Joan</v>
      </c>
      <c r="C85" s="58"/>
      <c r="D85" s="160" t="str">
        <f>'STUDENT RECORD'!$A$8</f>
        <v>BSIS</v>
      </c>
      <c r="E85" s="161"/>
      <c r="F85" s="182">
        <f>'STUDENT RECORD'!EP51</f>
        <v>2</v>
      </c>
      <c r="G85" s="180">
        <f>'STUDENT RECORD'!EQ51</f>
        <v>2.5</v>
      </c>
      <c r="H85" s="60">
        <f>'STUDENT RECORD'!ES51</f>
        <v>2.25</v>
      </c>
      <c r="I85" s="59"/>
      <c r="J85" s="62"/>
      <c r="K85" s="62"/>
    </row>
    <row r="86" spans="1:19" x14ac:dyDescent="0.25">
      <c r="A86" s="56">
        <v>44</v>
      </c>
      <c r="B86" s="57" t="str">
        <f>'STUDENT RECORD'!B52</f>
        <v>Dato, Donna Laureen</v>
      </c>
      <c r="C86" s="58"/>
      <c r="D86" s="160" t="str">
        <f>'STUDENT RECORD'!$A$8</f>
        <v>BSIS</v>
      </c>
      <c r="E86" s="161"/>
      <c r="F86" s="182">
        <f>'STUDENT RECORD'!EP52</f>
        <v>2</v>
      </c>
      <c r="G86" s="182">
        <f>'STUDENT RECORD'!EQ52</f>
        <v>3</v>
      </c>
      <c r="H86" s="181">
        <f>'STUDENT RECORD'!ES52</f>
        <v>2.5</v>
      </c>
      <c r="I86" s="59"/>
      <c r="J86" s="62"/>
      <c r="K86" s="62"/>
    </row>
    <row r="87" spans="1:19" x14ac:dyDescent="0.25">
      <c r="A87" s="56">
        <v>45</v>
      </c>
      <c r="B87" s="57" t="str">
        <f>'STUDENT RECORD'!B53</f>
        <v>Deis, Randa</v>
      </c>
      <c r="C87" s="58"/>
      <c r="D87" s="160" t="str">
        <f>'STUDENT RECORD'!$A$8</f>
        <v>BSIS</v>
      </c>
      <c r="E87" s="161"/>
      <c r="F87" s="180">
        <f>'STUDENT RECORD'!EP53</f>
        <v>2.5</v>
      </c>
      <c r="G87" s="182">
        <f>'STUDENT RECORD'!EQ53</f>
        <v>5</v>
      </c>
      <c r="H87" s="60" t="s">
        <v>183</v>
      </c>
      <c r="I87" s="59"/>
      <c r="J87" s="62"/>
      <c r="K87" s="62"/>
    </row>
    <row r="88" spans="1:19" x14ac:dyDescent="0.25">
      <c r="A88" s="56">
        <v>46</v>
      </c>
      <c r="B88" s="57" t="str">
        <f>'STUDENT RECORD'!B54</f>
        <v>Dapiton, Ivy</v>
      </c>
      <c r="C88" s="58"/>
      <c r="D88" s="160" t="str">
        <f>'STUDENT RECORD'!$A$8</f>
        <v>BSIS</v>
      </c>
      <c r="E88" s="161"/>
      <c r="F88" s="59">
        <f>'STUDENT RECORD'!EP54</f>
        <v>1.75</v>
      </c>
      <c r="G88" s="180">
        <f>'STUDENT RECORD'!EQ54</f>
        <v>2.5</v>
      </c>
      <c r="H88" s="110">
        <f>'STUDENT RECORD'!ES54</f>
        <v>2</v>
      </c>
      <c r="I88" s="59"/>
      <c r="J88" s="62"/>
      <c r="K88" s="62"/>
    </row>
    <row r="89" spans="1:19" x14ac:dyDescent="0.25">
      <c r="A89" s="56">
        <v>47</v>
      </c>
      <c r="B89" s="57" t="str">
        <f>'STUDENT RECORD'!B55</f>
        <v>etrata, Miles Chloe</v>
      </c>
      <c r="C89" s="58"/>
      <c r="D89" s="160" t="str">
        <f>'STUDENT RECORD'!$A$8</f>
        <v>BSIS</v>
      </c>
      <c r="E89" s="161"/>
      <c r="F89" s="59">
        <f>'STUDENT RECORD'!EP55</f>
        <v>2.25</v>
      </c>
      <c r="G89" s="182">
        <f>'STUDENT RECORD'!EQ55</f>
        <v>3</v>
      </c>
      <c r="H89" s="181">
        <f>'STUDENT RECORD'!ES55</f>
        <v>2.5</v>
      </c>
      <c r="I89" s="59"/>
      <c r="J89" s="62"/>
      <c r="K89" s="62"/>
    </row>
    <row r="90" spans="1:19" x14ac:dyDescent="0.25">
      <c r="A90" s="56">
        <v>48</v>
      </c>
      <c r="B90" s="57" t="str">
        <f>'STUDENT RECORD'!B56</f>
        <v>Gazmen April Shelica</v>
      </c>
      <c r="C90" s="58"/>
      <c r="D90" s="160" t="str">
        <f>'STUDENT RECORD'!$A$8</f>
        <v>BSIS</v>
      </c>
      <c r="E90" s="161"/>
      <c r="F90" s="182">
        <f>'STUDENT RECORD'!EP56</f>
        <v>2</v>
      </c>
      <c r="G90" s="182">
        <f>'STUDENT RECORD'!EQ56</f>
        <v>5</v>
      </c>
      <c r="H90" s="60" t="s">
        <v>183</v>
      </c>
      <c r="I90" s="59"/>
      <c r="J90" s="62"/>
      <c r="K90" s="62"/>
    </row>
    <row r="91" spans="1:19" x14ac:dyDescent="0.25">
      <c r="A91" s="56">
        <v>49</v>
      </c>
      <c r="B91" s="57" t="str">
        <f>'STUDENT RECORD'!B57</f>
        <v>Joaquin, Anabelle S.</v>
      </c>
      <c r="C91" s="58"/>
      <c r="D91" s="160" t="str">
        <f>'STUDENT RECORD'!$A$8</f>
        <v>BSIS</v>
      </c>
      <c r="E91" s="161"/>
      <c r="F91" s="59">
        <f>'STUDENT RECORD'!EP57</f>
        <v>2.25</v>
      </c>
      <c r="G91" s="182">
        <f>'STUDENT RECORD'!EQ57</f>
        <v>3</v>
      </c>
      <c r="H91" s="181">
        <f>'STUDENT RECORD'!ES57</f>
        <v>2.5</v>
      </c>
      <c r="I91" s="59"/>
      <c r="J91" s="62"/>
      <c r="K91" s="62"/>
    </row>
    <row r="92" spans="1:19" ht="16.5" x14ac:dyDescent="0.3">
      <c r="A92" s="56">
        <v>50</v>
      </c>
      <c r="B92" s="57" t="str">
        <f>'STUDENT RECORD'!B58</f>
        <v>Jualo, Jocelle Anne</v>
      </c>
      <c r="C92" s="58"/>
      <c r="D92" s="160" t="str">
        <f>'STUDENT RECORD'!$A$8</f>
        <v>BSIS</v>
      </c>
      <c r="E92" s="161"/>
      <c r="F92" s="180">
        <f>'STUDENT RECORD'!EP58</f>
        <v>1.5</v>
      </c>
      <c r="G92" s="59">
        <f>'STUDENT RECORD'!EQ58</f>
        <v>2.75</v>
      </c>
      <c r="H92" s="110">
        <f>'STUDENT RECORD'!ES58</f>
        <v>2</v>
      </c>
      <c r="I92" s="59"/>
      <c r="J92" s="64"/>
      <c r="K92" s="64"/>
    </row>
    <row r="93" spans="1:19" ht="16.5" x14ac:dyDescent="0.3">
      <c r="B93" s="80"/>
      <c r="C93" s="108"/>
      <c r="D93" s="80"/>
      <c r="H93" s="70"/>
      <c r="I93" s="70"/>
      <c r="J93" s="70"/>
      <c r="K93" s="70"/>
    </row>
    <row r="94" spans="1:19" ht="16.5" x14ac:dyDescent="0.3">
      <c r="B94" s="80"/>
      <c r="C94" s="108"/>
      <c r="D94" s="80"/>
      <c r="H94" s="70"/>
      <c r="I94" s="70"/>
      <c r="J94" s="70"/>
      <c r="K94" s="70"/>
      <c r="M94" s="78"/>
      <c r="N94" s="79"/>
      <c r="P94" s="80"/>
      <c r="Q94" s="80"/>
    </row>
    <row r="95" spans="1:19" ht="16.5" x14ac:dyDescent="0.3">
      <c r="B95" s="71" t="s">
        <v>29</v>
      </c>
      <c r="C95" s="72" t="s">
        <v>93</v>
      </c>
      <c r="D95" s="73"/>
      <c r="E95" s="74"/>
      <c r="F95" s="74"/>
      <c r="G95" s="75">
        <f>COUNTIF('STUDENT RECORD'!$ES$9:$ES$108,"&lt;=3")</f>
        <v>47</v>
      </c>
      <c r="H95" s="76"/>
      <c r="I95" s="77" t="s">
        <v>94</v>
      </c>
      <c r="J95" s="77"/>
      <c r="K95" s="76"/>
      <c r="M95" s="78"/>
      <c r="N95" s="79"/>
      <c r="P95" s="80"/>
      <c r="Q95" s="80"/>
    </row>
    <row r="96" spans="1:19" ht="16.5" x14ac:dyDescent="0.3">
      <c r="B96" s="81" t="s">
        <v>95</v>
      </c>
      <c r="C96" s="82" t="s">
        <v>96</v>
      </c>
      <c r="D96" s="80"/>
      <c r="G96" s="75">
        <v>0</v>
      </c>
      <c r="H96" s="83"/>
      <c r="I96" s="70"/>
      <c r="J96" s="70"/>
      <c r="K96" s="83"/>
      <c r="M96" s="80"/>
      <c r="N96" s="79"/>
      <c r="O96" s="156"/>
      <c r="P96" s="156"/>
      <c r="Q96" s="156"/>
      <c r="R96" s="156"/>
      <c r="S96" s="156"/>
    </row>
    <row r="97" spans="1:19" ht="16.5" x14ac:dyDescent="0.3">
      <c r="B97" s="84" t="s">
        <v>97</v>
      </c>
      <c r="C97" s="85" t="s">
        <v>98</v>
      </c>
      <c r="D97" s="80"/>
      <c r="G97" s="86">
        <v>9</v>
      </c>
      <c r="H97" s="83"/>
      <c r="I97" s="70"/>
      <c r="J97" s="70"/>
      <c r="K97" s="83"/>
      <c r="M97" s="80"/>
      <c r="N97" s="79"/>
      <c r="O97" s="153"/>
      <c r="P97" s="153"/>
      <c r="Q97" s="153"/>
      <c r="R97" s="153"/>
      <c r="S97" s="153"/>
    </row>
    <row r="98" spans="1:19" ht="16.5" x14ac:dyDescent="0.3">
      <c r="B98" s="87" t="s">
        <v>99</v>
      </c>
      <c r="C98" s="82" t="s">
        <v>100</v>
      </c>
      <c r="D98" s="80"/>
      <c r="G98" s="86">
        <v>2</v>
      </c>
      <c r="H98" s="83"/>
      <c r="I98" s="70"/>
      <c r="J98" s="70"/>
      <c r="K98" s="83"/>
      <c r="M98" s="80"/>
      <c r="N98" s="79"/>
      <c r="O98" s="156"/>
      <c r="P98" s="156"/>
      <c r="Q98" s="156"/>
      <c r="R98" s="156"/>
      <c r="S98" s="156"/>
    </row>
    <row r="99" spans="1:19" ht="16.5" x14ac:dyDescent="0.3">
      <c r="B99" s="87" t="s">
        <v>101</v>
      </c>
      <c r="C99" s="82" t="s">
        <v>102</v>
      </c>
      <c r="D99" s="80"/>
      <c r="G99" s="75">
        <f>COUNTA('STUDENT RECORD'!$B$9:$B$108)</f>
        <v>58</v>
      </c>
      <c r="H99" s="83"/>
      <c r="K99" s="83"/>
      <c r="M99" s="80"/>
      <c r="O99" s="80"/>
      <c r="P99" s="80"/>
      <c r="Q99" s="80"/>
    </row>
    <row r="100" spans="1:19" ht="16.5" x14ac:dyDescent="0.3">
      <c r="B100" s="87" t="s">
        <v>103</v>
      </c>
      <c r="C100" s="88"/>
      <c r="D100" s="80"/>
      <c r="H100" s="83"/>
      <c r="I100" s="151" t="str">
        <f>'STUDENT RECORD'!AJ2</f>
        <v>JOSHUA M. TIZON</v>
      </c>
      <c r="J100" s="151"/>
      <c r="K100" s="152"/>
      <c r="L100" s="89"/>
      <c r="M100" s="80"/>
      <c r="O100" s="80"/>
      <c r="P100" s="80"/>
      <c r="Q100" s="80"/>
    </row>
    <row r="101" spans="1:19" ht="16.5" x14ac:dyDescent="0.3">
      <c r="B101" s="87" t="s">
        <v>105</v>
      </c>
      <c r="C101" s="82"/>
      <c r="D101" s="80"/>
      <c r="H101" s="83"/>
      <c r="I101" s="157" t="s">
        <v>104</v>
      </c>
      <c r="J101" s="158"/>
      <c r="K101" s="159"/>
      <c r="M101" s="80"/>
      <c r="N101" s="90"/>
      <c r="O101" s="91"/>
      <c r="P101" s="91"/>
      <c r="Q101" s="91"/>
    </row>
    <row r="102" spans="1:19" ht="16.5" x14ac:dyDescent="0.3">
      <c r="B102" s="87" t="s">
        <v>106</v>
      </c>
      <c r="C102" s="88"/>
      <c r="D102" s="80"/>
      <c r="H102" s="83"/>
      <c r="I102" s="92"/>
      <c r="J102" s="92"/>
      <c r="K102" s="93"/>
      <c r="M102" s="94"/>
      <c r="N102" s="79"/>
      <c r="O102" s="91"/>
      <c r="P102" s="91"/>
      <c r="Q102" s="91"/>
    </row>
    <row r="103" spans="1:19" ht="16.5" x14ac:dyDescent="0.3">
      <c r="B103" s="87" t="s">
        <v>107</v>
      </c>
      <c r="C103" s="88"/>
      <c r="D103" s="80"/>
      <c r="H103" s="83"/>
      <c r="I103" s="77" t="s">
        <v>109</v>
      </c>
      <c r="J103" s="77"/>
      <c r="K103" s="76"/>
      <c r="M103" s="94"/>
      <c r="N103" s="79"/>
      <c r="O103" s="91"/>
      <c r="P103" s="91"/>
      <c r="Q103" s="91"/>
    </row>
    <row r="104" spans="1:19" ht="16.5" x14ac:dyDescent="0.3">
      <c r="B104" s="87" t="s">
        <v>108</v>
      </c>
      <c r="C104" s="88"/>
      <c r="D104" s="80"/>
      <c r="H104" s="83"/>
      <c r="K104" s="95"/>
      <c r="M104" s="94"/>
      <c r="P104" s="70"/>
      <c r="Q104" s="70"/>
    </row>
    <row r="105" spans="1:19" ht="16.5" x14ac:dyDescent="0.3">
      <c r="B105" s="84" t="s">
        <v>110</v>
      </c>
      <c r="C105" s="96"/>
      <c r="D105" s="80"/>
      <c r="H105" s="83"/>
      <c r="I105" s="70"/>
      <c r="J105" s="70"/>
      <c r="K105" s="95"/>
      <c r="M105" s="94"/>
    </row>
    <row r="106" spans="1:19" ht="16.5" x14ac:dyDescent="0.3">
      <c r="B106" s="84" t="s">
        <v>111</v>
      </c>
      <c r="C106" s="97"/>
      <c r="H106" s="83"/>
      <c r="I106" s="70"/>
      <c r="J106" s="70"/>
      <c r="K106" s="95"/>
      <c r="L106" s="89"/>
      <c r="M106" s="94"/>
      <c r="N106" s="79"/>
      <c r="P106" s="80"/>
      <c r="Q106" s="80"/>
    </row>
    <row r="107" spans="1:19" ht="16.5" x14ac:dyDescent="0.3">
      <c r="B107" s="87" t="s">
        <v>112</v>
      </c>
      <c r="C107" s="97"/>
      <c r="H107" s="83"/>
      <c r="I107" s="70"/>
      <c r="J107" s="70"/>
      <c r="K107" s="95"/>
      <c r="M107" s="80"/>
      <c r="N107" s="90"/>
      <c r="O107" s="98"/>
      <c r="P107" s="80"/>
      <c r="Q107" s="80"/>
    </row>
    <row r="108" spans="1:19" ht="16.5" x14ac:dyDescent="0.3">
      <c r="B108" s="87" t="s">
        <v>113</v>
      </c>
      <c r="C108" s="99" t="s">
        <v>30</v>
      </c>
      <c r="D108" s="80"/>
      <c r="H108" s="83"/>
      <c r="I108" s="151" t="str">
        <f>'STUDENT RECORD'!AA2</f>
        <v>DR. VITRUVIUS JOHN D. BARAYUGA</v>
      </c>
      <c r="J108" s="151"/>
      <c r="K108" s="152"/>
      <c r="M108" s="80"/>
      <c r="N108" s="79"/>
      <c r="O108" s="153"/>
      <c r="P108" s="153"/>
      <c r="Q108" s="153"/>
      <c r="R108" s="153"/>
      <c r="S108" s="153"/>
    </row>
    <row r="109" spans="1:19" ht="16.5" x14ac:dyDescent="0.3">
      <c r="B109" s="87" t="s">
        <v>114</v>
      </c>
      <c r="C109" s="99" t="s">
        <v>33</v>
      </c>
      <c r="D109" s="80"/>
      <c r="H109" s="83"/>
      <c r="I109" s="154" t="s">
        <v>115</v>
      </c>
      <c r="J109" s="154"/>
      <c r="K109" s="155"/>
      <c r="M109" s="80"/>
      <c r="N109" s="79"/>
      <c r="O109" s="156"/>
      <c r="P109" s="156"/>
      <c r="Q109" s="156"/>
      <c r="R109" s="156"/>
      <c r="S109" s="156"/>
    </row>
    <row r="110" spans="1:19" ht="16.5" x14ac:dyDescent="0.3">
      <c r="A110" s="100"/>
      <c r="B110" s="101" t="s">
        <v>116</v>
      </c>
      <c r="C110" s="102" t="s">
        <v>34</v>
      </c>
      <c r="D110" s="103"/>
      <c r="E110" s="103"/>
      <c r="F110" s="103"/>
      <c r="G110" s="103"/>
      <c r="H110" s="104"/>
      <c r="I110" s="105"/>
      <c r="J110" s="106"/>
      <c r="K110" s="107"/>
    </row>
    <row r="111" spans="1:19" ht="16.5" x14ac:dyDescent="0.3">
      <c r="A111" s="100"/>
      <c r="B111" s="91"/>
      <c r="C111" s="79"/>
      <c r="D111" s="91"/>
      <c r="E111" s="91"/>
      <c r="F111" s="91"/>
      <c r="G111" s="109"/>
      <c r="H111" s="98"/>
      <c r="I111" s="80"/>
      <c r="J111" s="80"/>
      <c r="K111" s="80"/>
    </row>
    <row r="112" spans="1:19" ht="16.5" x14ac:dyDescent="0.25">
      <c r="A112" s="100"/>
      <c r="B112" s="91"/>
      <c r="C112" s="79"/>
      <c r="D112" s="91"/>
      <c r="E112" s="91"/>
      <c r="F112" s="91"/>
      <c r="G112" s="109"/>
      <c r="H112" s="153"/>
      <c r="I112" s="153"/>
      <c r="J112" s="153"/>
      <c r="K112" s="153"/>
    </row>
    <row r="113" spans="1:11" x14ac:dyDescent="0.25">
      <c r="A113" s="169" t="s">
        <v>32</v>
      </c>
      <c r="B113" s="169"/>
      <c r="C113" s="170" t="s">
        <v>36</v>
      </c>
      <c r="D113" s="171"/>
      <c r="E113" s="171"/>
      <c r="F113" s="171"/>
      <c r="G113" s="171"/>
      <c r="H113" s="172"/>
      <c r="I113" s="179" t="s">
        <v>186</v>
      </c>
      <c r="J113" s="179"/>
      <c r="K113" s="179"/>
    </row>
    <row r="114" spans="1:11" x14ac:dyDescent="0.25">
      <c r="A114" s="169"/>
      <c r="B114" s="169"/>
      <c r="C114" s="173"/>
      <c r="D114" s="174"/>
      <c r="E114" s="174"/>
      <c r="F114" s="174"/>
      <c r="G114" s="174"/>
      <c r="H114" s="175"/>
      <c r="I114" s="179"/>
      <c r="J114" s="179"/>
      <c r="K114" s="179"/>
    </row>
    <row r="115" spans="1:11" x14ac:dyDescent="0.25">
      <c r="A115" s="169"/>
      <c r="B115" s="169"/>
      <c r="C115" s="173"/>
      <c r="D115" s="174"/>
      <c r="E115" s="174"/>
      <c r="F115" s="174"/>
      <c r="G115" s="174"/>
      <c r="H115" s="175"/>
      <c r="I115" s="179"/>
      <c r="J115" s="179"/>
      <c r="K115" s="179"/>
    </row>
    <row r="116" spans="1:11" ht="29.25" customHeight="1" x14ac:dyDescent="0.25">
      <c r="A116" s="169"/>
      <c r="B116" s="169"/>
      <c r="C116" s="176"/>
      <c r="D116" s="177"/>
      <c r="E116" s="177"/>
      <c r="F116" s="177"/>
      <c r="G116" s="177"/>
      <c r="H116" s="178"/>
      <c r="I116" s="179"/>
      <c r="J116" s="179"/>
      <c r="K116" s="179"/>
    </row>
    <row r="117" spans="1:11" ht="16.5" x14ac:dyDescent="0.25">
      <c r="A117" s="162" t="s">
        <v>37</v>
      </c>
      <c r="B117" s="163"/>
      <c r="C117" s="164"/>
      <c r="D117" s="162" t="s">
        <v>38</v>
      </c>
      <c r="E117" s="163"/>
      <c r="F117" s="163"/>
      <c r="G117" s="164"/>
      <c r="H117" s="163" t="s">
        <v>118</v>
      </c>
      <c r="I117" s="163"/>
      <c r="J117" s="163"/>
      <c r="K117" s="164"/>
    </row>
    <row r="118" spans="1:1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</row>
    <row r="119" spans="1:11" x14ac:dyDescent="0.25">
      <c r="A119" s="46" t="s">
        <v>76</v>
      </c>
      <c r="C119" s="46" t="s">
        <v>77</v>
      </c>
      <c r="D119" s="46"/>
      <c r="F119" s="47"/>
      <c r="H119" s="46" t="s">
        <v>80</v>
      </c>
      <c r="I119" s="47"/>
      <c r="J119" s="48" t="s">
        <v>81</v>
      </c>
    </row>
    <row r="120" spans="1:11" x14ac:dyDescent="0.25">
      <c r="A120" s="46" t="s">
        <v>74</v>
      </c>
      <c r="D120" s="46"/>
      <c r="F120" s="47"/>
      <c r="H120" s="46" t="s">
        <v>83</v>
      </c>
      <c r="I120" s="47"/>
      <c r="J120" s="47"/>
    </row>
    <row r="121" spans="1:11" x14ac:dyDescent="0.25">
      <c r="A121" s="46"/>
      <c r="D121" s="46"/>
      <c r="F121" s="47"/>
      <c r="H121" s="46"/>
      <c r="I121" s="47"/>
      <c r="J121" s="47"/>
    </row>
    <row r="122" spans="1:11" x14ac:dyDescent="0.25">
      <c r="A122" s="50"/>
      <c r="B122" s="165" t="s">
        <v>15</v>
      </c>
      <c r="C122" s="165" t="s">
        <v>35</v>
      </c>
      <c r="D122" s="167" t="s">
        <v>20</v>
      </c>
      <c r="E122" s="168"/>
      <c r="F122" s="52" t="s">
        <v>21</v>
      </c>
      <c r="G122" s="52" t="s">
        <v>22</v>
      </c>
      <c r="H122" s="51" t="s">
        <v>23</v>
      </c>
      <c r="I122" s="52" t="s">
        <v>24</v>
      </c>
      <c r="J122" s="52" t="s">
        <v>25</v>
      </c>
      <c r="K122" s="53" t="s">
        <v>26</v>
      </c>
    </row>
    <row r="123" spans="1:11" x14ac:dyDescent="0.25">
      <c r="A123" s="50" t="s">
        <v>14</v>
      </c>
      <c r="B123" s="166"/>
      <c r="C123" s="166"/>
      <c r="D123" s="160"/>
      <c r="E123" s="161"/>
      <c r="F123" s="55" t="s">
        <v>27</v>
      </c>
      <c r="G123" s="55" t="s">
        <v>27</v>
      </c>
      <c r="H123" s="54" t="s">
        <v>18</v>
      </c>
      <c r="I123" s="55" t="s">
        <v>18</v>
      </c>
      <c r="J123" s="55" t="s">
        <v>26</v>
      </c>
      <c r="K123" s="53" t="s">
        <v>28</v>
      </c>
    </row>
    <row r="124" spans="1:11" x14ac:dyDescent="0.25">
      <c r="A124" s="56">
        <v>26</v>
      </c>
      <c r="B124" s="57" t="str">
        <f>'STUDENT RECORD'!B59</f>
        <v>Laogan, Maricel</v>
      </c>
      <c r="C124" s="58"/>
      <c r="D124" s="160" t="str">
        <f>'STUDENT RECORD'!$A$8</f>
        <v>BSIS</v>
      </c>
      <c r="E124" s="161"/>
      <c r="F124" s="59">
        <f>'STUDENT RECORD'!EP59</f>
        <v>1.75</v>
      </c>
      <c r="G124" s="182">
        <f>'STUDENT RECORD'!EQ59</f>
        <v>3</v>
      </c>
      <c r="H124" s="60">
        <f>'STUDENT RECORD'!ES59</f>
        <v>2.25</v>
      </c>
      <c r="I124" s="59"/>
      <c r="J124" s="61"/>
      <c r="K124" s="61"/>
    </row>
    <row r="125" spans="1:11" x14ac:dyDescent="0.25">
      <c r="A125" s="56">
        <v>27</v>
      </c>
      <c r="B125" s="57" t="str">
        <f>'STUDENT RECORD'!B60</f>
        <v>Manzano, Jheryma</v>
      </c>
      <c r="C125" s="58"/>
      <c r="D125" s="160" t="str">
        <f>'STUDENT RECORD'!$A$8</f>
        <v>BSIS</v>
      </c>
      <c r="E125" s="161"/>
      <c r="F125" s="180">
        <f>'STUDENT RECORD'!EP60</f>
        <v>2.5</v>
      </c>
      <c r="G125" s="182">
        <f>'STUDENT RECORD'!EQ60</f>
        <v>3</v>
      </c>
      <c r="H125" s="60">
        <f>'STUDENT RECORD'!ES60</f>
        <v>2.75</v>
      </c>
      <c r="I125" s="59"/>
      <c r="J125" s="62"/>
      <c r="K125" s="62"/>
    </row>
    <row r="126" spans="1:11" x14ac:dyDescent="0.25">
      <c r="A126" s="56">
        <v>28</v>
      </c>
      <c r="B126" s="57" t="str">
        <f>'STUDENT RECORD'!B61</f>
        <v>Pedeingco, Ma. Lalette</v>
      </c>
      <c r="C126" s="58"/>
      <c r="D126" s="160" t="str">
        <f>'STUDENT RECORD'!$A$8</f>
        <v>BSIS</v>
      </c>
      <c r="E126" s="161"/>
      <c r="F126" s="59">
        <f>'STUDENT RECORD'!EP61</f>
        <v>1.25</v>
      </c>
      <c r="G126" s="59">
        <f>'STUDENT RECORD'!EQ61</f>
        <v>2.75</v>
      </c>
      <c r="H126" s="110">
        <f>'STUDENT RECORD'!ES61</f>
        <v>2</v>
      </c>
      <c r="I126" s="59"/>
      <c r="J126" s="62"/>
      <c r="K126" s="62"/>
    </row>
    <row r="127" spans="1:11" x14ac:dyDescent="0.25">
      <c r="A127" s="56">
        <v>29</v>
      </c>
      <c r="B127" s="57" t="str">
        <f>'STUDENT RECORD'!B62</f>
        <v>Ramos, Vivienne</v>
      </c>
      <c r="C127" s="58"/>
      <c r="D127" s="160" t="str">
        <f>'STUDENT RECORD'!$A$8</f>
        <v>BSIS</v>
      </c>
      <c r="E127" s="161"/>
      <c r="F127" s="59">
        <f>'STUDENT RECORD'!EP62</f>
        <v>1.25</v>
      </c>
      <c r="G127" s="59">
        <f>'STUDENT RECORD'!EQ62</f>
        <v>2.75</v>
      </c>
      <c r="H127" s="110">
        <f>'STUDENT RECORD'!ES62</f>
        <v>2</v>
      </c>
      <c r="I127" s="59"/>
      <c r="J127" s="62"/>
      <c r="K127" s="62"/>
    </row>
    <row r="128" spans="1:11" x14ac:dyDescent="0.25">
      <c r="A128" s="56">
        <v>30</v>
      </c>
      <c r="B128" s="57" t="str">
        <f>'STUDENT RECORD'!B63</f>
        <v>Soriano, Kristina Marie</v>
      </c>
      <c r="C128" s="58"/>
      <c r="D128" s="160" t="str">
        <f>'STUDENT RECORD'!$A$8</f>
        <v>BSIS</v>
      </c>
      <c r="E128" s="161"/>
      <c r="F128" s="180">
        <f>'STUDENT RECORD'!EP63</f>
        <v>1.5</v>
      </c>
      <c r="G128" s="182">
        <f>'STUDENT RECORD'!EQ63</f>
        <v>3</v>
      </c>
      <c r="H128" s="60">
        <f>'STUDENT RECORD'!ES63</f>
        <v>2.25</v>
      </c>
      <c r="I128" s="59"/>
      <c r="J128" s="62"/>
      <c r="K128" s="62"/>
    </row>
    <row r="129" spans="1:11" x14ac:dyDescent="0.25">
      <c r="A129" s="56">
        <v>31</v>
      </c>
      <c r="B129" s="57" t="str">
        <f>'STUDENT RECORD'!B64</f>
        <v>Sanchez, Rizzah mae</v>
      </c>
      <c r="C129" s="58"/>
      <c r="D129" s="160" t="str">
        <f>'STUDENT RECORD'!$A$8</f>
        <v>BSIS</v>
      </c>
      <c r="E129" s="161"/>
      <c r="F129" s="59">
        <f>'STUDENT RECORD'!EP64</f>
        <v>1.75</v>
      </c>
      <c r="G129" s="182">
        <f>'STUDENT RECORD'!EQ64</f>
        <v>3</v>
      </c>
      <c r="H129" s="60">
        <f>'STUDENT RECORD'!ES64</f>
        <v>2.25</v>
      </c>
      <c r="I129" s="59"/>
      <c r="J129" s="62"/>
      <c r="K129" s="62"/>
    </row>
    <row r="130" spans="1:11" x14ac:dyDescent="0.25">
      <c r="A130" s="56">
        <v>32</v>
      </c>
      <c r="B130" s="57" t="str">
        <f>'STUDENT RECORD'!B65</f>
        <v>Taqueban, Elsamae Kristine</v>
      </c>
      <c r="C130" s="58"/>
      <c r="D130" s="160" t="str">
        <f>'STUDENT RECORD'!$A$8</f>
        <v>BSIS</v>
      </c>
      <c r="E130" s="161"/>
      <c r="F130" s="180">
        <f>'STUDENT RECORD'!EP65</f>
        <v>2</v>
      </c>
      <c r="G130" s="182">
        <f>'STUDENT RECORD'!EQ65</f>
        <v>3</v>
      </c>
      <c r="H130" s="181">
        <f>'STUDENT RECORD'!ES65</f>
        <v>2.5</v>
      </c>
      <c r="I130" s="59"/>
      <c r="J130" s="62"/>
      <c r="K130" s="62"/>
    </row>
    <row r="131" spans="1:11" x14ac:dyDescent="0.25">
      <c r="A131" s="56">
        <v>33</v>
      </c>
      <c r="B131" s="57" t="str">
        <f>'STUDENT RECORD'!B66</f>
        <v>Ullero, Rhonalyn</v>
      </c>
      <c r="C131" s="58"/>
      <c r="D131" s="160" t="str">
        <f>'STUDENT RECORD'!$A$8</f>
        <v>BSIS</v>
      </c>
      <c r="E131" s="161"/>
      <c r="F131" s="59">
        <f>'STUDENT RECORD'!EP66</f>
        <v>1.75</v>
      </c>
      <c r="G131" s="182">
        <f>'STUDENT RECORD'!EQ66</f>
        <v>3</v>
      </c>
      <c r="H131" s="60">
        <f>'STUDENT RECORD'!ES66</f>
        <v>2.25</v>
      </c>
      <c r="I131" s="59"/>
      <c r="J131" s="62"/>
      <c r="K131" s="62"/>
    </row>
    <row r="132" spans="1:11" x14ac:dyDescent="0.25">
      <c r="A132" s="56">
        <v>34</v>
      </c>
      <c r="B132" s="57"/>
      <c r="C132" s="58"/>
      <c r="D132" s="160"/>
      <c r="E132" s="161"/>
      <c r="F132" s="59"/>
      <c r="G132" s="59"/>
      <c r="H132" s="60"/>
      <c r="I132" s="59"/>
      <c r="J132" s="62"/>
      <c r="K132" s="62"/>
    </row>
    <row r="133" spans="1:11" x14ac:dyDescent="0.25">
      <c r="A133" s="56">
        <v>35</v>
      </c>
      <c r="B133" s="57"/>
      <c r="C133" s="58"/>
      <c r="D133" s="160"/>
      <c r="E133" s="161"/>
      <c r="F133" s="59"/>
      <c r="G133" s="59"/>
      <c r="H133" s="60"/>
      <c r="I133" s="59"/>
      <c r="J133" s="62"/>
      <c r="K133" s="62"/>
    </row>
    <row r="134" spans="1:11" x14ac:dyDescent="0.25">
      <c r="A134" s="56">
        <v>36</v>
      </c>
      <c r="B134" s="57"/>
      <c r="C134" s="58"/>
      <c r="D134" s="160"/>
      <c r="E134" s="161"/>
      <c r="F134" s="59"/>
      <c r="G134" s="59"/>
      <c r="H134" s="60"/>
      <c r="I134" s="59"/>
      <c r="J134" s="62"/>
      <c r="K134" s="62"/>
    </row>
    <row r="135" spans="1:11" x14ac:dyDescent="0.25">
      <c r="A135" s="56">
        <v>37</v>
      </c>
      <c r="B135" s="57"/>
      <c r="C135" s="58"/>
      <c r="D135" s="160"/>
      <c r="E135" s="161"/>
      <c r="F135" s="59"/>
      <c r="G135" s="59"/>
      <c r="H135" s="60"/>
      <c r="I135" s="59"/>
      <c r="J135" s="62"/>
      <c r="K135" s="62"/>
    </row>
    <row r="136" spans="1:11" x14ac:dyDescent="0.25">
      <c r="A136" s="56">
        <v>38</v>
      </c>
      <c r="B136" s="57"/>
      <c r="C136" s="58"/>
      <c r="D136" s="160"/>
      <c r="E136" s="161"/>
      <c r="F136" s="59"/>
      <c r="G136" s="59"/>
      <c r="H136" s="60"/>
      <c r="I136" s="59"/>
      <c r="J136" s="62"/>
      <c r="K136" s="62"/>
    </row>
    <row r="137" spans="1:11" x14ac:dyDescent="0.25">
      <c r="A137" s="56">
        <v>39</v>
      </c>
      <c r="B137" s="57"/>
      <c r="C137" s="58"/>
      <c r="D137" s="160"/>
      <c r="E137" s="161"/>
      <c r="F137" s="59"/>
      <c r="G137" s="59"/>
      <c r="H137" s="60"/>
      <c r="I137" s="59"/>
      <c r="J137" s="62"/>
      <c r="K137" s="62"/>
    </row>
    <row r="138" spans="1:11" x14ac:dyDescent="0.25">
      <c r="A138" s="56">
        <v>40</v>
      </c>
      <c r="B138" s="57"/>
      <c r="C138" s="58"/>
      <c r="D138" s="160"/>
      <c r="E138" s="161"/>
      <c r="F138" s="59"/>
      <c r="G138" s="59"/>
      <c r="H138" s="60"/>
      <c r="I138" s="59"/>
      <c r="J138" s="62"/>
      <c r="K138" s="62"/>
    </row>
    <row r="139" spans="1:11" x14ac:dyDescent="0.25">
      <c r="A139" s="56">
        <v>41</v>
      </c>
      <c r="B139" s="57"/>
      <c r="C139" s="58"/>
      <c r="D139" s="160"/>
      <c r="E139" s="161"/>
      <c r="F139" s="59"/>
      <c r="G139" s="59"/>
      <c r="H139" s="60"/>
      <c r="I139" s="59"/>
      <c r="J139" s="62"/>
      <c r="K139" s="62"/>
    </row>
    <row r="140" spans="1:11" x14ac:dyDescent="0.25">
      <c r="A140" s="56">
        <v>42</v>
      </c>
      <c r="B140" s="57"/>
      <c r="C140" s="58"/>
      <c r="D140" s="160"/>
      <c r="E140" s="161"/>
      <c r="F140" s="59"/>
      <c r="G140" s="59"/>
      <c r="H140" s="60"/>
      <c r="I140" s="59"/>
      <c r="J140" s="62"/>
      <c r="K140" s="62"/>
    </row>
    <row r="141" spans="1:11" x14ac:dyDescent="0.25">
      <c r="A141" s="56">
        <v>43</v>
      </c>
      <c r="B141" s="57"/>
      <c r="C141" s="58"/>
      <c r="D141" s="160"/>
      <c r="E141" s="161"/>
      <c r="F141" s="59"/>
      <c r="G141" s="59"/>
      <c r="H141" s="60"/>
      <c r="I141" s="59"/>
      <c r="J141" s="62"/>
      <c r="K141" s="62"/>
    </row>
    <row r="142" spans="1:11" x14ac:dyDescent="0.25">
      <c r="A142" s="56">
        <v>44</v>
      </c>
      <c r="B142" s="57"/>
      <c r="C142" s="58"/>
      <c r="D142" s="160"/>
      <c r="E142" s="161"/>
      <c r="F142" s="59"/>
      <c r="G142" s="59"/>
      <c r="H142" s="60"/>
      <c r="I142" s="59"/>
      <c r="J142" s="62"/>
      <c r="K142" s="62"/>
    </row>
    <row r="143" spans="1:11" x14ac:dyDescent="0.25">
      <c r="A143" s="56">
        <v>45</v>
      </c>
      <c r="B143" s="57"/>
      <c r="C143" s="58"/>
      <c r="D143" s="160"/>
      <c r="E143" s="161"/>
      <c r="F143" s="59"/>
      <c r="G143" s="59"/>
      <c r="H143" s="60"/>
      <c r="I143" s="59"/>
      <c r="J143" s="62"/>
      <c r="K143" s="62"/>
    </row>
    <row r="144" spans="1:11" x14ac:dyDescent="0.25">
      <c r="A144" s="56">
        <v>46</v>
      </c>
      <c r="B144" s="57"/>
      <c r="C144" s="58"/>
      <c r="D144" s="160"/>
      <c r="E144" s="161"/>
      <c r="F144" s="59"/>
      <c r="G144" s="59"/>
      <c r="H144" s="60"/>
      <c r="I144" s="59"/>
      <c r="J144" s="62"/>
      <c r="K144" s="62"/>
    </row>
    <row r="145" spans="1:19" x14ac:dyDescent="0.25">
      <c r="A145" s="56">
        <v>47</v>
      </c>
      <c r="B145" s="57"/>
      <c r="C145" s="58"/>
      <c r="D145" s="160"/>
      <c r="E145" s="161"/>
      <c r="F145" s="59"/>
      <c r="G145" s="59"/>
      <c r="H145" s="60"/>
      <c r="I145" s="59"/>
      <c r="J145" s="62"/>
      <c r="K145" s="62"/>
    </row>
    <row r="146" spans="1:19" x14ac:dyDescent="0.25">
      <c r="A146" s="56">
        <v>48</v>
      </c>
      <c r="B146" s="57"/>
      <c r="C146" s="58"/>
      <c r="D146" s="160"/>
      <c r="E146" s="161"/>
      <c r="F146" s="59"/>
      <c r="G146" s="59"/>
      <c r="H146" s="60"/>
      <c r="I146" s="59"/>
      <c r="J146" s="62"/>
      <c r="K146" s="62"/>
    </row>
    <row r="147" spans="1:19" x14ac:dyDescent="0.25">
      <c r="A147" s="56">
        <v>49</v>
      </c>
      <c r="B147" s="57"/>
      <c r="C147" s="58"/>
      <c r="D147" s="160"/>
      <c r="E147" s="161"/>
      <c r="F147" s="59"/>
      <c r="G147" s="59"/>
      <c r="H147" s="60"/>
      <c r="I147" s="59"/>
      <c r="J147" s="62"/>
      <c r="K147" s="62"/>
    </row>
    <row r="148" spans="1:19" ht="16.5" x14ac:dyDescent="0.3">
      <c r="A148" s="56">
        <v>50</v>
      </c>
      <c r="B148" s="57"/>
      <c r="C148" s="58"/>
      <c r="D148" s="160"/>
      <c r="E148" s="161"/>
      <c r="F148" s="59"/>
      <c r="G148" s="59"/>
      <c r="H148" s="60"/>
      <c r="I148" s="59"/>
      <c r="J148" s="64"/>
      <c r="K148" s="64"/>
    </row>
    <row r="149" spans="1:19" ht="16.5" x14ac:dyDescent="0.3">
      <c r="B149" s="80"/>
      <c r="C149" s="108"/>
      <c r="D149" s="80"/>
      <c r="H149" s="70"/>
      <c r="I149" s="70"/>
      <c r="J149" s="70"/>
      <c r="K149" s="70"/>
    </row>
    <row r="150" spans="1:19" ht="16.5" x14ac:dyDescent="0.3">
      <c r="B150" s="80"/>
      <c r="C150" s="108"/>
      <c r="D150" s="80"/>
      <c r="H150" s="70"/>
      <c r="I150" s="70"/>
      <c r="J150" s="70"/>
      <c r="K150" s="70"/>
      <c r="M150" s="78"/>
      <c r="N150" s="79"/>
      <c r="P150" s="80"/>
      <c r="Q150" s="80"/>
    </row>
    <row r="151" spans="1:19" ht="16.5" x14ac:dyDescent="0.3">
      <c r="B151" s="71" t="s">
        <v>29</v>
      </c>
      <c r="C151" s="72" t="s">
        <v>93</v>
      </c>
      <c r="D151" s="73"/>
      <c r="E151" s="74"/>
      <c r="F151" s="74"/>
      <c r="G151" s="75">
        <f>COUNTIF('STUDENT RECORD'!$ES$9:$ES$108,"&lt;=3")</f>
        <v>47</v>
      </c>
      <c r="H151" s="76"/>
      <c r="I151" s="77" t="s">
        <v>94</v>
      </c>
      <c r="J151" s="77"/>
      <c r="K151" s="76"/>
      <c r="M151" s="78"/>
      <c r="N151" s="79"/>
      <c r="P151" s="80"/>
      <c r="Q151" s="80"/>
    </row>
    <row r="152" spans="1:19" ht="16.5" x14ac:dyDescent="0.3">
      <c r="B152" s="81" t="s">
        <v>95</v>
      </c>
      <c r="C152" s="82" t="s">
        <v>96</v>
      </c>
      <c r="D152" s="80"/>
      <c r="G152" s="75">
        <v>0</v>
      </c>
      <c r="H152" s="83"/>
      <c r="I152" s="70"/>
      <c r="J152" s="70"/>
      <c r="K152" s="83"/>
      <c r="M152" s="80"/>
      <c r="N152" s="79"/>
      <c r="O152" s="156"/>
      <c r="P152" s="156"/>
      <c r="Q152" s="156"/>
      <c r="R152" s="156"/>
      <c r="S152" s="156"/>
    </row>
    <row r="153" spans="1:19" ht="16.5" x14ac:dyDescent="0.3">
      <c r="B153" s="84" t="s">
        <v>97</v>
      </c>
      <c r="C153" s="85" t="s">
        <v>98</v>
      </c>
      <c r="D153" s="80"/>
      <c r="G153" s="86">
        <v>9</v>
      </c>
      <c r="H153" s="83"/>
      <c r="I153" s="70"/>
      <c r="J153" s="70"/>
      <c r="K153" s="83"/>
      <c r="M153" s="80"/>
      <c r="N153" s="79"/>
      <c r="O153" s="153"/>
      <c r="P153" s="153"/>
      <c r="Q153" s="153"/>
      <c r="R153" s="153"/>
      <c r="S153" s="153"/>
    </row>
    <row r="154" spans="1:19" ht="16.5" x14ac:dyDescent="0.3">
      <c r="B154" s="87" t="s">
        <v>99</v>
      </c>
      <c r="C154" s="82" t="s">
        <v>100</v>
      </c>
      <c r="D154" s="80"/>
      <c r="G154" s="86">
        <v>2</v>
      </c>
      <c r="H154" s="83"/>
      <c r="I154" s="70"/>
      <c r="J154" s="70"/>
      <c r="K154" s="83"/>
      <c r="M154" s="80"/>
      <c r="N154" s="79"/>
      <c r="O154" s="156"/>
      <c r="P154" s="156"/>
      <c r="Q154" s="156"/>
      <c r="R154" s="156"/>
      <c r="S154" s="156"/>
    </row>
    <row r="155" spans="1:19" ht="16.5" x14ac:dyDescent="0.3">
      <c r="B155" s="87" t="s">
        <v>101</v>
      </c>
      <c r="C155" s="82" t="s">
        <v>102</v>
      </c>
      <c r="D155" s="80"/>
      <c r="G155" s="75">
        <f>COUNTA('STUDENT RECORD'!$B$9:$B$108)</f>
        <v>58</v>
      </c>
      <c r="H155" s="83"/>
      <c r="K155" s="83"/>
      <c r="M155" s="80"/>
      <c r="O155" s="80"/>
      <c r="P155" s="80"/>
      <c r="Q155" s="80"/>
    </row>
    <row r="156" spans="1:19" ht="16.5" x14ac:dyDescent="0.3">
      <c r="B156" s="87" t="s">
        <v>103</v>
      </c>
      <c r="C156" s="88"/>
      <c r="D156" s="80"/>
      <c r="H156" s="83"/>
      <c r="I156" s="151" t="s">
        <v>185</v>
      </c>
      <c r="J156" s="151"/>
      <c r="K156" s="152"/>
      <c r="L156" s="89"/>
      <c r="M156" s="80"/>
      <c r="O156" s="80"/>
      <c r="P156" s="80"/>
      <c r="Q156" s="80"/>
    </row>
    <row r="157" spans="1:19" ht="16.5" x14ac:dyDescent="0.3">
      <c r="B157" s="87" t="s">
        <v>105</v>
      </c>
      <c r="C157" s="82"/>
      <c r="D157" s="80"/>
      <c r="H157" s="83"/>
      <c r="I157" s="157" t="s">
        <v>104</v>
      </c>
      <c r="J157" s="158"/>
      <c r="K157" s="159"/>
      <c r="M157" s="80"/>
      <c r="N157" s="90"/>
      <c r="O157" s="91"/>
      <c r="P157" s="91"/>
      <c r="Q157" s="91"/>
    </row>
    <row r="158" spans="1:19" ht="16.5" x14ac:dyDescent="0.3">
      <c r="B158" s="87" t="s">
        <v>106</v>
      </c>
      <c r="C158" s="88"/>
      <c r="D158" s="80"/>
      <c r="H158" s="83"/>
      <c r="I158" s="92"/>
      <c r="J158" s="92"/>
      <c r="K158" s="93"/>
      <c r="M158" s="94"/>
      <c r="N158" s="79"/>
      <c r="O158" s="91"/>
      <c r="P158" s="91"/>
      <c r="Q158" s="91"/>
    </row>
    <row r="159" spans="1:19" ht="16.5" x14ac:dyDescent="0.3">
      <c r="B159" s="87" t="s">
        <v>107</v>
      </c>
      <c r="C159" s="88"/>
      <c r="D159" s="80"/>
      <c r="H159" s="83"/>
      <c r="I159" s="77" t="s">
        <v>109</v>
      </c>
      <c r="J159" s="77"/>
      <c r="K159" s="76"/>
      <c r="M159" s="94"/>
      <c r="N159" s="79"/>
      <c r="O159" s="91"/>
      <c r="P159" s="91"/>
      <c r="Q159" s="91"/>
    </row>
    <row r="160" spans="1:19" ht="16.5" x14ac:dyDescent="0.3">
      <c r="B160" s="87" t="s">
        <v>108</v>
      </c>
      <c r="C160" s="88"/>
      <c r="D160" s="80"/>
      <c r="H160" s="83"/>
      <c r="K160" s="95"/>
      <c r="M160" s="94"/>
      <c r="P160" s="70"/>
      <c r="Q160" s="70"/>
    </row>
    <row r="161" spans="1:19" ht="16.5" x14ac:dyDescent="0.3">
      <c r="B161" s="84" t="s">
        <v>110</v>
      </c>
      <c r="C161" s="96"/>
      <c r="D161" s="80"/>
      <c r="H161" s="83"/>
      <c r="I161" s="70"/>
      <c r="J161" s="70"/>
      <c r="K161" s="95"/>
      <c r="M161" s="94"/>
    </row>
    <row r="162" spans="1:19" ht="16.5" x14ac:dyDescent="0.3">
      <c r="B162" s="84" t="s">
        <v>111</v>
      </c>
      <c r="C162" s="97"/>
      <c r="H162" s="83"/>
      <c r="I162" s="70"/>
      <c r="J162" s="70"/>
      <c r="K162" s="95"/>
      <c r="L162" s="89"/>
      <c r="M162" s="94"/>
      <c r="N162" s="79"/>
      <c r="P162" s="80"/>
      <c r="Q162" s="80"/>
    </row>
    <row r="163" spans="1:19" ht="16.5" x14ac:dyDescent="0.3">
      <c r="B163" s="87" t="s">
        <v>112</v>
      </c>
      <c r="C163" s="97"/>
      <c r="H163" s="83"/>
      <c r="I163" s="70"/>
      <c r="J163" s="70"/>
      <c r="K163" s="95"/>
      <c r="M163" s="80"/>
      <c r="N163" s="90"/>
      <c r="O163" s="98"/>
      <c r="P163" s="80"/>
      <c r="Q163" s="80"/>
    </row>
    <row r="164" spans="1:19" ht="16.5" x14ac:dyDescent="0.3">
      <c r="B164" s="87" t="s">
        <v>113</v>
      </c>
      <c r="C164" s="99" t="s">
        <v>30</v>
      </c>
      <c r="D164" s="80"/>
      <c r="H164" s="83"/>
      <c r="I164" s="151" t="str">
        <f>I108</f>
        <v>DR. VITRUVIUS JOHN D. BARAYUGA</v>
      </c>
      <c r="J164" s="151"/>
      <c r="K164" s="152"/>
      <c r="M164" s="80"/>
      <c r="N164" s="79"/>
      <c r="O164" s="153"/>
      <c r="P164" s="153"/>
      <c r="Q164" s="153"/>
      <c r="R164" s="153"/>
      <c r="S164" s="153"/>
    </row>
    <row r="165" spans="1:19" ht="16.5" x14ac:dyDescent="0.3">
      <c r="B165" s="87" t="s">
        <v>114</v>
      </c>
      <c r="C165" s="99" t="s">
        <v>33</v>
      </c>
      <c r="D165" s="80"/>
      <c r="H165" s="83"/>
      <c r="I165" s="154" t="s">
        <v>115</v>
      </c>
      <c r="J165" s="154"/>
      <c r="K165" s="155"/>
      <c r="M165" s="80"/>
      <c r="N165" s="79"/>
      <c r="O165" s="156"/>
      <c r="P165" s="156"/>
      <c r="Q165" s="156"/>
      <c r="R165" s="156"/>
      <c r="S165" s="156"/>
    </row>
    <row r="166" spans="1:19" ht="16.5" x14ac:dyDescent="0.3">
      <c r="A166" s="100"/>
      <c r="B166" s="101" t="s">
        <v>116</v>
      </c>
      <c r="C166" s="102" t="s">
        <v>34</v>
      </c>
      <c r="D166" s="103"/>
      <c r="E166" s="103"/>
      <c r="F166" s="103"/>
      <c r="G166" s="103"/>
      <c r="H166" s="104"/>
      <c r="I166" s="105"/>
      <c r="J166" s="106"/>
      <c r="K166" s="107"/>
    </row>
    <row r="167" spans="1:19" ht="16.5" x14ac:dyDescent="0.3">
      <c r="A167" s="100"/>
      <c r="B167" s="91"/>
      <c r="C167" s="79"/>
      <c r="D167" s="91"/>
      <c r="E167" s="91"/>
      <c r="F167" s="91"/>
      <c r="G167" s="109"/>
      <c r="H167" s="98"/>
      <c r="I167" s="80"/>
      <c r="J167" s="80"/>
      <c r="K167" s="80"/>
    </row>
    <row r="168" spans="1:19" ht="16.5" x14ac:dyDescent="0.25">
      <c r="A168" s="100"/>
      <c r="B168" s="91"/>
      <c r="C168" s="79"/>
      <c r="D168" s="91"/>
      <c r="E168" s="91"/>
      <c r="F168" s="91"/>
      <c r="G168" s="109"/>
      <c r="H168" s="153"/>
      <c r="I168" s="153"/>
      <c r="J168" s="153"/>
      <c r="K168" s="153"/>
    </row>
  </sheetData>
  <mergeCells count="132"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A5:C5"/>
    <mergeCell ref="D5:G5"/>
    <mergeCell ref="D19:E19"/>
    <mergeCell ref="D20:E20"/>
    <mergeCell ref="D21:E21"/>
    <mergeCell ref="D22:E22"/>
    <mergeCell ref="D23:E23"/>
    <mergeCell ref="B10:B11"/>
    <mergeCell ref="D14:E14"/>
    <mergeCell ref="D33:E33"/>
    <mergeCell ref="D16:E16"/>
    <mergeCell ref="D31:E31"/>
    <mergeCell ref="D32:E32"/>
    <mergeCell ref="D12:E12"/>
    <mergeCell ref="D13:E13"/>
    <mergeCell ref="C10:C11"/>
    <mergeCell ref="D10:E11"/>
    <mergeCell ref="D15:E15"/>
    <mergeCell ref="D25:E25"/>
    <mergeCell ref="D26:E26"/>
    <mergeCell ref="D27:E27"/>
    <mergeCell ref="D17:E17"/>
    <mergeCell ref="D18:E18"/>
    <mergeCell ref="F10:G10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D84:E84"/>
    <mergeCell ref="D85:E85"/>
    <mergeCell ref="D86:E86"/>
    <mergeCell ref="D87:E87"/>
    <mergeCell ref="D88:E88"/>
    <mergeCell ref="D70:E70"/>
    <mergeCell ref="D71:E71"/>
    <mergeCell ref="D72:E72"/>
    <mergeCell ref="A113:B116"/>
    <mergeCell ref="C113:H116"/>
    <mergeCell ref="I113:K116"/>
    <mergeCell ref="I44:K44"/>
    <mergeCell ref="I52:K52"/>
    <mergeCell ref="O52:S52"/>
    <mergeCell ref="I53:K53"/>
    <mergeCell ref="O53:S53"/>
    <mergeCell ref="I45:K45"/>
    <mergeCell ref="D90:E90"/>
    <mergeCell ref="D91:E91"/>
    <mergeCell ref="D92:E92"/>
    <mergeCell ref="D73:E73"/>
    <mergeCell ref="B66:B67"/>
    <mergeCell ref="C66:C67"/>
    <mergeCell ref="D66:E67"/>
    <mergeCell ref="D68:E68"/>
    <mergeCell ref="A57:B60"/>
    <mergeCell ref="C57:H60"/>
    <mergeCell ref="I57:K60"/>
    <mergeCell ref="A61:C61"/>
    <mergeCell ref="D61:G61"/>
    <mergeCell ref="H61:K61"/>
    <mergeCell ref="H112:K112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  <mergeCell ref="D124:E124"/>
    <mergeCell ref="D125:E125"/>
    <mergeCell ref="D126:E126"/>
    <mergeCell ref="D127:E127"/>
    <mergeCell ref="D128:E128"/>
    <mergeCell ref="A117:C117"/>
    <mergeCell ref="D117:G117"/>
    <mergeCell ref="H117:K117"/>
    <mergeCell ref="B122:B123"/>
    <mergeCell ref="C122:C123"/>
    <mergeCell ref="D122:E12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I164:K164"/>
    <mergeCell ref="O164:S164"/>
    <mergeCell ref="I165:K165"/>
    <mergeCell ref="O165:S165"/>
    <mergeCell ref="H168:K168"/>
    <mergeCell ref="O152:S152"/>
    <mergeCell ref="O153:S153"/>
    <mergeCell ref="O154:S154"/>
    <mergeCell ref="I156:K156"/>
    <mergeCell ref="I157:K157"/>
  </mergeCells>
  <pageMargins left="0.31496062992125984" right="0.23622047244094491" top="0.51181102362204722" bottom="0.51181102362204722" header="0.31496062992125984" footer="0.31496062992125984"/>
  <pageSetup paperSize="10000" scale="78" orientation="portrait" horizontalDpi="1200" verticalDpi="1200" r:id="rId1"/>
  <rowBreaks count="2" manualBreakCount="2">
    <brk id="56" max="16383" man="1"/>
    <brk id="111" max="10" man="1"/>
  </rowBreaks>
  <colBreaks count="2" manualBreakCount="2">
    <brk id="11" max="1048575" man="1"/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E10003"/>
  <sheetViews>
    <sheetView topLeftCell="A1293" workbookViewId="0">
      <selection activeCell="C220" sqref="C220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STUDENT RECORD</vt:lpstr>
      <vt:lpstr>PRINT GRADE</vt:lpstr>
      <vt:lpstr>LOOKUP</vt:lpstr>
      <vt:lpstr>'PRINT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2019-12-23T03:04:48Z</cp:lastPrinted>
  <dcterms:created xsi:type="dcterms:W3CDTF">2015-04-14T05:09:10Z</dcterms:created>
  <dcterms:modified xsi:type="dcterms:W3CDTF">2019-12-23T03:44:51Z</dcterms:modified>
</cp:coreProperties>
</file>