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K:\Dropbox\IC-8020 RIT 2017ii\Tareas programadas\"/>
    </mc:Choice>
  </mc:AlternateContent>
  <bookViews>
    <workbookView xWindow="0" yWindow="0" windowWidth="19200" windowHeight="6675"/>
  </bookViews>
  <sheets>
    <sheet name="BM25" sheetId="1" r:id="rId1"/>
  </sheets>
  <definedNames>
    <definedName name="avgdl">'BM25'!$J$18</definedName>
    <definedName name="b">'BM25'!$B$23</definedName>
    <definedName name="k">'BM25'!$B$22</definedName>
    <definedName name="N">'BM25'!$B$17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D20" i="1"/>
  <c r="E20" i="1"/>
  <c r="F20" i="1"/>
  <c r="G20" i="1"/>
  <c r="H20" i="1"/>
  <c r="I20" i="1"/>
  <c r="C20" i="1"/>
  <c r="J7" i="1"/>
  <c r="J8" i="1"/>
  <c r="J9" i="1"/>
  <c r="J10" i="1"/>
  <c r="J11" i="1"/>
  <c r="J12" i="1"/>
  <c r="J13" i="1"/>
  <c r="J14" i="1"/>
  <c r="J6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29" i="1"/>
  <c r="F29" i="1"/>
  <c r="G29" i="1"/>
  <c r="H29" i="1"/>
  <c r="L32" i="1" l="1"/>
  <c r="L31" i="1"/>
  <c r="L36" i="1"/>
  <c r="L29" i="1"/>
  <c r="L35" i="1"/>
  <c r="L33" i="1"/>
  <c r="L30" i="1"/>
  <c r="L37" i="1"/>
  <c r="L34" i="1"/>
  <c r="B17" i="1"/>
  <c r="H16" i="1"/>
  <c r="I16" i="1"/>
  <c r="D16" i="1"/>
  <c r="E16" i="1"/>
  <c r="F16" i="1"/>
  <c r="G16" i="1"/>
  <c r="C16" i="1"/>
  <c r="J18" i="1" l="1"/>
  <c r="K13" i="1" l="1"/>
  <c r="I30" i="1"/>
  <c r="C32" i="1"/>
  <c r="D33" i="1"/>
  <c r="I34" i="1"/>
  <c r="C36" i="1"/>
  <c r="D37" i="1"/>
  <c r="D31" i="1"/>
  <c r="I32" i="1"/>
  <c r="D30" i="1"/>
  <c r="D34" i="1"/>
  <c r="I35" i="1"/>
  <c r="C31" i="1"/>
  <c r="D32" i="1"/>
  <c r="I33" i="1"/>
  <c r="C35" i="1"/>
  <c r="D36" i="1"/>
  <c r="I37" i="1"/>
  <c r="C30" i="1"/>
  <c r="C34" i="1"/>
  <c r="D35" i="1"/>
  <c r="I36" i="1"/>
  <c r="I31" i="1"/>
  <c r="C33" i="1"/>
  <c r="C37" i="1"/>
  <c r="I29" i="1"/>
  <c r="D29" i="1"/>
  <c r="K7" i="1"/>
  <c r="K9" i="1"/>
  <c r="K14" i="1"/>
  <c r="K11" i="1"/>
  <c r="K8" i="1"/>
  <c r="K10" i="1"/>
  <c r="K12" i="1"/>
  <c r="K6" i="1"/>
  <c r="J37" i="1" l="1"/>
  <c r="M32" i="1" s="1"/>
  <c r="J29" i="1"/>
  <c r="M34" i="1" s="1"/>
  <c r="J32" i="1"/>
  <c r="M33" i="1" s="1"/>
  <c r="J30" i="1"/>
  <c r="M37" i="1" s="1"/>
  <c r="J36" i="1"/>
  <c r="M31" i="1" s="1"/>
  <c r="J35" i="1" l="1"/>
  <c r="M36" i="1" s="1"/>
  <c r="J34" i="1"/>
  <c r="M29" i="1" s="1"/>
  <c r="J33" i="1"/>
  <c r="M35" i="1" s="1"/>
  <c r="J31" i="1"/>
  <c r="M30" i="1" s="1"/>
</calcChain>
</file>

<file path=xl/sharedStrings.xml><?xml version="1.0" encoding="utf-8"?>
<sst xmlns="http://schemas.openxmlformats.org/spreadsheetml/2006/main" count="48" uniqueCount="32">
  <si>
    <t>a</t>
  </si>
  <si>
    <t>b</t>
  </si>
  <si>
    <t>c</t>
  </si>
  <si>
    <t>d</t>
  </si>
  <si>
    <t>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</si>
  <si>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</si>
  <si>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</si>
  <si>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</si>
  <si>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</si>
  <si>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</si>
  <si>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</si>
  <si>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</si>
  <si>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</si>
  <si>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</si>
  <si>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f</t>
  </si>
  <si>
    <t>g</t>
  </si>
  <si>
    <t>q</t>
  </si>
  <si>
    <t>avgdl:</t>
  </si>
  <si>
    <t>IDF(t):</t>
  </si>
  <si>
    <t>EJEMPLO DE BM25</t>
  </si>
  <si>
    <t>N:</t>
  </si>
  <si>
    <t>|dj|</t>
  </si>
  <si>
    <t>|dj|/avgdl</t>
  </si>
  <si>
    <t>ni:</t>
  </si>
  <si>
    <t>b:</t>
  </si>
  <si>
    <t>sim(dj,q)</t>
  </si>
  <si>
    <t>k:</t>
  </si>
  <si>
    <t>Frecuencias de los términos en los documentos</t>
  </si>
  <si>
    <t>Cálculo de similitudes para la consulta dada</t>
  </si>
  <si>
    <t>Escalafón</t>
  </si>
  <si>
    <t>doc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</si>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</sst>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1" fillId="0" borderId="0" xfId="0" applyFont="1" applyAlignment="1">
      <alignment horizontal="left"/>
    </xf>
    <xf numFmtId="164" fontId="0" fillId="0" borderId="1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10" workbookViewId="0">
      <selection activeCell="D29" sqref="D29"/>
    </sheetView>
  </sheetViews>
  <sheetFormatPr baseColWidth="10" defaultRowHeight="15" x14ac:dyDescent="0.25"/>
  <cols>
    <col min="1" max="1" width="6.42578125" style="1" customWidth="1"/>
    <col min="2" max="2" width="10.7109375" style="1"/>
    <col min="3" max="3" width="11.85546875" style="1" bestFit="1" customWidth="1"/>
    <col min="4" max="9" width="10.7109375" style="1"/>
    <col min="10" max="10" width="11.85546875" style="1" bestFit="1" customWidth="1"/>
    <col min="11" max="13" width="10.7109375" style="1"/>
  </cols>
  <sheetData>
    <row r="1" spans="2:11" ht="21" x14ac:dyDescent="0.35">
      <c r="B1" s="3" t="s">
        <v>19</v>
      </c>
    </row>
    <row r="3" spans="2:11" x14ac:dyDescent="0.25">
      <c r="B3" s="19" t="s">
        <v>27</v>
      </c>
    </row>
    <row r="4" spans="2:11" x14ac:dyDescent="0.25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14</v>
      </c>
      <c r="I4" s="4" t="s">
        <v>15</v>
      </c>
    </row>
    <row r="5" spans="2:11" ht="15.75" thickBot="1" x14ac:dyDescent="0.3">
      <c r="J5" s="4" t="s">
        <v>21</v>
      </c>
      <c r="K5" s="4" t="s">
        <v>22</v>
      </c>
    </row>
    <row r="6" spans="2:11" x14ac:dyDescent="0.25">
      <c r="B6" s="4" t="s">
        <v>5</v>
      </c>
      <c r="C6" s="5"/>
      <c r="D6" s="6">
        <v>4</v>
      </c>
      <c r="E6" s="6">
        <v>6</v>
      </c>
      <c r="F6" s="6"/>
      <c r="G6" s="6"/>
      <c r="H6" s="6"/>
      <c r="I6" s="7"/>
      <c r="J6" s="1">
        <f>SUM(C6:I6)</f>
        <v>10</v>
      </c>
      <c r="K6" s="2">
        <f t="shared" ref="K6:K14" si="0">J6/J$18</f>
        <v>1.153846153846154</v>
      </c>
    </row>
    <row r="7" spans="2:11" x14ac:dyDescent="0.25">
      <c r="B7" s="4" t="s">
        <v>6</v>
      </c>
      <c r="C7" s="8"/>
      <c r="D7" s="9"/>
      <c r="E7" s="9">
        <v>3</v>
      </c>
      <c r="F7" s="9"/>
      <c r="G7" s="9">
        <v>2</v>
      </c>
      <c r="H7" s="9">
        <v>2</v>
      </c>
      <c r="I7" s="10">
        <v>1</v>
      </c>
      <c r="J7" s="1">
        <f t="shared" ref="J7:J14" si="1">SUM(C7:I7)</f>
        <v>8</v>
      </c>
      <c r="K7" s="2">
        <f t="shared" si="0"/>
        <v>0.92307692307692313</v>
      </c>
    </row>
    <row r="8" spans="2:11" x14ac:dyDescent="0.25">
      <c r="B8" s="4" t="s">
        <v>7</v>
      </c>
      <c r="C8" s="8">
        <v>2</v>
      </c>
      <c r="D8" s="9"/>
      <c r="E8" s="9"/>
      <c r="F8" s="9">
        <v>4</v>
      </c>
      <c r="G8" s="9"/>
      <c r="H8" s="9"/>
      <c r="I8" s="10"/>
      <c r="J8" s="1">
        <f t="shared" si="1"/>
        <v>6</v>
      </c>
      <c r="K8" s="2">
        <f t="shared" si="0"/>
        <v>0.6923076923076924</v>
      </c>
    </row>
    <row r="9" spans="2:11" x14ac:dyDescent="0.25">
      <c r="B9" s="4" t="s">
        <v>8</v>
      </c>
      <c r="C9" s="8"/>
      <c r="D9" s="9">
        <v>6</v>
      </c>
      <c r="E9" s="9"/>
      <c r="F9" s="9">
        <v>3</v>
      </c>
      <c r="G9" s="9"/>
      <c r="H9" s="9"/>
      <c r="I9" s="10"/>
      <c r="J9" s="1">
        <f t="shared" si="1"/>
        <v>9</v>
      </c>
      <c r="K9" s="2">
        <f t="shared" si="0"/>
        <v>1.0384615384615385</v>
      </c>
    </row>
    <row r="10" spans="2:11" x14ac:dyDescent="0.25">
      <c r="B10" s="4" t="s">
        <v>9</v>
      </c>
      <c r="C10" s="8"/>
      <c r="D10" s="9"/>
      <c r="E10" s="9"/>
      <c r="F10" s="9">
        <v>5</v>
      </c>
      <c r="G10" s="9"/>
      <c r="H10" s="9"/>
      <c r="I10" s="10">
        <v>3</v>
      </c>
      <c r="J10" s="1">
        <f t="shared" si="1"/>
        <v>8</v>
      </c>
      <c r="K10" s="2">
        <f t="shared" si="0"/>
        <v>0.92307692307692313</v>
      </c>
    </row>
    <row r="11" spans="2:11" x14ac:dyDescent="0.25">
      <c r="B11" s="4" t="s">
        <v>10</v>
      </c>
      <c r="C11" s="8">
        <v>6</v>
      </c>
      <c r="D11" s="9"/>
      <c r="E11" s="9"/>
      <c r="F11" s="9"/>
      <c r="G11" s="9"/>
      <c r="H11" s="9"/>
      <c r="I11" s="10">
        <v>2</v>
      </c>
      <c r="J11" s="1">
        <f t="shared" si="1"/>
        <v>8</v>
      </c>
      <c r="K11" s="2">
        <f t="shared" si="0"/>
        <v>0.92307692307692313</v>
      </c>
    </row>
    <row r="12" spans="2:11" x14ac:dyDescent="0.25">
      <c r="B12" s="4" t="s">
        <v>11</v>
      </c>
      <c r="C12" s="8"/>
      <c r="D12" s="9">
        <v>3</v>
      </c>
      <c r="E12" s="9">
        <v>2</v>
      </c>
      <c r="F12" s="9"/>
      <c r="G12" s="9">
        <v>4</v>
      </c>
      <c r="H12" s="9">
        <v>4</v>
      </c>
      <c r="I12" s="10"/>
      <c r="J12" s="1">
        <f t="shared" si="1"/>
        <v>13</v>
      </c>
      <c r="K12" s="2">
        <f t="shared" si="0"/>
        <v>1.5</v>
      </c>
    </row>
    <row r="13" spans="2:11" x14ac:dyDescent="0.25">
      <c r="B13" s="4" t="s">
        <v>12</v>
      </c>
      <c r="C13" s="8">
        <v>3</v>
      </c>
      <c r="D13" s="9"/>
      <c r="E13" s="9"/>
      <c r="F13" s="9">
        <v>5</v>
      </c>
      <c r="G13" s="9">
        <v>3</v>
      </c>
      <c r="H13" s="9"/>
      <c r="I13" s="10"/>
      <c r="J13" s="1">
        <f t="shared" si="1"/>
        <v>11</v>
      </c>
      <c r="K13" s="2">
        <f t="shared" si="0"/>
        <v>1.2692307692307694</v>
      </c>
    </row>
    <row r="14" spans="2:11" x14ac:dyDescent="0.25">
      <c r="B14" s="4" t="s">
        <v>13</v>
      </c>
      <c r="C14" s="8"/>
      <c r="D14" s="9">
        <v>1</v>
      </c>
      <c r="E14" s="9"/>
      <c r="F14" s="9"/>
      <c r="G14" s="9"/>
      <c r="H14" s="9"/>
      <c r="I14" s="10">
        <v>4</v>
      </c>
      <c r="J14" s="1">
        <f t="shared" si="1"/>
        <v>5</v>
      </c>
      <c r="K14" s="2">
        <f t="shared" si="0"/>
        <v>0.57692307692307698</v>
      </c>
    </row>
    <row r="15" spans="2:11" ht="15.75" thickBot="1" x14ac:dyDescent="0.3">
      <c r="B15" s="4"/>
      <c r="C15" s="11"/>
      <c r="D15" s="12"/>
      <c r="E15" s="12"/>
      <c r="F15" s="12"/>
      <c r="G15" s="12"/>
      <c r="H15" s="12"/>
      <c r="I15" s="13"/>
      <c r="K15" s="2"/>
    </row>
    <row r="16" spans="2:11" x14ac:dyDescent="0.25">
      <c r="B16" s="4" t="s">
        <v>23</v>
      </c>
      <c r="C16" s="1">
        <f>COUNT(C6:C14)</f>
        <v>3</v>
      </c>
      <c r="D16" s="1">
        <f t="shared" ref="D16:G16" si="2">COUNT(D6:D14)</f>
        <v>4</v>
      </c>
      <c r="E16" s="1">
        <f t="shared" si="2"/>
        <v>3</v>
      </c>
      <c r="F16" s="1">
        <f t="shared" si="2"/>
        <v>4</v>
      </c>
      <c r="G16" s="1">
        <f t="shared" si="2"/>
        <v>3</v>
      </c>
      <c r="H16" s="1">
        <f t="shared" ref="H16" si="3">COUNT(H6:H14)</f>
        <v>2</v>
      </c>
      <c r="I16" s="1">
        <f t="shared" ref="I16" si="4">COUNT(I6:I14)</f>
        <v>4</v>
      </c>
    </row>
    <row r="17" spans="1:13" x14ac:dyDescent="0.25">
      <c r="A17" s="4" t="s">
        <v>20</v>
      </c>
      <c r="B17" s="1">
        <f>COUNTA(B6:B14)</f>
        <v>9</v>
      </c>
    </row>
    <row r="18" spans="1:13" x14ac:dyDescent="0.25">
      <c r="I18" s="1" t="s">
        <v>17</v>
      </c>
      <c r="J18" s="2">
        <f>AVERAGE(J6:J14)</f>
        <v>8.6666666666666661</v>
      </c>
    </row>
    <row r="19" spans="1:13" x14ac:dyDescent="0.25">
      <c r="J19" s="2"/>
    </row>
    <row r="20" spans="1:13" x14ac:dyDescent="0.25">
      <c r="B20" s="4" t="s">
        <v>18</v>
      </c>
      <c r="C20" s="2">
        <f>LOG((N-C16+0.5)/(C16+0.5),2)</f>
        <v>0.89308479608348823</v>
      </c>
      <c r="D20" s="2">
        <f>LOG((N-D16+0.5)/(D16+0.5),2)</f>
        <v>0.28950661719498505</v>
      </c>
      <c r="E20" s="2">
        <f>LOG((N-E16+0.5)/(E16+0.5),2)</f>
        <v>0.89308479608348823</v>
      </c>
      <c r="F20" s="2">
        <f>LOG((N-F16+0.5)/(F16+0.5),2)</f>
        <v>0.28950661719498505</v>
      </c>
      <c r="G20" s="2">
        <f>LOG((N-G16+0.5)/(G16+0.5),2)</f>
        <v>0.89308479608348823</v>
      </c>
      <c r="H20" s="2">
        <f>LOG((N-H16+0.5)/(H16+0.5),2)</f>
        <v>1.5849625007211563</v>
      </c>
      <c r="I20" s="2">
        <f>LOG((N-I16+0.5)/(I16+0.5),2)</f>
        <v>0.28950661719498505</v>
      </c>
    </row>
    <row r="21" spans="1:13" x14ac:dyDescent="0.25">
      <c r="B21"/>
      <c r="C21" s="2"/>
      <c r="D21" s="2"/>
      <c r="E21" s="2"/>
      <c r="F21" s="2"/>
      <c r="G21" s="2"/>
      <c r="H21" s="2"/>
      <c r="I21" s="2"/>
      <c r="J21" s="2"/>
    </row>
    <row r="22" spans="1:13" x14ac:dyDescent="0.25">
      <c r="A22" s="4" t="s">
        <v>26</v>
      </c>
      <c r="B22" s="1">
        <v>1.5</v>
      </c>
    </row>
    <row r="23" spans="1:13" x14ac:dyDescent="0.25">
      <c r="A23" s="4" t="s">
        <v>24</v>
      </c>
      <c r="B23" s="1">
        <v>1</v>
      </c>
    </row>
    <row r="24" spans="1:13" x14ac:dyDescent="0.25">
      <c r="A24" s="4"/>
    </row>
    <row r="25" spans="1:13" ht="15.75" thickBot="1" x14ac:dyDescent="0.3">
      <c r="B25" s="19" t="s">
        <v>28</v>
      </c>
    </row>
    <row r="26" spans="1:13" ht="15.75" thickBot="1" x14ac:dyDescent="0.3">
      <c r="B26" s="4" t="s">
        <v>16</v>
      </c>
      <c r="C26" s="14">
        <v>1</v>
      </c>
      <c r="D26" s="15">
        <v>1</v>
      </c>
      <c r="E26" s="15"/>
      <c r="F26" s="15"/>
      <c r="G26" s="15"/>
      <c r="H26" s="15"/>
      <c r="I26" s="16">
        <v>1</v>
      </c>
    </row>
    <row r="27" spans="1:13" x14ac:dyDescent="0.25">
      <c r="B27" s="4"/>
      <c r="C27" s="17"/>
      <c r="D27" s="17"/>
      <c r="E27" s="17"/>
      <c r="F27" s="17"/>
      <c r="G27" s="17"/>
      <c r="H27" s="17"/>
      <c r="I27" s="17"/>
      <c r="L27" s="28" t="s">
        <v>29</v>
      </c>
      <c r="M27" s="28"/>
    </row>
    <row r="28" spans="1:13" ht="15.75" thickBot="1" x14ac:dyDescent="0.3">
      <c r="C28" s="4" t="s">
        <v>0</v>
      </c>
      <c r="D28" s="4" t="s">
        <v>1</v>
      </c>
      <c r="E28" s="4" t="s">
        <v>2</v>
      </c>
      <c r="F28" s="4" t="s">
        <v>3</v>
      </c>
      <c r="G28" s="4" t="s">
        <v>4</v>
      </c>
      <c r="H28" s="4" t="s">
        <v>14</v>
      </c>
      <c r="I28" s="4" t="s">
        <v>15</v>
      </c>
      <c r="J28" s="4" t="s">
        <v>25</v>
      </c>
      <c r="L28" s="4" t="s">
        <v>30</v>
      </c>
      <c r="M28" s="4" t="s">
        <v>31</v>
      </c>
    </row>
    <row r="29" spans="1:13" x14ac:dyDescent="0.25">
      <c r="B29" s="4" t="s">
        <v>5</v>
      </c>
      <c r="C29" s="20">
        <f>IF(C$26=0,"",C$20*C6*(k+1)/(C6+k*(1-b+b*$J6/avgdl)))</f>
        <v>0</v>
      </c>
      <c r="D29" s="21">
        <f>IF(D$26=0,"",D$20*D6*(k+1)/(D6+k*(1-b+b*$J6/avgdl)))</f>
        <v>0.50517933201809473</v>
      </c>
      <c r="E29" s="21" t="str">
        <f>IF(E$26=0,"",E$20*E6*(k+1)/(E6+k*(1-b+b*$J6/avgdl)))</f>
        <v/>
      </c>
      <c r="F29" s="21" t="str">
        <f>IF(F$26=0,"",F$20*F6*(k+1)/(F6+k*(1-b+b*$J6/avgdl)))</f>
        <v/>
      </c>
      <c r="G29" s="21" t="str">
        <f>IF(G$26=0,"",G$20*G6*(k+1)/(G6+k*(1-b+b*$J6/avgdl)))</f>
        <v/>
      </c>
      <c r="H29" s="21" t="str">
        <f>IF(H$26=0,"",H$20*H6*(k+1)/(H6+k*(1-b+b*$J6/avgdl)))</f>
        <v/>
      </c>
      <c r="I29" s="22">
        <f>IF(I$26=0,"",I$20*I6*(k+1)/(I6+k*(1-b+b*$J6/avgdl)))</f>
        <v>0</v>
      </c>
      <c r="J29" s="2">
        <f>SUM(C29:I29)</f>
        <v>0.50517933201809473</v>
      </c>
      <c r="L29" s="29" t="str">
        <f>$B$34</f>
        <v>d6</v>
      </c>
      <c r="M29" s="30">
        <f>$J$34</f>
        <v>2.2417587219917228</v>
      </c>
    </row>
    <row r="30" spans="1:13" x14ac:dyDescent="0.25">
      <c r="B30" s="4" t="s">
        <v>6</v>
      </c>
      <c r="C30" s="23">
        <f>IF(C$26=0,"",C$20*C7*(k+1)/(C7+k*(1-b+b*$J7/avgdl)))</f>
        <v>0</v>
      </c>
      <c r="D30" s="18">
        <f>IF(D$26=0,"",D$20*D7*(k+1)/(D7+k*(1-b+b*$J7/avgdl)))</f>
        <v>0</v>
      </c>
      <c r="E30" s="18" t="str">
        <f>IF(E$26=0,"",E$20*E7*(k+1)/(E7+k*(1-b+b*$J7/avgdl)))</f>
        <v/>
      </c>
      <c r="F30" s="18" t="str">
        <f>IF(F$26=0,"",F$20*F7*(k+1)/(F7+k*(1-b+b*$J7/avgdl)))</f>
        <v/>
      </c>
      <c r="G30" s="18" t="str">
        <f>IF(G$26=0,"",G$20*G7*(k+1)/(G7+k*(1-b+b*$J7/avgdl)))</f>
        <v/>
      </c>
      <c r="H30" s="18" t="str">
        <f>IF(H$26=0,"",H$20*H7*(k+1)/(H7+k*(1-b+b*$J7/avgdl)))</f>
        <v/>
      </c>
      <c r="I30" s="24">
        <f>IF(I$26=0,"",I$20*I7*(k+1)/(I7+k*(1-b+b*$J7/avgdl)))</f>
        <v>0.30351500189796821</v>
      </c>
      <c r="J30" s="2">
        <f t="shared" ref="J30:J37" si="5">SUM(C30:I30)</f>
        <v>0.30351500189796821</v>
      </c>
      <c r="L30" s="29" t="str">
        <f>$B$31</f>
        <v>d3</v>
      </c>
      <c r="M30" s="30">
        <f>$J$31</f>
        <v>1.4696332087449806</v>
      </c>
    </row>
    <row r="31" spans="1:13" x14ac:dyDescent="0.25">
      <c r="B31" s="4" t="s">
        <v>7</v>
      </c>
      <c r="C31" s="23">
        <f>IF(C$26=0,"",C$20*C8*(k+1)/(C8+k*(1-b+b*$J8/avgdl)))</f>
        <v>1.4696332087449806</v>
      </c>
      <c r="D31" s="18">
        <f>IF(D$26=0,"",D$20*D8*(k+1)/(D8+k*(1-b+b*$J8/avgdl)))</f>
        <v>0</v>
      </c>
      <c r="E31" s="18" t="str">
        <f>IF(E$26=0,"",E$20*E8*(k+1)/(E8+k*(1-b+b*$J8/avgdl)))</f>
        <v/>
      </c>
      <c r="F31" s="18" t="str">
        <f>IF(F$26=0,"",F$20*F8*(k+1)/(F8+k*(1-b+b*$J8/avgdl)))</f>
        <v/>
      </c>
      <c r="G31" s="18" t="str">
        <f>IF(G$26=0,"",G$20*G8*(k+1)/(G8+k*(1-b+b*$J8/avgdl)))</f>
        <v/>
      </c>
      <c r="H31" s="18" t="str">
        <f>IF(H$26=0,"",H$20*H8*(k+1)/(H8+k*(1-b+b*$J8/avgdl)))</f>
        <v/>
      </c>
      <c r="I31" s="24">
        <f>IF(I$26=0,"",I$20*I8*(k+1)/(I8+k*(1-b+b*$J8/avgdl)))</f>
        <v>0</v>
      </c>
      <c r="J31" s="2">
        <f t="shared" si="5"/>
        <v>1.4696332087449806</v>
      </c>
      <c r="L31" s="29" t="str">
        <f>$B$36</f>
        <v>d8</v>
      </c>
      <c r="M31" s="30">
        <f>$J$36</f>
        <v>1.3658943940100408</v>
      </c>
    </row>
    <row r="32" spans="1:13" x14ac:dyDescent="0.25">
      <c r="B32" s="4" t="s">
        <v>8</v>
      </c>
      <c r="C32" s="23">
        <f>IF(C$26=0,"",C$20*C9*(k+1)/(C9+k*(1-b+b*$J9/avgdl)))</f>
        <v>0</v>
      </c>
      <c r="D32" s="18">
        <f>IF(D$26=0,"",D$20*D9*(k+1)/(D9+k*(1-b+b*$J9/avgdl)))</f>
        <v>0.57459328603584814</v>
      </c>
      <c r="E32" s="18" t="str">
        <f>IF(E$26=0,"",E$20*E9*(k+1)/(E9+k*(1-b+b*$J9/avgdl)))</f>
        <v/>
      </c>
      <c r="F32" s="18" t="str">
        <f>IF(F$26=0,"",F$20*F9*(k+1)/(F9+k*(1-b+b*$J9/avgdl)))</f>
        <v/>
      </c>
      <c r="G32" s="18" t="str">
        <f>IF(G$26=0,"",G$20*G9*(k+1)/(G9+k*(1-b+b*$J9/avgdl)))</f>
        <v/>
      </c>
      <c r="H32" s="18" t="str">
        <f>IF(H$26=0,"",H$20*H9*(k+1)/(H9+k*(1-b+b*$J9/avgdl)))</f>
        <v/>
      </c>
      <c r="I32" s="24">
        <f>IF(I$26=0,"",I$20*I9*(k+1)/(I9+k*(1-b+b*$J9/avgdl)))</f>
        <v>0</v>
      </c>
      <c r="J32" s="2">
        <f t="shared" si="5"/>
        <v>0.57459328603584814</v>
      </c>
      <c r="L32" s="29" t="str">
        <f>$B$37</f>
        <v>d9</v>
      </c>
      <c r="M32" s="30">
        <f>$J$37</f>
        <v>0.9830319225320121</v>
      </c>
    </row>
    <row r="33" spans="2:13" x14ac:dyDescent="0.25">
      <c r="B33" s="4" t="s">
        <v>9</v>
      </c>
      <c r="C33" s="23">
        <f>IF(C$26=0,"",C$20*C10*(k+1)/(C10+k*(1-b+b*$J10/avgdl)))</f>
        <v>0</v>
      </c>
      <c r="D33" s="18">
        <f>IF(D$26=0,"",D$20*D10*(k+1)/(D10+k*(1-b+b*$J10/avgdl)))</f>
        <v>0</v>
      </c>
      <c r="E33" s="18" t="str">
        <f>IF(E$26=0,"",E$20*E10*(k+1)/(E10+k*(1-b+b*$J10/avgdl)))</f>
        <v/>
      </c>
      <c r="F33" s="18" t="str">
        <f>IF(F$26=0,"",F$20*F10*(k+1)/(F10+k*(1-b+b*$J10/avgdl)))</f>
        <v/>
      </c>
      <c r="G33" s="18" t="str">
        <f>IF(G$26=0,"",G$20*G10*(k+1)/(G10+k*(1-b+b*$J10/avgdl)))</f>
        <v/>
      </c>
      <c r="H33" s="18" t="str">
        <f>IF(H$26=0,"",H$20*H10*(k+1)/(H10+k*(1-b+b*$J10/avgdl)))</f>
        <v/>
      </c>
      <c r="I33" s="24">
        <f>IF(I$26=0,"",I$20*I10*(k+1)/(I10+k*(1-b+b*$J10/avgdl)))</f>
        <v>0.49520868730721124</v>
      </c>
      <c r="J33" s="2">
        <f t="shared" si="5"/>
        <v>0.49520868730721124</v>
      </c>
      <c r="L33" s="29" t="str">
        <f>$B$32</f>
        <v>d4</v>
      </c>
      <c r="M33" s="30">
        <f>$J$32</f>
        <v>0.57459328603584814</v>
      </c>
    </row>
    <row r="34" spans="2:13" x14ac:dyDescent="0.25">
      <c r="B34" s="4" t="s">
        <v>10</v>
      </c>
      <c r="C34" s="23">
        <f>IF(C$26=0,"",C$20*C11*(k+1)/(C11+k*(1-b+b*$J11/avgdl)))</f>
        <v>1.8140784920445856</v>
      </c>
      <c r="D34" s="18">
        <f>IF(D$26=0,"",D$20*D11*(k+1)/(D11+k*(1-b+b*$J11/avgdl)))</f>
        <v>0</v>
      </c>
      <c r="E34" s="18" t="str">
        <f>IF(E$26=0,"",E$20*E11*(k+1)/(E11+k*(1-b+b*$J11/avgdl)))</f>
        <v/>
      </c>
      <c r="F34" s="18" t="str">
        <f>IF(F$26=0,"",F$20*F11*(k+1)/(F11+k*(1-b+b*$J11/avgdl)))</f>
        <v/>
      </c>
      <c r="G34" s="18" t="str">
        <f>IF(G$26=0,"",G$20*G11*(k+1)/(G11+k*(1-b+b*$J11/avgdl)))</f>
        <v/>
      </c>
      <c r="H34" s="18" t="str">
        <f>IF(H$26=0,"",H$20*H11*(k+1)/(H11+k*(1-b+b*$J11/avgdl)))</f>
        <v/>
      </c>
      <c r="I34" s="24">
        <f>IF(I$26=0,"",I$20*I11*(k+1)/(I11+k*(1-b+b*$J11/avgdl)))</f>
        <v>0.42768022994713706</v>
      </c>
      <c r="J34" s="2">
        <f t="shared" si="5"/>
        <v>2.2417587219917228</v>
      </c>
      <c r="L34" s="29" t="str">
        <f>$B$29</f>
        <v>d1</v>
      </c>
      <c r="M34" s="30">
        <f>$J$29</f>
        <v>0.50517933201809473</v>
      </c>
    </row>
    <row r="35" spans="2:13" x14ac:dyDescent="0.25">
      <c r="B35" s="4" t="s">
        <v>11</v>
      </c>
      <c r="C35" s="23">
        <f>IF(C$26=0,"",C$20*C12*(k+1)/(C12+k*(1-b+b*$J12/avgdl)))</f>
        <v>0</v>
      </c>
      <c r="D35" s="18">
        <f>IF(D$26=0,"",D$20*D12*(k+1)/(D12+k*(1-b+b*$J12/avgdl)))</f>
        <v>0.41358088170712148</v>
      </c>
      <c r="E35" s="18" t="str">
        <f>IF(E$26=0,"",E$20*E12*(k+1)/(E12+k*(1-b+b*$J12/avgdl)))</f>
        <v/>
      </c>
      <c r="F35" s="18" t="str">
        <f>IF(F$26=0,"",F$20*F12*(k+1)/(F12+k*(1-b+b*$J12/avgdl)))</f>
        <v/>
      </c>
      <c r="G35" s="18" t="str">
        <f>IF(G$26=0,"",G$20*G12*(k+1)/(G12+k*(1-b+b*$J12/avgdl)))</f>
        <v/>
      </c>
      <c r="H35" s="18" t="str">
        <f>IF(H$26=0,"",H$20*H12*(k+1)/(H12+k*(1-b+b*$J12/avgdl)))</f>
        <v/>
      </c>
      <c r="I35" s="24">
        <f>IF(I$26=0,"",I$20*I12*(k+1)/(I12+k*(1-b+b*$J12/avgdl)))</f>
        <v>0</v>
      </c>
      <c r="J35" s="2">
        <f t="shared" si="5"/>
        <v>0.41358088170712148</v>
      </c>
      <c r="L35" s="29" t="str">
        <f>$B$33</f>
        <v>d5</v>
      </c>
      <c r="M35" s="30">
        <f>$J$33</f>
        <v>0.49520868730721124</v>
      </c>
    </row>
    <row r="36" spans="2:13" x14ac:dyDescent="0.25">
      <c r="B36" s="4" t="s">
        <v>12</v>
      </c>
      <c r="C36" s="23">
        <f>IF(C$26=0,"",C$20*C13*(k+1)/(C13+k*(1-b+b*$J13/avgdl)))</f>
        <v>1.3658943940100408</v>
      </c>
      <c r="D36" s="18">
        <f>IF(D$26=0,"",D$20*D13*(k+1)/(D13+k*(1-b+b*$J13/avgdl)))</f>
        <v>0</v>
      </c>
      <c r="E36" s="18" t="str">
        <f>IF(E$26=0,"",E$20*E13*(k+1)/(E13+k*(1-b+b*$J13/avgdl)))</f>
        <v/>
      </c>
      <c r="F36" s="18" t="str">
        <f>IF(F$26=0,"",F$20*F13*(k+1)/(F13+k*(1-b+b*$J13/avgdl)))</f>
        <v/>
      </c>
      <c r="G36" s="18" t="str">
        <f>IF(G$26=0,"",G$20*G13*(k+1)/(G13+k*(1-b+b*$J13/avgdl)))</f>
        <v/>
      </c>
      <c r="H36" s="18" t="str">
        <f>IF(H$26=0,"",H$20*H13*(k+1)/(H13+k*(1-b+b*$J13/avgdl)))</f>
        <v/>
      </c>
      <c r="I36" s="24">
        <f>IF(I$26=0,"",I$20*I13*(k+1)/(I13+k*(1-b+b*$J13/avgdl)))</f>
        <v>0</v>
      </c>
      <c r="J36" s="2">
        <f t="shared" si="5"/>
        <v>1.3658943940100408</v>
      </c>
      <c r="L36" s="29" t="str">
        <f>$B$35</f>
        <v>d7</v>
      </c>
      <c r="M36" s="30">
        <f>$J$35</f>
        <v>0.41358088170712148</v>
      </c>
    </row>
    <row r="37" spans="2:13" ht="15.75" thickBot="1" x14ac:dyDescent="0.3">
      <c r="B37" s="4" t="s">
        <v>13</v>
      </c>
      <c r="C37" s="25">
        <f>IF(C$26=0,"",C$20*C14*(k+1)/(C14+k*(1-b+b*$J14/avgdl)))</f>
        <v>0</v>
      </c>
      <c r="D37" s="26">
        <f>IF(D$26=0,"",D$20*D14*(k+1)/(D14+k*(1-b+b*$J14/avgdl)))</f>
        <v>0.38799855912729958</v>
      </c>
      <c r="E37" s="26" t="str">
        <f>IF(E$26=0,"",E$20*E14*(k+1)/(E14+k*(1-b+b*$J14/avgdl)))</f>
        <v/>
      </c>
      <c r="F37" s="26" t="str">
        <f>IF(F$26=0,"",F$20*F14*(k+1)/(F14+k*(1-b+b*$J14/avgdl)))</f>
        <v/>
      </c>
      <c r="G37" s="26" t="str">
        <f>IF(G$26=0,"",G$20*G14*(k+1)/(G14+k*(1-b+b*$J14/avgdl)))</f>
        <v/>
      </c>
      <c r="H37" s="26" t="str">
        <f>IF(H$26=0,"",H$20*H14*(k+1)/(H14+k*(1-b+b*$J14/avgdl)))</f>
        <v/>
      </c>
      <c r="I37" s="27">
        <f>IF(I$26=0,"",I$20*I14*(k+1)/(I14+k*(1-b+b*$J14/avgdl)))</f>
        <v>0.59503336340471247</v>
      </c>
      <c r="J37" s="2">
        <f t="shared" si="5"/>
        <v>0.9830319225320121</v>
      </c>
      <c r="L37" s="29" t="str">
        <f>$B$30</f>
        <v>d2</v>
      </c>
      <c r="M37" s="30">
        <f>$J$30</f>
        <v>0.30351500189796821</v>
      </c>
    </row>
  </sheetData>
  <sortState ref="L29:M37">
    <sortCondition descending="1" ref="M29:M37"/>
  </sortState>
  <mergeCells count="1">
    <mergeCell ref="L27:M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BM25</vt:lpstr>
      <vt:lpstr>avgdl</vt:lpstr>
      <vt:lpstr>b</vt:lpstr>
      <vt:lpstr>k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José Enrique Araya Monge</cp:lastModifiedBy>
  <dcterms:created xsi:type="dcterms:W3CDTF">2017-08-14T00:45:03Z</dcterms:created>
  <dcterms:modified xsi:type="dcterms:W3CDTF">2017-08-14T19:40:44Z</dcterms:modified>
</cp:coreProperties>
</file>