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4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Sheet1!$A$2:$G$45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  <c r="C13" i="2"/>
  <c r="D14" i="2"/>
  <c r="E19" i="2"/>
  <c r="D19" i="2"/>
  <c r="E18" i="2"/>
  <c r="D18" i="2"/>
  <c r="E14" i="2"/>
  <c r="E15" i="2"/>
  <c r="E17" i="2"/>
  <c r="E16" i="2"/>
  <c r="E13" i="2"/>
  <c r="E4" i="2"/>
  <c r="E5" i="2"/>
  <c r="E6" i="2"/>
  <c r="E7" i="2"/>
  <c r="E8" i="2"/>
  <c r="E9" i="2"/>
  <c r="E3" i="2"/>
  <c r="D17" i="2"/>
  <c r="D15" i="2"/>
  <c r="D16" i="2"/>
  <c r="D13" i="2"/>
  <c r="D20" i="2" s="1"/>
  <c r="D7" i="2"/>
  <c r="D9" i="2"/>
  <c r="C9" i="2"/>
  <c r="C7" i="2"/>
  <c r="I5" i="1"/>
  <c r="I4" i="1"/>
  <c r="I3" i="1"/>
  <c r="J5" i="1"/>
  <c r="J4" i="1"/>
  <c r="J3" i="1"/>
  <c r="C45" i="1"/>
  <c r="E45" i="1"/>
  <c r="D10" i="2" l="1"/>
  <c r="I6" i="1"/>
  <c r="J6" i="1"/>
</calcChain>
</file>

<file path=xl/sharedStrings.xml><?xml version="1.0" encoding="utf-8"?>
<sst xmlns="http://schemas.openxmlformats.org/spreadsheetml/2006/main" count="188" uniqueCount="138">
  <si>
    <t>Daftar Matkul</t>
  </si>
  <si>
    <t>ISIP4112</t>
  </si>
  <si>
    <t>PENGANTAR ILMU EKONOMI</t>
  </si>
  <si>
    <t>MKDU4114</t>
  </si>
  <si>
    <t>PAJA3210</t>
  </si>
  <si>
    <t>PENGANTAR ILMU ADMINISTRASI</t>
  </si>
  <si>
    <t>ISIP4111</t>
  </si>
  <si>
    <t>ASAS-ASAS MANAJEMEN</t>
  </si>
  <si>
    <t>MKDU4107</t>
  </si>
  <si>
    <t>BAHASA INGGRIS I</t>
  </si>
  <si>
    <t>MKDU4110</t>
  </si>
  <si>
    <t>BAHASA INDONESIA</t>
  </si>
  <si>
    <t>ADBI4332</t>
  </si>
  <si>
    <t>AKUNTANSI DASAR</t>
  </si>
  <si>
    <t>ADBI4330</t>
  </si>
  <si>
    <t>ADMINISTRASI PERPAJAKAN</t>
  </si>
  <si>
    <t>PAJA3211</t>
  </si>
  <si>
    <t>DASAR-DASAR PERPAJAKAN</t>
  </si>
  <si>
    <t>PAJA3230</t>
  </si>
  <si>
    <t>PAJAK PENGHASILAN I</t>
  </si>
  <si>
    <t>ISIP4216</t>
  </si>
  <si>
    <t>METODE PENELITIAN SOSIAL</t>
  </si>
  <si>
    <t>PAJA3336</t>
  </si>
  <si>
    <t>AKUNTANSI BIAYA I</t>
  </si>
  <si>
    <t>MKDU4111</t>
  </si>
  <si>
    <t>PENDIDIKAN KEWARGANEGARAAN</t>
  </si>
  <si>
    <t>PAJA33331</t>
  </si>
  <si>
    <t>PAJAK PENGHASILAN II</t>
  </si>
  <si>
    <t>ADBI4438</t>
  </si>
  <si>
    <t>MANAJEMEN SDM</t>
  </si>
  <si>
    <t>PAJA3232</t>
  </si>
  <si>
    <t>PPN DAN PPNBM</t>
  </si>
  <si>
    <t>PAJA3332</t>
  </si>
  <si>
    <t>PAJAK PENGHASILAN III</t>
  </si>
  <si>
    <t>ADBI4235</t>
  </si>
  <si>
    <t>KEPABEANAN DAN CUKAI</t>
  </si>
  <si>
    <t>PAJA3233</t>
  </si>
  <si>
    <t>PAJAK BUMI BANGUNAN</t>
  </si>
  <si>
    <t>ADBI4335</t>
  </si>
  <si>
    <t>AKUNTANSI MENENGAH</t>
  </si>
  <si>
    <t>ADBI4210</t>
  </si>
  <si>
    <t>MATEMATIKA BISNIS</t>
  </si>
  <si>
    <t>TATA CARA PELAKSANAAN PERPAJAKAN</t>
  </si>
  <si>
    <t>PAJA3339</t>
  </si>
  <si>
    <t>ADBI4532</t>
  </si>
  <si>
    <t>ANALISIS LAPORAN KEUANGAN</t>
  </si>
  <si>
    <t>PAJA3343</t>
  </si>
  <si>
    <t xml:space="preserve">EKMA4316 </t>
  </si>
  <si>
    <t>HUKUM BISNIS</t>
  </si>
  <si>
    <t>PAJA3338</t>
  </si>
  <si>
    <t>PEMBELANJAAN</t>
  </si>
  <si>
    <t>PAJA3345</t>
  </si>
  <si>
    <t>PAJAK DAERAH DAN RESTRIBUSI DAERAH</t>
  </si>
  <si>
    <t>SKOM4432</t>
  </si>
  <si>
    <t>KOMUNIKASI BISNIS</t>
  </si>
  <si>
    <t>EKSI4202</t>
  </si>
  <si>
    <t>HUKUM PAJAK</t>
  </si>
  <si>
    <t>PAJA3346</t>
  </si>
  <si>
    <t>EKSI4207</t>
  </si>
  <si>
    <t>AKUNTANSI SEKTOR PUBLIK</t>
  </si>
  <si>
    <t>EKSI4312</t>
  </si>
  <si>
    <t>SISTEM INFORMASI AKUNTANSI</t>
  </si>
  <si>
    <t>PAJA3344</t>
  </si>
  <si>
    <t>AKUNTANSI PERPAJAKAN*</t>
  </si>
  <si>
    <t>LAB PPH 1*</t>
  </si>
  <si>
    <t>LAB PPH 2*</t>
  </si>
  <si>
    <t>PANCASILA*</t>
  </si>
  <si>
    <t>MKDU4221</t>
  </si>
  <si>
    <t>PENDIDIKAN AGAMA ISLAM</t>
  </si>
  <si>
    <t>PAJA3348</t>
  </si>
  <si>
    <t>PAJA3349</t>
  </si>
  <si>
    <t>LAB PPN DAN PPNBM*</t>
  </si>
  <si>
    <t>LAB PAJAK DAN RETRIBUSI DAERAH*</t>
  </si>
  <si>
    <t>MATKUL PILIHAN MIN 2SKS</t>
  </si>
  <si>
    <t>PAJA3337</t>
  </si>
  <si>
    <t>AUDITING I A</t>
  </si>
  <si>
    <t>PAJA3435</t>
  </si>
  <si>
    <t>AUDITING I B</t>
  </si>
  <si>
    <t>PAJA3335</t>
  </si>
  <si>
    <t>STUDI KASUS I</t>
  </si>
  <si>
    <t xml:space="preserve">KODE </t>
  </si>
  <si>
    <t>NAMA</t>
  </si>
  <si>
    <t>SKS</t>
  </si>
  <si>
    <t>WAKTU UJIAN</t>
  </si>
  <si>
    <t>NO</t>
  </si>
  <si>
    <t>PAJA3347</t>
  </si>
  <si>
    <t>PAJA3350</t>
  </si>
  <si>
    <t>ETIKA BISNIS DALAM PERPAJAKAN</t>
  </si>
  <si>
    <t>PRAKTIK KERJA LAPANGAN</t>
  </si>
  <si>
    <t>I.1</t>
  </si>
  <si>
    <t>I.4</t>
  </si>
  <si>
    <t>II.3</t>
  </si>
  <si>
    <t>II.2</t>
  </si>
  <si>
    <t>I.2</t>
  </si>
  <si>
    <t>I.5</t>
  </si>
  <si>
    <t>I.3</t>
  </si>
  <si>
    <t>II.4</t>
  </si>
  <si>
    <t>II.5</t>
  </si>
  <si>
    <t>II.1</t>
  </si>
  <si>
    <t xml:space="preserve">SMS I </t>
  </si>
  <si>
    <t>ADPU4333</t>
  </si>
  <si>
    <t>ADPU4431</t>
  </si>
  <si>
    <t>ADPU4442</t>
  </si>
  <si>
    <t>EKMA4111</t>
  </si>
  <si>
    <t>ISIP4310</t>
  </si>
  <si>
    <t>ADM. KEUANGAN</t>
  </si>
  <si>
    <t>PERILAKU ORGANISASI</t>
  </si>
  <si>
    <t>SISTEM INFORMASI MANAJEMEN</t>
  </si>
  <si>
    <t>PENGANTAR BISNIS</t>
  </si>
  <si>
    <t>SISTEM EKONOMI INDONESIA</t>
  </si>
  <si>
    <t>KODE</t>
  </si>
  <si>
    <t>MATKUL</t>
  </si>
  <si>
    <t>SMS II</t>
  </si>
  <si>
    <t>STATUS</t>
  </si>
  <si>
    <t>2 = ALIH KREDIT</t>
  </si>
  <si>
    <t>1 = SUDAH AMBIL</t>
  </si>
  <si>
    <t>0 = BELUM</t>
  </si>
  <si>
    <t>TOTAL SKS</t>
  </si>
  <si>
    <t>JML MATKUL</t>
  </si>
  <si>
    <t>JML MATKUL TOTAL</t>
  </si>
  <si>
    <t>TOTAL</t>
  </si>
  <si>
    <t>WAKTU</t>
  </si>
  <si>
    <t>DAFTAR MATA KULIAH</t>
  </si>
  <si>
    <t>-INPUT MATKUL</t>
  </si>
  <si>
    <t>-EDIT MATKUL</t>
  </si>
  <si>
    <t>-DELETE MATKUL</t>
  </si>
  <si>
    <t>RENCANA KULIAH</t>
  </si>
  <si>
    <t>-INPUT R.MATKUL</t>
  </si>
  <si>
    <t>-DELETE R.MATKUL</t>
  </si>
  <si>
    <t>TABLE MATKUL</t>
  </si>
  <si>
    <t>ID</t>
  </si>
  <si>
    <t>IP</t>
  </si>
  <si>
    <t>TABLE R.MATKUL</t>
  </si>
  <si>
    <t>SMSTER</t>
  </si>
  <si>
    <t>TABLE USER_MATKUL</t>
  </si>
  <si>
    <t>TABLE USER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</si>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</sst>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" borderId="1" xfId="0" applyFill="1" applyBorder="1"/>
    <xf numFmtId="0" fontId="1" fillId="6" borderId="1" xfId="0" applyFont="1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2" workbookViewId="0">
      <selection activeCell="B3" sqref="B3:B44"/>
    </sheetView>
  </sheetViews>
  <sheetFormatPr defaultRowHeight="15" x14ac:dyDescent="0.25"/>
  <cols>
    <col min="1" max="1" width="4.28515625" customWidth="1"/>
    <col min="2" max="2" width="25.5703125" bestFit="1" customWidth="1"/>
    <col min="3" max="3" width="14.7109375" hidden="1" customWidth="1"/>
    <col min="4" max="4" width="37.5703125" bestFit="1" customWidth="1"/>
    <col min="5" max="5" width="4.140625" style="2" bestFit="1" customWidth="1"/>
    <col min="6" max="6" width="13.85546875" style="2" bestFit="1" customWidth="1"/>
    <col min="7" max="7" width="7.7109375" style="2" bestFit="1" customWidth="1"/>
    <col min="8" max="8" width="16.140625" bestFit="1" customWidth="1"/>
    <col min="9" max="9" width="12.42578125" style="2" bestFit="1" customWidth="1"/>
    <col min="10" max="10" width="10.140625" style="2" bestFit="1" customWidth="1"/>
  </cols>
  <sheetData>
    <row r="1" spans="1:10" x14ac:dyDescent="0.25">
      <c r="B1" s="1" t="s">
        <v>0</v>
      </c>
      <c r="C1" s="1"/>
    </row>
    <row r="2" spans="1:10" x14ac:dyDescent="0.25">
      <c r="A2" s="6" t="s">
        <v>84</v>
      </c>
      <c r="B2" s="6" t="s">
        <v>80</v>
      </c>
      <c r="C2" s="6" t="s">
        <v>118</v>
      </c>
      <c r="D2" s="6" t="s">
        <v>81</v>
      </c>
      <c r="E2" s="7" t="s">
        <v>82</v>
      </c>
      <c r="F2" s="7" t="s">
        <v>83</v>
      </c>
      <c r="G2" s="7" t="s">
        <v>113</v>
      </c>
      <c r="I2" s="17" t="s">
        <v>118</v>
      </c>
      <c r="J2" s="16" t="s">
        <v>117</v>
      </c>
    </row>
    <row r="3" spans="1:10" x14ac:dyDescent="0.25">
      <c r="A3" s="8">
        <v>1</v>
      </c>
      <c r="B3" s="8" t="s">
        <v>1</v>
      </c>
      <c r="C3" s="8">
        <v>1</v>
      </c>
      <c r="D3" s="8" t="s">
        <v>2</v>
      </c>
      <c r="E3" s="9">
        <v>3</v>
      </c>
      <c r="F3" s="9" t="s">
        <v>89</v>
      </c>
      <c r="G3" s="9">
        <v>1</v>
      </c>
      <c r="H3" s="4" t="s">
        <v>114</v>
      </c>
      <c r="I3" s="2">
        <f>SUMIF(G3:G44,2,C3:C44)</f>
        <v>10</v>
      </c>
      <c r="J3" s="2">
        <f>SUMIF(G3:G44,2,E3:E44)</f>
        <v>29</v>
      </c>
    </row>
    <row r="4" spans="1:10" x14ac:dyDescent="0.25">
      <c r="A4" s="8">
        <v>2</v>
      </c>
      <c r="B4" s="8" t="s">
        <v>3</v>
      </c>
      <c r="C4" s="8">
        <v>1</v>
      </c>
      <c r="D4" s="8" t="s">
        <v>66</v>
      </c>
      <c r="E4" s="9">
        <v>3</v>
      </c>
      <c r="F4" s="9" t="s">
        <v>91</v>
      </c>
      <c r="G4" s="9">
        <v>0</v>
      </c>
      <c r="H4" s="5" t="s">
        <v>115</v>
      </c>
      <c r="I4" s="2">
        <f>SUMIF(G3:G44,1,C3:C44)</f>
        <v>7</v>
      </c>
      <c r="J4" s="2">
        <f>SUMIF(G3:G44,1,E3:E44)</f>
        <v>23</v>
      </c>
    </row>
    <row r="5" spans="1:10" x14ac:dyDescent="0.25">
      <c r="A5" s="10">
        <v>3</v>
      </c>
      <c r="B5" s="10" t="s">
        <v>4</v>
      </c>
      <c r="C5" s="10">
        <v>1</v>
      </c>
      <c r="D5" s="10" t="s">
        <v>5</v>
      </c>
      <c r="E5" s="11">
        <v>4</v>
      </c>
      <c r="F5" s="11" t="s">
        <v>93</v>
      </c>
      <c r="G5" s="9">
        <v>1</v>
      </c>
      <c r="H5" t="s">
        <v>116</v>
      </c>
      <c r="I5" s="2">
        <f>SUMIF(G3:G44,0,C3:C44)</f>
        <v>24</v>
      </c>
      <c r="J5" s="2">
        <f>SUMIF(G3:G44,0,E3:E44)</f>
        <v>62</v>
      </c>
    </row>
    <row r="6" spans="1:10" x14ac:dyDescent="0.25">
      <c r="A6" s="10">
        <v>4</v>
      </c>
      <c r="B6" s="10" t="s">
        <v>6</v>
      </c>
      <c r="C6" s="10">
        <v>1</v>
      </c>
      <c r="D6" s="10" t="s">
        <v>7</v>
      </c>
      <c r="E6" s="11">
        <v>3</v>
      </c>
      <c r="F6" s="11" t="s">
        <v>94</v>
      </c>
      <c r="G6" s="9">
        <v>1</v>
      </c>
      <c r="H6" s="1" t="s">
        <v>120</v>
      </c>
      <c r="I6" s="3">
        <f>SUM(I3:I5)</f>
        <v>41</v>
      </c>
      <c r="J6" s="3">
        <f>SUM(J3:J5)</f>
        <v>114</v>
      </c>
    </row>
    <row r="7" spans="1:10" x14ac:dyDescent="0.25">
      <c r="A7" s="12">
        <v>5</v>
      </c>
      <c r="B7" s="12" t="s">
        <v>8</v>
      </c>
      <c r="C7" s="12">
        <v>1</v>
      </c>
      <c r="D7" s="12" t="s">
        <v>9</v>
      </c>
      <c r="E7" s="13">
        <v>3</v>
      </c>
      <c r="F7" s="13" t="s">
        <v>92</v>
      </c>
      <c r="G7" s="9">
        <v>2</v>
      </c>
    </row>
    <row r="8" spans="1:10" x14ac:dyDescent="0.25">
      <c r="A8" s="12">
        <v>6</v>
      </c>
      <c r="B8" s="12" t="s">
        <v>10</v>
      </c>
      <c r="C8" s="12">
        <v>1</v>
      </c>
      <c r="D8" s="12" t="s">
        <v>11</v>
      </c>
      <c r="E8" s="13">
        <v>3</v>
      </c>
      <c r="F8" s="13" t="s">
        <v>91</v>
      </c>
      <c r="G8" s="9">
        <v>2</v>
      </c>
    </row>
    <row r="9" spans="1:10" x14ac:dyDescent="0.25">
      <c r="A9" s="12">
        <v>7</v>
      </c>
      <c r="B9" s="12" t="s">
        <v>12</v>
      </c>
      <c r="C9" s="12">
        <v>1</v>
      </c>
      <c r="D9" s="12" t="s">
        <v>13</v>
      </c>
      <c r="E9" s="13">
        <v>3</v>
      </c>
      <c r="F9" s="13" t="s">
        <v>89</v>
      </c>
      <c r="G9" s="9">
        <v>2</v>
      </c>
    </row>
    <row r="10" spans="1:10" x14ac:dyDescent="0.25">
      <c r="A10" s="8">
        <v>8</v>
      </c>
      <c r="B10" s="8" t="s">
        <v>14</v>
      </c>
      <c r="C10" s="8">
        <v>1</v>
      </c>
      <c r="D10" s="8" t="s">
        <v>15</v>
      </c>
      <c r="E10" s="9">
        <v>3</v>
      </c>
      <c r="F10" s="9" t="s">
        <v>90</v>
      </c>
      <c r="G10" s="9">
        <v>1</v>
      </c>
    </row>
    <row r="11" spans="1:10" x14ac:dyDescent="0.25">
      <c r="A11" s="8">
        <v>9</v>
      </c>
      <c r="B11" s="8" t="s">
        <v>16</v>
      </c>
      <c r="C11" s="8">
        <v>1</v>
      </c>
      <c r="D11" s="8" t="s">
        <v>17</v>
      </c>
      <c r="E11" s="9">
        <v>3</v>
      </c>
      <c r="F11" s="9" t="s">
        <v>95</v>
      </c>
      <c r="G11" s="9">
        <v>1</v>
      </c>
    </row>
    <row r="12" spans="1:10" x14ac:dyDescent="0.25">
      <c r="A12" s="12">
        <v>10</v>
      </c>
      <c r="B12" s="12" t="s">
        <v>18</v>
      </c>
      <c r="C12" s="12">
        <v>1</v>
      </c>
      <c r="D12" s="12" t="s">
        <v>19</v>
      </c>
      <c r="E12" s="13">
        <v>2</v>
      </c>
      <c r="F12" s="13" t="s">
        <v>94</v>
      </c>
      <c r="G12" s="9">
        <v>2</v>
      </c>
    </row>
    <row r="13" spans="1:10" x14ac:dyDescent="0.25">
      <c r="A13" s="8">
        <v>11</v>
      </c>
      <c r="B13" s="8" t="s">
        <v>20</v>
      </c>
      <c r="C13" s="8">
        <v>1</v>
      </c>
      <c r="D13" s="8" t="s">
        <v>21</v>
      </c>
      <c r="E13" s="9">
        <v>3</v>
      </c>
      <c r="F13" s="9" t="s">
        <v>92</v>
      </c>
      <c r="G13" s="9">
        <v>1</v>
      </c>
    </row>
    <row r="14" spans="1:10" x14ac:dyDescent="0.25">
      <c r="A14" s="8">
        <v>12</v>
      </c>
      <c r="B14" s="8" t="s">
        <v>22</v>
      </c>
      <c r="C14" s="8">
        <v>1</v>
      </c>
      <c r="D14" s="8" t="s">
        <v>23</v>
      </c>
      <c r="E14" s="9">
        <v>4</v>
      </c>
      <c r="F14" s="9" t="s">
        <v>93</v>
      </c>
      <c r="G14" s="9">
        <v>1</v>
      </c>
    </row>
    <row r="15" spans="1:10" x14ac:dyDescent="0.25">
      <c r="A15" s="12">
        <v>13</v>
      </c>
      <c r="B15" s="12" t="s">
        <v>24</v>
      </c>
      <c r="C15" s="12">
        <v>1</v>
      </c>
      <c r="D15" s="12" t="s">
        <v>25</v>
      </c>
      <c r="E15" s="13">
        <v>3</v>
      </c>
      <c r="F15" s="13" t="s">
        <v>96</v>
      </c>
      <c r="G15" s="9">
        <v>2</v>
      </c>
    </row>
    <row r="16" spans="1:10" x14ac:dyDescent="0.25">
      <c r="A16" s="12">
        <v>14</v>
      </c>
      <c r="B16" s="12" t="s">
        <v>26</v>
      </c>
      <c r="C16" s="12">
        <v>1</v>
      </c>
      <c r="D16" s="12" t="s">
        <v>27</v>
      </c>
      <c r="E16" s="13">
        <v>2</v>
      </c>
      <c r="F16" s="13" t="s">
        <v>89</v>
      </c>
      <c r="G16" s="9">
        <v>2</v>
      </c>
    </row>
    <row r="17" spans="1:7" x14ac:dyDescent="0.25">
      <c r="A17" s="8">
        <v>15</v>
      </c>
      <c r="B17" s="8" t="s">
        <v>28</v>
      </c>
      <c r="C17" s="8">
        <v>1</v>
      </c>
      <c r="D17" s="8" t="s">
        <v>29</v>
      </c>
      <c r="E17" s="9">
        <v>3</v>
      </c>
      <c r="F17" s="9" t="s">
        <v>95</v>
      </c>
      <c r="G17" s="9">
        <v>0</v>
      </c>
    </row>
    <row r="18" spans="1:7" x14ac:dyDescent="0.25">
      <c r="A18" s="12">
        <v>16</v>
      </c>
      <c r="B18" s="12" t="s">
        <v>30</v>
      </c>
      <c r="C18" s="12">
        <v>1</v>
      </c>
      <c r="D18" s="12" t="s">
        <v>31</v>
      </c>
      <c r="E18" s="13">
        <v>4</v>
      </c>
      <c r="F18" s="13" t="s">
        <v>90</v>
      </c>
      <c r="G18" s="9">
        <v>2</v>
      </c>
    </row>
    <row r="19" spans="1:7" x14ac:dyDescent="0.25">
      <c r="A19" s="8">
        <v>17</v>
      </c>
      <c r="B19" s="8" t="s">
        <v>32</v>
      </c>
      <c r="C19" s="8">
        <v>1</v>
      </c>
      <c r="D19" s="8" t="s">
        <v>33</v>
      </c>
      <c r="E19" s="9">
        <v>2</v>
      </c>
      <c r="F19" s="9" t="s">
        <v>92</v>
      </c>
      <c r="G19" s="9">
        <v>0</v>
      </c>
    </row>
    <row r="20" spans="1:7" x14ac:dyDescent="0.25">
      <c r="A20" s="8">
        <v>18</v>
      </c>
      <c r="B20" s="8" t="s">
        <v>34</v>
      </c>
      <c r="C20" s="8">
        <v>1</v>
      </c>
      <c r="D20" s="8" t="s">
        <v>35</v>
      </c>
      <c r="E20" s="9">
        <v>2</v>
      </c>
      <c r="F20" s="9" t="s">
        <v>91</v>
      </c>
      <c r="G20" s="9">
        <v>0</v>
      </c>
    </row>
    <row r="21" spans="1:7" x14ac:dyDescent="0.25">
      <c r="A21" s="8">
        <v>19</v>
      </c>
      <c r="B21" s="8" t="s">
        <v>36</v>
      </c>
      <c r="C21" s="8">
        <v>1</v>
      </c>
      <c r="D21" s="8" t="s">
        <v>37</v>
      </c>
      <c r="E21" s="9">
        <v>2</v>
      </c>
      <c r="F21" s="9" t="s">
        <v>96</v>
      </c>
      <c r="G21" s="9">
        <v>0</v>
      </c>
    </row>
    <row r="22" spans="1:7" x14ac:dyDescent="0.25">
      <c r="A22" s="8">
        <v>20</v>
      </c>
      <c r="B22" s="8" t="s">
        <v>38</v>
      </c>
      <c r="C22" s="8">
        <v>1</v>
      </c>
      <c r="D22" s="8" t="s">
        <v>39</v>
      </c>
      <c r="E22" s="9">
        <v>3</v>
      </c>
      <c r="F22" s="9" t="s">
        <v>97</v>
      </c>
      <c r="G22" s="9">
        <v>0</v>
      </c>
    </row>
    <row r="23" spans="1:7" x14ac:dyDescent="0.25">
      <c r="A23" s="8">
        <v>21</v>
      </c>
      <c r="B23" s="8" t="s">
        <v>40</v>
      </c>
      <c r="C23" s="8">
        <v>1</v>
      </c>
      <c r="D23" s="8" t="s">
        <v>41</v>
      </c>
      <c r="E23" s="9">
        <v>3</v>
      </c>
      <c r="F23" s="9" t="s">
        <v>89</v>
      </c>
      <c r="G23" s="9">
        <v>0</v>
      </c>
    </row>
    <row r="24" spans="1:7" x14ac:dyDescent="0.25">
      <c r="A24" s="12">
        <v>22</v>
      </c>
      <c r="B24" s="12" t="s">
        <v>43</v>
      </c>
      <c r="C24" s="12">
        <v>1</v>
      </c>
      <c r="D24" s="12" t="s">
        <v>42</v>
      </c>
      <c r="E24" s="13">
        <v>3</v>
      </c>
      <c r="F24" s="13" t="s">
        <v>95</v>
      </c>
      <c r="G24" s="9">
        <v>2</v>
      </c>
    </row>
    <row r="25" spans="1:7" x14ac:dyDescent="0.25">
      <c r="A25" s="8">
        <v>23</v>
      </c>
      <c r="B25" s="8" t="s">
        <v>44</v>
      </c>
      <c r="C25" s="8">
        <v>1</v>
      </c>
      <c r="D25" s="8" t="s">
        <v>45</v>
      </c>
      <c r="E25" s="9">
        <v>3</v>
      </c>
      <c r="F25" s="9" t="s">
        <v>94</v>
      </c>
      <c r="G25" s="9">
        <v>0</v>
      </c>
    </row>
    <row r="26" spans="1:7" x14ac:dyDescent="0.25">
      <c r="A26" s="8">
        <v>24</v>
      </c>
      <c r="B26" s="8" t="s">
        <v>46</v>
      </c>
      <c r="C26" s="8">
        <v>1</v>
      </c>
      <c r="D26" s="8" t="s">
        <v>64</v>
      </c>
      <c r="E26" s="9">
        <v>2</v>
      </c>
      <c r="F26" s="9">
        <v>99</v>
      </c>
      <c r="G26" s="9">
        <v>0</v>
      </c>
    </row>
    <row r="27" spans="1:7" x14ac:dyDescent="0.25">
      <c r="A27" s="8">
        <v>25</v>
      </c>
      <c r="B27" s="8" t="s">
        <v>47</v>
      </c>
      <c r="C27" s="8">
        <v>1</v>
      </c>
      <c r="D27" s="8" t="s">
        <v>48</v>
      </c>
      <c r="E27" s="9">
        <v>2</v>
      </c>
      <c r="F27" s="9" t="s">
        <v>91</v>
      </c>
      <c r="G27" s="9">
        <v>0</v>
      </c>
    </row>
    <row r="28" spans="1:7" x14ac:dyDescent="0.25">
      <c r="A28" s="8">
        <v>26</v>
      </c>
      <c r="B28" s="8" t="s">
        <v>49</v>
      </c>
      <c r="C28" s="8">
        <v>1</v>
      </c>
      <c r="D28" s="8" t="s">
        <v>50</v>
      </c>
      <c r="E28" s="9">
        <v>2</v>
      </c>
      <c r="F28" s="9" t="s">
        <v>90</v>
      </c>
      <c r="G28" s="9">
        <v>0</v>
      </c>
    </row>
    <row r="29" spans="1:7" x14ac:dyDescent="0.25">
      <c r="A29" s="8">
        <v>27</v>
      </c>
      <c r="B29" s="8" t="s">
        <v>51</v>
      </c>
      <c r="C29" s="8">
        <v>1</v>
      </c>
      <c r="D29" s="8" t="s">
        <v>52</v>
      </c>
      <c r="E29" s="9">
        <v>2</v>
      </c>
      <c r="F29" s="9" t="s">
        <v>96</v>
      </c>
      <c r="G29" s="9">
        <v>0</v>
      </c>
    </row>
    <row r="30" spans="1:7" x14ac:dyDescent="0.25">
      <c r="A30" s="8">
        <v>28</v>
      </c>
      <c r="B30" s="8" t="s">
        <v>53</v>
      </c>
      <c r="C30" s="8">
        <v>1</v>
      </c>
      <c r="D30" s="8" t="s">
        <v>54</v>
      </c>
      <c r="E30" s="9">
        <v>3</v>
      </c>
      <c r="F30" s="9" t="s">
        <v>97</v>
      </c>
      <c r="G30" s="9">
        <v>0</v>
      </c>
    </row>
    <row r="31" spans="1:7" x14ac:dyDescent="0.25">
      <c r="A31" s="12">
        <v>29</v>
      </c>
      <c r="B31" s="12" t="s">
        <v>55</v>
      </c>
      <c r="C31" s="12">
        <v>1</v>
      </c>
      <c r="D31" s="12" t="s">
        <v>56</v>
      </c>
      <c r="E31" s="13">
        <v>3</v>
      </c>
      <c r="F31" s="13" t="s">
        <v>93</v>
      </c>
      <c r="G31" s="9">
        <v>2</v>
      </c>
    </row>
    <row r="32" spans="1:7" x14ac:dyDescent="0.25">
      <c r="A32" s="8">
        <v>30</v>
      </c>
      <c r="B32" s="8" t="s">
        <v>57</v>
      </c>
      <c r="C32" s="8">
        <v>1</v>
      </c>
      <c r="D32" s="8" t="s">
        <v>65</v>
      </c>
      <c r="E32" s="9">
        <v>2</v>
      </c>
      <c r="F32" s="9">
        <v>99</v>
      </c>
      <c r="G32" s="9">
        <v>0</v>
      </c>
    </row>
    <row r="33" spans="1:7" x14ac:dyDescent="0.25">
      <c r="A33" s="8">
        <v>31</v>
      </c>
      <c r="B33" s="8" t="s">
        <v>58</v>
      </c>
      <c r="C33" s="8">
        <v>1</v>
      </c>
      <c r="D33" s="8" t="s">
        <v>59</v>
      </c>
      <c r="E33" s="9">
        <v>3</v>
      </c>
      <c r="F33" s="9" t="s">
        <v>90</v>
      </c>
      <c r="G33" s="9">
        <v>0</v>
      </c>
    </row>
    <row r="34" spans="1:7" x14ac:dyDescent="0.25">
      <c r="A34" s="8">
        <v>32</v>
      </c>
      <c r="B34" s="8" t="s">
        <v>60</v>
      </c>
      <c r="C34" s="8">
        <v>1</v>
      </c>
      <c r="D34" s="8" t="s">
        <v>61</v>
      </c>
      <c r="E34" s="9">
        <v>3</v>
      </c>
      <c r="F34" s="9" t="s">
        <v>91</v>
      </c>
      <c r="G34" s="9">
        <v>0</v>
      </c>
    </row>
    <row r="35" spans="1:7" x14ac:dyDescent="0.25">
      <c r="A35" s="8">
        <v>33</v>
      </c>
      <c r="B35" s="8" t="s">
        <v>62</v>
      </c>
      <c r="C35" s="8">
        <v>1</v>
      </c>
      <c r="D35" s="8" t="s">
        <v>63</v>
      </c>
      <c r="E35" s="9">
        <v>3</v>
      </c>
      <c r="F35" s="9" t="s">
        <v>92</v>
      </c>
      <c r="G35" s="9">
        <v>0</v>
      </c>
    </row>
    <row r="36" spans="1:7" x14ac:dyDescent="0.25">
      <c r="A36" s="12">
        <v>34</v>
      </c>
      <c r="B36" s="12" t="s">
        <v>67</v>
      </c>
      <c r="C36" s="12">
        <v>1</v>
      </c>
      <c r="D36" s="12" t="s">
        <v>68</v>
      </c>
      <c r="E36" s="13">
        <v>3</v>
      </c>
      <c r="F36" s="13" t="s">
        <v>94</v>
      </c>
      <c r="G36" s="9">
        <v>2</v>
      </c>
    </row>
    <row r="37" spans="1:7" x14ac:dyDescent="0.25">
      <c r="A37" s="8">
        <v>35</v>
      </c>
      <c r="B37" s="8" t="s">
        <v>69</v>
      </c>
      <c r="C37" s="8">
        <v>1</v>
      </c>
      <c r="D37" s="8" t="s">
        <v>71</v>
      </c>
      <c r="E37" s="9">
        <v>2</v>
      </c>
      <c r="F37" s="9">
        <v>99</v>
      </c>
      <c r="G37" s="9">
        <v>0</v>
      </c>
    </row>
    <row r="38" spans="1:7" ht="15.75" customHeight="1" x14ac:dyDescent="0.25">
      <c r="A38" s="8">
        <v>36</v>
      </c>
      <c r="B38" s="8" t="s">
        <v>70</v>
      </c>
      <c r="C38" s="8">
        <v>1</v>
      </c>
      <c r="D38" s="8" t="s">
        <v>72</v>
      </c>
      <c r="E38" s="9">
        <v>2</v>
      </c>
      <c r="F38" s="9">
        <v>99</v>
      </c>
      <c r="G38" s="9">
        <v>0</v>
      </c>
    </row>
    <row r="39" spans="1:7" x14ac:dyDescent="0.25">
      <c r="A39" s="8">
        <v>37</v>
      </c>
      <c r="B39" s="8" t="s">
        <v>85</v>
      </c>
      <c r="C39" s="8">
        <v>1</v>
      </c>
      <c r="D39" s="8" t="s">
        <v>87</v>
      </c>
      <c r="E39" s="9">
        <v>3</v>
      </c>
      <c r="F39" s="9" t="s">
        <v>90</v>
      </c>
      <c r="G39" s="9">
        <v>0</v>
      </c>
    </row>
    <row r="40" spans="1:7" x14ac:dyDescent="0.25">
      <c r="A40" s="8">
        <v>38</v>
      </c>
      <c r="B40" s="8" t="s">
        <v>86</v>
      </c>
      <c r="C40" s="8">
        <v>1</v>
      </c>
      <c r="D40" s="8" t="s">
        <v>88</v>
      </c>
      <c r="E40" s="9">
        <v>6</v>
      </c>
      <c r="F40" s="9">
        <v>99</v>
      </c>
      <c r="G40" s="9">
        <v>0</v>
      </c>
    </row>
    <row r="41" spans="1:7" x14ac:dyDescent="0.25">
      <c r="A41" s="8"/>
      <c r="B41" s="6" t="s">
        <v>73</v>
      </c>
      <c r="C41" s="8"/>
      <c r="D41" s="8"/>
      <c r="E41" s="9"/>
      <c r="F41" s="9"/>
      <c r="G41" s="9"/>
    </row>
    <row r="42" spans="1:7" x14ac:dyDescent="0.25">
      <c r="A42" s="8">
        <v>39</v>
      </c>
      <c r="B42" s="8" t="s">
        <v>74</v>
      </c>
      <c r="C42" s="8">
        <v>1</v>
      </c>
      <c r="D42" s="8" t="s">
        <v>75</v>
      </c>
      <c r="E42" s="9">
        <v>2</v>
      </c>
      <c r="F42" s="9" t="s">
        <v>94</v>
      </c>
      <c r="G42" s="9">
        <v>0</v>
      </c>
    </row>
    <row r="43" spans="1:7" x14ac:dyDescent="0.25">
      <c r="A43" s="8">
        <v>40</v>
      </c>
      <c r="B43" s="8" t="s">
        <v>76</v>
      </c>
      <c r="C43" s="8">
        <v>1</v>
      </c>
      <c r="D43" s="8" t="s">
        <v>77</v>
      </c>
      <c r="E43" s="9">
        <v>2</v>
      </c>
      <c r="F43" s="9" t="s">
        <v>92</v>
      </c>
      <c r="G43" s="9">
        <v>0</v>
      </c>
    </row>
    <row r="44" spans="1:7" x14ac:dyDescent="0.25">
      <c r="A44" s="8">
        <v>41</v>
      </c>
      <c r="B44" s="8" t="s">
        <v>78</v>
      </c>
      <c r="C44" s="8">
        <v>1</v>
      </c>
      <c r="D44" s="8" t="s">
        <v>79</v>
      </c>
      <c r="E44" s="9">
        <v>2</v>
      </c>
      <c r="F44" s="9" t="s">
        <v>98</v>
      </c>
      <c r="G44" s="9">
        <v>0</v>
      </c>
    </row>
    <row r="45" spans="1:7" x14ac:dyDescent="0.25">
      <c r="A45" s="8"/>
      <c r="B45" s="19" t="s">
        <v>119</v>
      </c>
      <c r="C45" s="19">
        <f>SUM(C3:C44)</f>
        <v>41</v>
      </c>
      <c r="D45" s="14" t="s">
        <v>117</v>
      </c>
      <c r="E45" s="15">
        <f>SUM(E3:E44)</f>
        <v>114</v>
      </c>
      <c r="F45" s="9"/>
      <c r="G45" s="9"/>
    </row>
  </sheetData>
  <autoFilter ref="A2:G4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6" sqref="D26"/>
    </sheetView>
  </sheetViews>
  <sheetFormatPr defaultRowHeight="15" x14ac:dyDescent="0.25"/>
  <cols>
    <col min="1" max="1" width="7" style="2" customWidth="1"/>
    <col min="2" max="2" width="10.140625" bestFit="1" customWidth="1"/>
    <col min="3" max="3" width="30.85546875" bestFit="1" customWidth="1"/>
    <col min="4" max="4" width="9.140625" style="2"/>
  </cols>
  <sheetData>
    <row r="1" spans="1:5" x14ac:dyDescent="0.25">
      <c r="A1" s="3" t="s">
        <v>99</v>
      </c>
    </row>
    <row r="2" spans="1:5" x14ac:dyDescent="0.25">
      <c r="A2" s="20" t="s">
        <v>84</v>
      </c>
      <c r="B2" s="21" t="s">
        <v>110</v>
      </c>
      <c r="C2" s="21" t="s">
        <v>111</v>
      </c>
      <c r="D2" s="20" t="s">
        <v>82</v>
      </c>
      <c r="E2" s="7" t="s">
        <v>121</v>
      </c>
    </row>
    <row r="3" spans="1:5" x14ac:dyDescent="0.25">
      <c r="A3" s="7">
        <v>1</v>
      </c>
      <c r="B3" s="18" t="s">
        <v>100</v>
      </c>
      <c r="C3" s="18" t="s">
        <v>105</v>
      </c>
      <c r="D3" s="9">
        <v>3</v>
      </c>
      <c r="E3" s="8" t="e">
        <f>VLOOKUP(B3,Sheet1!B:F,5,FALSE)</f>
        <v>#N/A</v>
      </c>
    </row>
    <row r="4" spans="1:5" x14ac:dyDescent="0.25">
      <c r="A4" s="7">
        <v>2</v>
      </c>
      <c r="B4" s="18" t="s">
        <v>101</v>
      </c>
      <c r="C4" s="18" t="s">
        <v>106</v>
      </c>
      <c r="D4" s="9">
        <v>3</v>
      </c>
      <c r="E4" s="8" t="e">
        <f>VLOOKUP(B4,Sheet1!B:F,5,FALSE)</f>
        <v>#N/A</v>
      </c>
    </row>
    <row r="5" spans="1:5" x14ac:dyDescent="0.25">
      <c r="A5" s="7">
        <v>3</v>
      </c>
      <c r="B5" s="18" t="s">
        <v>102</v>
      </c>
      <c r="C5" s="18" t="s">
        <v>107</v>
      </c>
      <c r="D5" s="9">
        <v>3</v>
      </c>
      <c r="E5" s="8" t="e">
        <f>VLOOKUP(B5,Sheet1!B:F,5,FALSE)</f>
        <v>#N/A</v>
      </c>
    </row>
    <row r="6" spans="1:5" x14ac:dyDescent="0.25">
      <c r="A6" s="7">
        <v>4</v>
      </c>
      <c r="B6" s="18" t="s">
        <v>103</v>
      </c>
      <c r="C6" s="18" t="s">
        <v>108</v>
      </c>
      <c r="D6" s="9">
        <v>3</v>
      </c>
      <c r="E6" s="8" t="e">
        <f>VLOOKUP(B6,Sheet1!B:F,5,FALSE)</f>
        <v>#N/A</v>
      </c>
    </row>
    <row r="7" spans="1:5" x14ac:dyDescent="0.25">
      <c r="A7" s="7">
        <v>5</v>
      </c>
      <c r="B7" s="8" t="s">
        <v>6</v>
      </c>
      <c r="C7" s="8" t="str">
        <f>VLOOKUP(Sheet2!B7,Sheet1!B:D,3,FALSE)</f>
        <v>ASAS-ASAS MANAJEMEN</v>
      </c>
      <c r="D7" s="9">
        <f>VLOOKUP(B7,Sheet1!B:E,4,FALSE)</f>
        <v>3</v>
      </c>
      <c r="E7" s="8" t="str">
        <f>VLOOKUP(B7,Sheet1!B:F,5,FALSE)</f>
        <v>I.5</v>
      </c>
    </row>
    <row r="8" spans="1:5" x14ac:dyDescent="0.25">
      <c r="A8" s="7">
        <v>6</v>
      </c>
      <c r="B8" s="18" t="s">
        <v>104</v>
      </c>
      <c r="C8" s="18" t="s">
        <v>109</v>
      </c>
      <c r="D8" s="9">
        <v>3</v>
      </c>
      <c r="E8" s="8" t="e">
        <f>VLOOKUP(B8,Sheet1!B:F,5,FALSE)</f>
        <v>#N/A</v>
      </c>
    </row>
    <row r="9" spans="1:5" x14ac:dyDescent="0.25">
      <c r="A9" s="7">
        <v>7</v>
      </c>
      <c r="B9" s="8" t="s">
        <v>4</v>
      </c>
      <c r="C9" s="8" t="str">
        <f>VLOOKUP(Sheet2!B9,Sheet1!B:D,3,FALSE)</f>
        <v>PENGANTAR ILMU ADMINISTRASI</v>
      </c>
      <c r="D9" s="9">
        <f>VLOOKUP(B9,Sheet1!B:E,4,FALSE)</f>
        <v>4</v>
      </c>
      <c r="E9" s="8" t="str">
        <f>VLOOKUP(B9,Sheet1!B:F,5,FALSE)</f>
        <v>I.2</v>
      </c>
    </row>
    <row r="10" spans="1:5" x14ac:dyDescent="0.25">
      <c r="A10" s="9"/>
      <c r="B10" s="8"/>
      <c r="C10" s="8"/>
      <c r="D10" s="7">
        <f>SUM(D3:D9)</f>
        <v>22</v>
      </c>
      <c r="E10" s="8"/>
    </row>
    <row r="12" spans="1:5" ht="15.75" customHeight="1" x14ac:dyDescent="0.25">
      <c r="A12" s="3" t="s">
        <v>112</v>
      </c>
    </row>
    <row r="13" spans="1:5" x14ac:dyDescent="0.25">
      <c r="A13" s="9">
        <v>1</v>
      </c>
      <c r="B13" s="8" t="s">
        <v>1</v>
      </c>
      <c r="C13" s="8" t="str">
        <f>VLOOKUP(Sheet2!B13,Sheet1!B:D,3,FALSE)</f>
        <v>PENGANTAR ILMU EKONOMI</v>
      </c>
      <c r="D13" s="9">
        <f>VLOOKUP(B13,Sheet1!B:E,4,FALSE)</f>
        <v>3</v>
      </c>
      <c r="E13" s="8" t="str">
        <f>VLOOKUP(B13,Sheet1!B:F,5,FALSE)</f>
        <v>I.1</v>
      </c>
    </row>
    <row r="14" spans="1:5" x14ac:dyDescent="0.25">
      <c r="A14" s="9">
        <v>2</v>
      </c>
      <c r="B14" s="8" t="s">
        <v>22</v>
      </c>
      <c r="C14" s="8" t="str">
        <f>VLOOKUP(Sheet2!B14,Sheet1!B:D,3,FALSE)</f>
        <v>AKUNTANSI BIAYA I</v>
      </c>
      <c r="D14" s="9">
        <f>VLOOKUP(B14,Sheet1!B:E,4,FALSE)</f>
        <v>4</v>
      </c>
      <c r="E14" s="8" t="str">
        <f>VLOOKUP(B14,Sheet1!B:F,5,FALSE)</f>
        <v>I.2</v>
      </c>
    </row>
    <row r="15" spans="1:5" x14ac:dyDescent="0.25">
      <c r="A15" s="9">
        <v>3</v>
      </c>
      <c r="B15" s="8" t="s">
        <v>16</v>
      </c>
      <c r="C15" s="8" t="str">
        <f>VLOOKUP(Sheet2!B15,Sheet1!B:D,3,FALSE)</f>
        <v>DASAR-DASAR PERPAJAKAN</v>
      </c>
      <c r="D15" s="9">
        <f>VLOOKUP(B15,Sheet1!B:E,4,FALSE)</f>
        <v>3</v>
      </c>
      <c r="E15" s="8" t="str">
        <f>VLOOKUP(B15,Sheet1!B:F,5,FALSE)</f>
        <v>I.3</v>
      </c>
    </row>
    <row r="16" spans="1:5" x14ac:dyDescent="0.25">
      <c r="A16" s="9">
        <v>4</v>
      </c>
      <c r="B16" s="8" t="s">
        <v>14</v>
      </c>
      <c r="C16" s="8" t="str">
        <f>VLOOKUP(Sheet2!B16,Sheet1!B:D,3,FALSE)</f>
        <v>ADMINISTRASI PERPAJAKAN</v>
      </c>
      <c r="D16" s="9">
        <f>VLOOKUP(B16,Sheet1!B:E,4,FALSE)</f>
        <v>3</v>
      </c>
      <c r="E16" s="8" t="str">
        <f>VLOOKUP(B16,Sheet1!B:F,5,FALSE)</f>
        <v>I.4</v>
      </c>
    </row>
    <row r="17" spans="1:5" x14ac:dyDescent="0.25">
      <c r="A17" s="9">
        <v>5</v>
      </c>
      <c r="B17" s="8" t="s">
        <v>20</v>
      </c>
      <c r="C17" s="8" t="str">
        <f>VLOOKUP(Sheet2!B17,Sheet1!B:D,3,FALSE)</f>
        <v>METODE PENELITIAN SOSIAL</v>
      </c>
      <c r="D17" s="9">
        <f>VLOOKUP(B17,Sheet1!B:E,4,FALSE)</f>
        <v>3</v>
      </c>
      <c r="E17" s="8" t="str">
        <f>VLOOKUP(B17,Sheet1!B:F,5,FALSE)</f>
        <v>II.2</v>
      </c>
    </row>
    <row r="18" spans="1:5" x14ac:dyDescent="0.25">
      <c r="A18" s="9">
        <v>6</v>
      </c>
      <c r="B18" s="8" t="s">
        <v>34</v>
      </c>
      <c r="C18" s="8" t="str">
        <f>VLOOKUP(Sheet2!B18,Sheet1!B:D,3,FALSE)</f>
        <v>KEPABEANAN DAN CUKAI</v>
      </c>
      <c r="D18" s="9">
        <f>VLOOKUP(B18,Sheet1!B:E,4,FALSE)</f>
        <v>2</v>
      </c>
      <c r="E18" s="8" t="str">
        <f>VLOOKUP(B18,Sheet1!B:F,5,FALSE)</f>
        <v>II.3</v>
      </c>
    </row>
    <row r="19" spans="1:5" x14ac:dyDescent="0.25">
      <c r="A19" s="9">
        <v>7</v>
      </c>
      <c r="B19" s="8" t="s">
        <v>36</v>
      </c>
      <c r="C19" s="8" t="str">
        <f>VLOOKUP(Sheet2!B19,Sheet1!B:D,3,FALSE)</f>
        <v>PAJAK BUMI BANGUNAN</v>
      </c>
      <c r="D19" s="9">
        <f>VLOOKUP(B19,Sheet1!B:E,4,FALSE)</f>
        <v>2</v>
      </c>
      <c r="E19" s="8" t="str">
        <f>VLOOKUP(B19,Sheet1!B:F,5,FALSE)</f>
        <v>II.4</v>
      </c>
    </row>
    <row r="20" spans="1:5" x14ac:dyDescent="0.25">
      <c r="D20" s="2">
        <f>SUM(D13:D19)</f>
        <v>20</v>
      </c>
    </row>
  </sheetData>
  <sortState ref="A13:E18">
    <sortCondition ref="E13:E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abSelected="1" workbookViewId="0">
      <selection activeCell="E22" sqref="E22"/>
    </sheetView>
  </sheetViews>
  <sheetFormatPr defaultRowHeight="15" x14ac:dyDescent="0.25"/>
  <cols>
    <col min="7" max="7" width="17.5703125" bestFit="1" customWidth="1"/>
  </cols>
  <sheetData>
    <row r="2" spans="3:7" x14ac:dyDescent="0.25">
      <c r="C2" s="1" t="s">
        <v>122</v>
      </c>
      <c r="G2" s="1" t="s">
        <v>126</v>
      </c>
    </row>
    <row r="3" spans="3:7" x14ac:dyDescent="0.25">
      <c r="C3" s="22" t="s">
        <v>123</v>
      </c>
      <c r="G3" s="22" t="s">
        <v>127</v>
      </c>
    </row>
    <row r="4" spans="3:7" x14ac:dyDescent="0.25">
      <c r="C4" s="22" t="s">
        <v>124</v>
      </c>
      <c r="G4" s="22" t="s">
        <v>128</v>
      </c>
    </row>
    <row r="5" spans="3:7" x14ac:dyDescent="0.25">
      <c r="C5" s="22" t="s">
        <v>125</v>
      </c>
    </row>
    <row r="7" spans="3:7" x14ac:dyDescent="0.25">
      <c r="C7" s="1" t="s">
        <v>129</v>
      </c>
      <c r="G7" s="1" t="s">
        <v>132</v>
      </c>
    </row>
    <row r="8" spans="3:7" x14ac:dyDescent="0.25">
      <c r="C8" t="s">
        <v>130</v>
      </c>
      <c r="G8" t="s">
        <v>130</v>
      </c>
    </row>
    <row r="9" spans="3:7" x14ac:dyDescent="0.25">
      <c r="C9" t="s">
        <v>110</v>
      </c>
      <c r="G9" t="s">
        <v>110</v>
      </c>
    </row>
    <row r="10" spans="3:7" x14ac:dyDescent="0.25">
      <c r="C10" t="s">
        <v>81</v>
      </c>
      <c r="G10" t="s">
        <v>133</v>
      </c>
    </row>
    <row r="11" spans="3:7" x14ac:dyDescent="0.25">
      <c r="C11" t="s">
        <v>82</v>
      </c>
    </row>
    <row r="12" spans="3:7" x14ac:dyDescent="0.25">
      <c r="C12" t="s">
        <v>121</v>
      </c>
    </row>
    <row r="15" spans="3:7" x14ac:dyDescent="0.25">
      <c r="C15" s="1" t="s">
        <v>134</v>
      </c>
      <c r="G15" s="1" t="s">
        <v>135</v>
      </c>
    </row>
    <row r="16" spans="3:7" x14ac:dyDescent="0.25">
      <c r="C16" t="s">
        <v>130</v>
      </c>
      <c r="G16" t="s">
        <v>130</v>
      </c>
    </row>
    <row r="17" spans="3:7" x14ac:dyDescent="0.25">
      <c r="C17" t="s">
        <v>110</v>
      </c>
      <c r="G17" t="s">
        <v>136</v>
      </c>
    </row>
    <row r="18" spans="3:7" x14ac:dyDescent="0.25">
      <c r="C18" t="s">
        <v>131</v>
      </c>
      <c r="G18" t="s">
        <v>137</v>
      </c>
    </row>
    <row r="19" spans="3:7" x14ac:dyDescent="0.25">
      <c r="C19" t="s">
        <v>136</v>
      </c>
      <c r="G19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PAJAK</dc:creator>
  <cp:lastModifiedBy>PAJAK</cp:lastModifiedBy>
  <dcterms:created xsi:type="dcterms:W3CDTF">2020-02-09T23:06:37Z</dcterms:created>
  <dcterms:modified xsi:type="dcterms:W3CDTF">2020-02-10T08:31:10Z</dcterms:modified>
</cp:coreProperties>
</file>