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Matura2020_ranking_TOPSIS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G37" i="1" s="1"/>
  <c r="F38" i="1"/>
  <c r="F39" i="1"/>
  <c r="F40" i="1"/>
  <c r="G26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S20" i="1"/>
  <c r="Q20" i="1"/>
  <c r="S21" i="1"/>
  <c r="Q21" i="1"/>
  <c r="O21" i="1"/>
  <c r="M21" i="1"/>
  <c r="K21" i="1"/>
  <c r="I21" i="1"/>
  <c r="G21" i="1"/>
  <c r="E21" i="1"/>
  <c r="O20" i="1"/>
  <c r="M20" i="1"/>
  <c r="K20" i="1"/>
  <c r="I20" i="1"/>
  <c r="G20" i="1"/>
  <c r="E20" i="1"/>
  <c r="C21" i="1"/>
  <c r="C20" i="1"/>
  <c r="P19" i="1"/>
  <c r="F19" i="1"/>
  <c r="H19" i="1"/>
  <c r="J19" i="1"/>
  <c r="L19" i="1"/>
  <c r="N19" i="1"/>
  <c r="R19" i="1"/>
  <c r="D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19" i="1"/>
  <c r="C2" i="1" s="1"/>
  <c r="G33" i="1" l="1"/>
  <c r="G29" i="1"/>
  <c r="G25" i="1"/>
  <c r="G40" i="1"/>
  <c r="G36" i="1"/>
  <c r="G32" i="1"/>
  <c r="G28" i="1"/>
  <c r="G39" i="1"/>
  <c r="G35" i="1"/>
  <c r="G31" i="1"/>
  <c r="G27" i="1"/>
  <c r="G38" i="1"/>
  <c r="G34" i="1"/>
  <c r="G30" i="1"/>
  <c r="S13" i="1"/>
  <c r="S3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S2" i="1"/>
  <c r="Q2" i="1"/>
  <c r="O2" i="1"/>
  <c r="M2" i="1"/>
  <c r="K2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R18" i="1"/>
  <c r="P18" i="1"/>
  <c r="N18" i="1"/>
  <c r="L18" i="1"/>
  <c r="J18" i="1"/>
  <c r="H18" i="1"/>
  <c r="F18" i="1"/>
  <c r="D18" i="1"/>
  <c r="B18" i="1"/>
</calcChain>
</file>

<file path=xl/sharedStrings.xml><?xml version="1.0" encoding="utf-8"?>
<sst xmlns="http://schemas.openxmlformats.org/spreadsheetml/2006/main" count="59" uniqueCount="35">
  <si>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</si>
  <si>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</si>
  <si>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</si>
  <si>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</si>
  <si>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</si>
  <si>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</si>
  <si>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</si>
  <si>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</si>
  <si>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</si>
  <si>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</si>
  <si>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</si>
  <si>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</si>
  <si>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</si>
  <si>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</si>
  <si>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</si>
  <si>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</si>
  <si>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</si>
  <si>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</si>
  <si>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</si>
  <si>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</si>
  <si>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</si>
  <si>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</si>
  <si>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</si>
  <si>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</si>
  <si>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</si>
  <si>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Zij</t>
  </si>
  <si>
    <t>Srednia:</t>
  </si>
  <si>
    <t>Odch. Standardowe:</t>
  </si>
  <si>
    <t>Min Zij:</t>
  </si>
  <si>
    <t>Max Zij:</t>
  </si>
  <si>
    <t>di-</t>
  </si>
  <si>
    <t>di+</t>
  </si>
  <si>
    <t>sum-</t>
  </si>
  <si>
    <t>sum+</t>
  </si>
  <si>
    <t>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</si>
</sst>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Matura2020_ranking_TOPSIS!$A$25:$A$40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Matura2020_ranking_TOPSIS!$F$25:$F$40</c:f>
              <c:numCache>
                <c:formatCode>General</c:formatCode>
                <c:ptCount val="16"/>
                <c:pt idx="0">
                  <c:v>0.15602530127077094</c:v>
                </c:pt>
                <c:pt idx="1">
                  <c:v>0.10179284250661784</c:v>
                </c:pt>
                <c:pt idx="2">
                  <c:v>0.40775685893560948</c:v>
                </c:pt>
                <c:pt idx="3">
                  <c:v>0.2533714975045277</c:v>
                </c:pt>
                <c:pt idx="4">
                  <c:v>0.45766192781468995</c:v>
                </c:pt>
                <c:pt idx="5">
                  <c:v>0.69222912804169745</c:v>
                </c:pt>
                <c:pt idx="6">
                  <c:v>0.72644779982701091</c:v>
                </c:pt>
                <c:pt idx="7">
                  <c:v>0.27610670595407022</c:v>
                </c:pt>
                <c:pt idx="8">
                  <c:v>0.36905744266525092</c:v>
                </c:pt>
                <c:pt idx="9">
                  <c:v>0.70157358182867691</c:v>
                </c:pt>
                <c:pt idx="10">
                  <c:v>0.3870322068013588</c:v>
                </c:pt>
                <c:pt idx="11">
                  <c:v>0.35536211264346967</c:v>
                </c:pt>
                <c:pt idx="12">
                  <c:v>0.85781875994290635</c:v>
                </c:pt>
                <c:pt idx="13">
                  <c:v>7.2412937168912561E-2</c:v>
                </c:pt>
                <c:pt idx="14">
                  <c:v>0.2945743416224631</c:v>
                </c:pt>
                <c:pt idx="15">
                  <c:v>0.37853702114532128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7696"/>
        <c:axId val="210170944"/>
      </c:radarChart>
      <c:catAx>
        <c:axId val="132637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0170944"/>
        <c:crosses val="autoZero"/>
        <c:auto val="1"/>
        <c:lblAlgn val="ctr"/>
        <c:lblOffset val="100"/>
        <c:noMultiLvlLbl val="0"/>
      </c:catAx>
      <c:valAx>
        <c:axId val="210170944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extTo"/>
        <c:crossAx val="1326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24</xdr:row>
      <xdr:rowOff>9524</xdr:rowOff>
    </xdr:from>
    <xdr:to>
      <xdr:col>17</xdr:col>
      <xdr:colOff>219075</xdr:colOff>
      <xdr:row>42</xdr:row>
      <xdr:rowOff>76199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37" workbookViewId="0">
      <selection activeCell="D54" sqref="D54"/>
    </sheetView>
  </sheetViews>
  <sheetFormatPr defaultRowHeight="15" x14ac:dyDescent="0.25"/>
  <cols>
    <col min="1" max="1" width="21" bestFit="1" customWidth="1"/>
    <col min="2" max="2" width="9.85546875" bestFit="1" customWidth="1"/>
  </cols>
  <sheetData>
    <row r="1" spans="1:19" x14ac:dyDescent="0.25">
      <c r="B1" s="2" t="s">
        <v>0</v>
      </c>
      <c r="C1" s="1" t="s">
        <v>25</v>
      </c>
      <c r="D1" s="2" t="s">
        <v>1</v>
      </c>
      <c r="E1" s="1" t="s">
        <v>25</v>
      </c>
      <c r="F1" s="2" t="s">
        <v>2</v>
      </c>
      <c r="G1" s="1" t="s">
        <v>25</v>
      </c>
      <c r="H1" s="2" t="s">
        <v>3</v>
      </c>
      <c r="I1" s="1" t="s">
        <v>25</v>
      </c>
      <c r="J1" s="2" t="s">
        <v>4</v>
      </c>
      <c r="K1" s="1" t="s">
        <v>25</v>
      </c>
      <c r="L1" s="2" t="s">
        <v>5</v>
      </c>
      <c r="M1" s="1" t="s">
        <v>25</v>
      </c>
      <c r="N1" s="2" t="s">
        <v>6</v>
      </c>
      <c r="O1" s="1" t="s">
        <v>25</v>
      </c>
      <c r="P1" s="2" t="s">
        <v>7</v>
      </c>
      <c r="Q1" s="1" t="s">
        <v>25</v>
      </c>
      <c r="R1" s="2" t="s">
        <v>8</v>
      </c>
      <c r="S1" s="1" t="s">
        <v>25</v>
      </c>
    </row>
    <row r="2" spans="1:19" x14ac:dyDescent="0.25">
      <c r="A2" t="s">
        <v>9</v>
      </c>
      <c r="B2">
        <v>31.2</v>
      </c>
      <c r="C2">
        <f>(B2-B$18)/B$19</f>
        <v>-0.99683609497197412</v>
      </c>
      <c r="D2">
        <v>31.37</v>
      </c>
      <c r="E2">
        <f>D2/D$18</f>
        <v>0.91049595472190981</v>
      </c>
      <c r="F2">
        <v>30.83</v>
      </c>
      <c r="G2">
        <f>F2/F$18</f>
        <v>0.85261429435658098</v>
      </c>
      <c r="H2">
        <v>30.57</v>
      </c>
      <c r="I2">
        <f>H2/H$18</f>
        <v>0.93962155412544435</v>
      </c>
      <c r="J2">
        <v>33.92</v>
      </c>
      <c r="K2">
        <f>J2/J$18</f>
        <v>0.95530795092499698</v>
      </c>
      <c r="L2">
        <v>39.49</v>
      </c>
      <c r="M2">
        <f>L2/L$18</f>
        <v>1.0723147158155562</v>
      </c>
      <c r="N2">
        <v>65.599999999999994</v>
      </c>
      <c r="O2">
        <f>N2/N$18</f>
        <v>1.0191478618868217</v>
      </c>
      <c r="P2">
        <v>49.96</v>
      </c>
      <c r="Q2">
        <f>P2/P$18</f>
        <v>1.0220295858744708</v>
      </c>
      <c r="R2">
        <v>28.07</v>
      </c>
      <c r="S2">
        <f>R2/R$18</f>
        <v>0.93566666666666654</v>
      </c>
    </row>
    <row r="3" spans="1:19" x14ac:dyDescent="0.25">
      <c r="A3" t="s">
        <v>10</v>
      </c>
      <c r="B3">
        <v>30.29</v>
      </c>
      <c r="C3">
        <f t="shared" ref="C3:C17" si="0">(B3-B$18)/B$19</f>
        <v>-1.490507303910475</v>
      </c>
      <c r="D3">
        <v>30.97</v>
      </c>
      <c r="E3">
        <f t="shared" ref="E3:E17" si="1">D3/D$18</f>
        <v>0.89888618800565978</v>
      </c>
      <c r="F3">
        <v>36.450000000000003</v>
      </c>
      <c r="G3">
        <f t="shared" ref="G3:G17" si="2">F3/F$18</f>
        <v>1.0080373347161005</v>
      </c>
      <c r="H3">
        <v>30.84</v>
      </c>
      <c r="I3">
        <f t="shared" ref="I3:I17" si="3">H3/H$18</f>
        <v>0.94792046873499192</v>
      </c>
      <c r="J3">
        <v>35.65</v>
      </c>
      <c r="K3">
        <f t="shared" ref="K3:K17" si="4">J3/J$18</f>
        <v>1.0040309095069617</v>
      </c>
      <c r="L3">
        <v>41.05</v>
      </c>
      <c r="M3">
        <f t="shared" ref="M3:M17" si="5">L3/L$18</f>
        <v>1.1146750844322253</v>
      </c>
      <c r="N3">
        <v>65.03</v>
      </c>
      <c r="O3">
        <f t="shared" ref="O3:O17" si="6">N3/N$18</f>
        <v>1.0102924612576223</v>
      </c>
      <c r="P3">
        <v>44.49</v>
      </c>
      <c r="Q3">
        <f t="shared" ref="Q3:Q17" si="7">P3/P$18</f>
        <v>0.91013002953473199</v>
      </c>
      <c r="R3">
        <v>27.77</v>
      </c>
      <c r="S3">
        <f t="shared" ref="S3:S17" si="8">R3/R$18</f>
        <v>0.92566666666666653</v>
      </c>
    </row>
    <row r="4" spans="1:19" x14ac:dyDescent="0.25">
      <c r="A4" t="s">
        <v>11</v>
      </c>
      <c r="B4">
        <v>33.049999999999997</v>
      </c>
      <c r="C4">
        <f t="shared" si="0"/>
        <v>6.781197924977095E-3</v>
      </c>
      <c r="D4">
        <v>36.909999999999997</v>
      </c>
      <c r="E4">
        <f t="shared" si="1"/>
        <v>1.0712912237419729</v>
      </c>
      <c r="F4">
        <v>38.04</v>
      </c>
      <c r="G4">
        <f t="shared" si="2"/>
        <v>1.052009333679025</v>
      </c>
      <c r="H4">
        <v>31.21</v>
      </c>
      <c r="I4">
        <f t="shared" si="3"/>
        <v>0.95929305542214971</v>
      </c>
      <c r="J4">
        <v>35.11</v>
      </c>
      <c r="K4">
        <f t="shared" si="4"/>
        <v>0.98882258717501892</v>
      </c>
      <c r="L4">
        <v>33.74</v>
      </c>
      <c r="M4">
        <f t="shared" si="5"/>
        <v>0.91617874174770486</v>
      </c>
      <c r="N4">
        <v>61.29</v>
      </c>
      <c r="O4">
        <f t="shared" si="6"/>
        <v>0.95218860449761145</v>
      </c>
      <c r="P4">
        <v>46.15</v>
      </c>
      <c r="Q4">
        <f t="shared" si="7"/>
        <v>0.94408857862503659</v>
      </c>
      <c r="R4">
        <v>31.2</v>
      </c>
      <c r="S4">
        <f t="shared" si="8"/>
        <v>1.0399999999999998</v>
      </c>
    </row>
    <row r="5" spans="1:19" x14ac:dyDescent="0.25">
      <c r="A5" t="s">
        <v>12</v>
      </c>
      <c r="B5">
        <v>31.98</v>
      </c>
      <c r="C5">
        <f t="shared" si="0"/>
        <v>-0.57368934445325848</v>
      </c>
      <c r="D5">
        <v>33.78</v>
      </c>
      <c r="E5">
        <f t="shared" si="1"/>
        <v>0.98044479918731642</v>
      </c>
      <c r="F5">
        <v>31.14</v>
      </c>
      <c r="G5">
        <f t="shared" si="2"/>
        <v>0.8611874513870883</v>
      </c>
      <c r="H5">
        <v>31.63</v>
      </c>
      <c r="I5">
        <f t="shared" si="3"/>
        <v>0.97220247814811267</v>
      </c>
      <c r="J5">
        <v>31.97</v>
      </c>
      <c r="K5">
        <f t="shared" si="4"/>
        <v>0.90038900917075915</v>
      </c>
      <c r="L5">
        <v>33.369999999999997</v>
      </c>
      <c r="M5">
        <f t="shared" si="5"/>
        <v>0.90613173124246904</v>
      </c>
      <c r="N5">
        <v>64.599999999999994</v>
      </c>
      <c r="O5">
        <f t="shared" si="6"/>
        <v>1.0036120713092789</v>
      </c>
      <c r="P5">
        <v>54.33</v>
      </c>
      <c r="Q5">
        <f t="shared" si="7"/>
        <v>1.111426489202562</v>
      </c>
      <c r="R5">
        <v>25.27</v>
      </c>
      <c r="S5">
        <f t="shared" si="8"/>
        <v>0.84233333333333327</v>
      </c>
    </row>
    <row r="6" spans="1:19" x14ac:dyDescent="0.25">
      <c r="A6" t="s">
        <v>13</v>
      </c>
      <c r="B6">
        <v>33.46</v>
      </c>
      <c r="C6">
        <f t="shared" si="0"/>
        <v>0.2292044898643037</v>
      </c>
      <c r="D6">
        <v>32.78</v>
      </c>
      <c r="E6">
        <f t="shared" si="1"/>
        <v>0.95142038239669124</v>
      </c>
      <c r="F6">
        <v>37.909999999999997</v>
      </c>
      <c r="G6">
        <f t="shared" si="2"/>
        <v>1.0484141387952639</v>
      </c>
      <c r="H6">
        <v>34.82</v>
      </c>
      <c r="I6">
        <f t="shared" si="3"/>
        <v>1.0702526174238787</v>
      </c>
      <c r="J6">
        <v>36.409999999999997</v>
      </c>
      <c r="K6">
        <f t="shared" si="4"/>
        <v>1.0254352150111772</v>
      </c>
      <c r="L6">
        <v>33.130000000000003</v>
      </c>
      <c r="M6">
        <f t="shared" si="5"/>
        <v>0.89961475145528935</v>
      </c>
      <c r="N6">
        <v>62.89</v>
      </c>
      <c r="O6">
        <f t="shared" si="6"/>
        <v>0.97704586942168037</v>
      </c>
      <c r="P6">
        <v>41.91</v>
      </c>
      <c r="Q6">
        <f t="shared" si="7"/>
        <v>0.85735107974377645</v>
      </c>
      <c r="R6">
        <v>32.369999999999997</v>
      </c>
      <c r="S6">
        <f t="shared" si="8"/>
        <v>1.0789999999999997</v>
      </c>
    </row>
    <row r="7" spans="1:19" x14ac:dyDescent="0.25">
      <c r="A7" t="s">
        <v>14</v>
      </c>
      <c r="B7">
        <v>35</v>
      </c>
      <c r="C7">
        <f t="shared" si="0"/>
        <v>1.0646480742217663</v>
      </c>
      <c r="D7">
        <v>38.67</v>
      </c>
      <c r="E7">
        <f t="shared" si="1"/>
        <v>1.1223741972934731</v>
      </c>
      <c r="F7">
        <v>42.64</v>
      </c>
      <c r="G7">
        <f t="shared" si="2"/>
        <v>1.1792239218736495</v>
      </c>
      <c r="H7">
        <v>34.68</v>
      </c>
      <c r="I7">
        <f t="shared" si="3"/>
        <v>1.0659494765152244</v>
      </c>
      <c r="J7">
        <v>42.69</v>
      </c>
      <c r="K7">
        <f t="shared" si="4"/>
        <v>1.2023023710196967</v>
      </c>
      <c r="L7">
        <v>44.5</v>
      </c>
      <c r="M7">
        <f t="shared" si="5"/>
        <v>1.2083566688729361</v>
      </c>
      <c r="N7">
        <v>64.33</v>
      </c>
      <c r="O7">
        <f t="shared" si="6"/>
        <v>0.99941740785334221</v>
      </c>
      <c r="P7">
        <v>49.29</v>
      </c>
      <c r="Q7">
        <f t="shared" si="7"/>
        <v>1.0083234244946491</v>
      </c>
      <c r="R7">
        <v>35.130000000000003</v>
      </c>
      <c r="S7">
        <f t="shared" si="8"/>
        <v>1.171</v>
      </c>
    </row>
    <row r="8" spans="1:19" x14ac:dyDescent="0.25">
      <c r="A8" t="s">
        <v>15</v>
      </c>
      <c r="B8">
        <v>35.25</v>
      </c>
      <c r="C8">
        <f t="shared" si="0"/>
        <v>1.2002720327213545</v>
      </c>
      <c r="D8">
        <v>37.49</v>
      </c>
      <c r="E8">
        <f t="shared" si="1"/>
        <v>1.0881253854805355</v>
      </c>
      <c r="F8">
        <v>44.74</v>
      </c>
      <c r="G8">
        <f t="shared" si="2"/>
        <v>1.2373001469190217</v>
      </c>
      <c r="H8">
        <v>38.57</v>
      </c>
      <c r="I8">
        <f t="shared" si="3"/>
        <v>1.1855153203342619</v>
      </c>
      <c r="J8">
        <v>40.270000000000003</v>
      </c>
      <c r="K8">
        <f t="shared" si="4"/>
        <v>1.1341465561246942</v>
      </c>
      <c r="L8">
        <v>40.65</v>
      </c>
      <c r="M8">
        <f t="shared" si="5"/>
        <v>1.1038134514535922</v>
      </c>
      <c r="N8">
        <v>68.8</v>
      </c>
      <c r="O8">
        <f t="shared" si="6"/>
        <v>1.0688623917349596</v>
      </c>
      <c r="P8">
        <v>51.77</v>
      </c>
      <c r="Q8">
        <f t="shared" si="7"/>
        <v>1.059056678557273</v>
      </c>
      <c r="R8">
        <v>36.799999999999997</v>
      </c>
      <c r="S8">
        <f t="shared" si="8"/>
        <v>1.2266666666666663</v>
      </c>
    </row>
    <row r="9" spans="1:19" x14ac:dyDescent="0.25">
      <c r="A9" t="s">
        <v>16</v>
      </c>
      <c r="B9">
        <v>32.25</v>
      </c>
      <c r="C9">
        <f t="shared" si="0"/>
        <v>-0.42721546927370346</v>
      </c>
      <c r="D9">
        <v>27.82</v>
      </c>
      <c r="E9">
        <f t="shared" si="1"/>
        <v>0.80745927511519067</v>
      </c>
      <c r="F9">
        <v>27.72</v>
      </c>
      <c r="G9">
        <f t="shared" si="2"/>
        <v>0.7666061705989109</v>
      </c>
      <c r="H9">
        <v>31.54</v>
      </c>
      <c r="I9">
        <f t="shared" si="3"/>
        <v>0.96943617327826348</v>
      </c>
      <c r="J9">
        <v>32.44</v>
      </c>
      <c r="K9">
        <f t="shared" si="4"/>
        <v>0.91362588231152408</v>
      </c>
      <c r="L9">
        <v>33.82</v>
      </c>
      <c r="M9">
        <f t="shared" si="5"/>
        <v>0.91835106834343139</v>
      </c>
      <c r="N9">
        <v>64.5</v>
      </c>
      <c r="O9">
        <f t="shared" si="6"/>
        <v>1.0020584922515245</v>
      </c>
      <c r="P9">
        <v>48.21</v>
      </c>
      <c r="Q9">
        <f t="shared" si="7"/>
        <v>0.98622991062866772</v>
      </c>
      <c r="R9">
        <v>27.41</v>
      </c>
      <c r="S9">
        <f t="shared" si="8"/>
        <v>0.91366666666666652</v>
      </c>
    </row>
    <row r="10" spans="1:19" x14ac:dyDescent="0.25">
      <c r="A10" t="s">
        <v>17</v>
      </c>
      <c r="B10">
        <v>32.82</v>
      </c>
      <c r="C10">
        <f t="shared" si="0"/>
        <v>-0.11799284389464232</v>
      </c>
      <c r="D10">
        <v>35.5</v>
      </c>
      <c r="E10">
        <f t="shared" si="1"/>
        <v>1.0303667960671916</v>
      </c>
      <c r="F10">
        <v>34.35</v>
      </c>
      <c r="G10">
        <f t="shared" si="2"/>
        <v>0.94996110967072844</v>
      </c>
      <c r="H10">
        <v>30.91</v>
      </c>
      <c r="I10">
        <f t="shared" si="3"/>
        <v>0.95007203918931904</v>
      </c>
      <c r="J10">
        <v>35.21</v>
      </c>
      <c r="K10">
        <f t="shared" si="4"/>
        <v>0.99163894316241574</v>
      </c>
      <c r="L10">
        <v>31.64</v>
      </c>
      <c r="M10">
        <f t="shared" si="5"/>
        <v>0.85915516860988084</v>
      </c>
      <c r="N10">
        <v>60.81</v>
      </c>
      <c r="O10">
        <f t="shared" si="6"/>
        <v>0.94473142502039087</v>
      </c>
      <c r="P10">
        <v>44.63</v>
      </c>
      <c r="Q10">
        <f t="shared" si="7"/>
        <v>0.91299400355439631</v>
      </c>
      <c r="R10">
        <v>30.84</v>
      </c>
      <c r="S10">
        <f t="shared" si="8"/>
        <v>1.0279999999999998</v>
      </c>
    </row>
    <row r="11" spans="1:19" x14ac:dyDescent="0.25">
      <c r="A11" t="s">
        <v>18</v>
      </c>
      <c r="B11">
        <v>35.130000000000003</v>
      </c>
      <c r="C11">
        <f t="shared" si="0"/>
        <v>1.1351725326415536</v>
      </c>
      <c r="D11">
        <v>42.04</v>
      </c>
      <c r="E11">
        <f t="shared" si="1"/>
        <v>1.2201864818778798</v>
      </c>
      <c r="F11">
        <v>35.83</v>
      </c>
      <c r="G11">
        <f t="shared" si="2"/>
        <v>0.99089102065508583</v>
      </c>
      <c r="H11">
        <v>33.590000000000003</v>
      </c>
      <c r="I11">
        <f t="shared" si="3"/>
        <v>1.032446450869273</v>
      </c>
      <c r="J11">
        <v>36.81</v>
      </c>
      <c r="K11">
        <f t="shared" si="4"/>
        <v>1.0367006389607647</v>
      </c>
      <c r="L11">
        <v>43.42</v>
      </c>
      <c r="M11">
        <f t="shared" si="5"/>
        <v>1.1790302598306266</v>
      </c>
      <c r="N11">
        <v>64.37</v>
      </c>
      <c r="O11">
        <f t="shared" si="6"/>
        <v>1.0000388394764441</v>
      </c>
      <c r="P11">
        <v>52.55</v>
      </c>
      <c r="Q11">
        <f t="shared" si="7"/>
        <v>1.0750131052382594</v>
      </c>
      <c r="R11">
        <v>32.33</v>
      </c>
      <c r="S11">
        <f t="shared" si="8"/>
        <v>1.0776666666666666</v>
      </c>
    </row>
    <row r="12" spans="1:19" x14ac:dyDescent="0.25">
      <c r="A12" t="s">
        <v>19</v>
      </c>
      <c r="B12">
        <v>32.869999999999997</v>
      </c>
      <c r="C12">
        <f t="shared" si="0"/>
        <v>-9.0868052194726226E-2</v>
      </c>
      <c r="D12">
        <v>36.409999999999997</v>
      </c>
      <c r="E12">
        <f t="shared" si="1"/>
        <v>1.0567790153466603</v>
      </c>
      <c r="F12">
        <v>38.15</v>
      </c>
      <c r="G12">
        <f t="shared" si="2"/>
        <v>1.0550514216575921</v>
      </c>
      <c r="H12">
        <v>34.14</v>
      </c>
      <c r="I12">
        <f t="shared" si="3"/>
        <v>1.0493516472961293</v>
      </c>
      <c r="J12">
        <v>33.130000000000003</v>
      </c>
      <c r="K12">
        <f t="shared" si="4"/>
        <v>0.93305873862456223</v>
      </c>
      <c r="L12">
        <v>38.31</v>
      </c>
      <c r="M12">
        <f t="shared" si="5"/>
        <v>1.0402728985285883</v>
      </c>
      <c r="N12">
        <v>67.02</v>
      </c>
      <c r="O12">
        <f t="shared" si="6"/>
        <v>1.0412086845069328</v>
      </c>
      <c r="P12">
        <v>43.11</v>
      </c>
      <c r="Q12">
        <f t="shared" si="7"/>
        <v>0.8818994284837558</v>
      </c>
      <c r="R12">
        <v>31.67</v>
      </c>
      <c r="S12">
        <f t="shared" si="8"/>
        <v>1.0556666666666665</v>
      </c>
    </row>
    <row r="13" spans="1:19" x14ac:dyDescent="0.25">
      <c r="A13" t="s">
        <v>20</v>
      </c>
      <c r="B13">
        <v>32.67</v>
      </c>
      <c r="C13">
        <f t="shared" si="0"/>
        <v>-0.19936721899439444</v>
      </c>
      <c r="D13">
        <v>34.380000000000003</v>
      </c>
      <c r="E13">
        <f t="shared" si="1"/>
        <v>0.99785944926169146</v>
      </c>
      <c r="F13">
        <v>35.549999999999997</v>
      </c>
      <c r="G13">
        <f t="shared" si="2"/>
        <v>0.98314752398236949</v>
      </c>
      <c r="H13">
        <v>34.28</v>
      </c>
      <c r="I13">
        <f t="shared" si="3"/>
        <v>1.0536547882047835</v>
      </c>
      <c r="J13">
        <v>35.159999999999997</v>
      </c>
      <c r="K13">
        <f t="shared" si="4"/>
        <v>0.99023076516871722</v>
      </c>
      <c r="L13">
        <v>37.450000000000003</v>
      </c>
      <c r="M13">
        <f t="shared" si="5"/>
        <v>1.0169203876245272</v>
      </c>
      <c r="N13">
        <v>65.16</v>
      </c>
      <c r="O13">
        <f t="shared" si="6"/>
        <v>1.0123121140327029</v>
      </c>
      <c r="P13">
        <v>51.96</v>
      </c>
      <c r="Q13">
        <f t="shared" si="7"/>
        <v>1.062943500441103</v>
      </c>
      <c r="R13">
        <v>29.05</v>
      </c>
      <c r="S13">
        <f>R13/R$18</f>
        <v>0.96833333333333327</v>
      </c>
    </row>
    <row r="14" spans="1:19" x14ac:dyDescent="0.25">
      <c r="A14" t="s">
        <v>21</v>
      </c>
      <c r="B14">
        <v>37.17</v>
      </c>
      <c r="C14">
        <f t="shared" si="0"/>
        <v>2.2418640339981923</v>
      </c>
      <c r="D14">
        <v>36.39</v>
      </c>
      <c r="E14">
        <f t="shared" si="1"/>
        <v>1.0561985270108478</v>
      </c>
      <c r="F14">
        <v>34.229999999999997</v>
      </c>
      <c r="G14">
        <f t="shared" si="2"/>
        <v>0.94664246823956422</v>
      </c>
      <c r="H14">
        <v>31.18</v>
      </c>
      <c r="I14">
        <f t="shared" si="3"/>
        <v>0.95837095379886661</v>
      </c>
      <c r="J14">
        <v>36.840000000000003</v>
      </c>
      <c r="K14">
        <f t="shared" si="4"/>
        <v>1.0375455457569838</v>
      </c>
      <c r="L14">
        <v>33.47</v>
      </c>
      <c r="M14">
        <f t="shared" si="5"/>
        <v>0.90884713948712736</v>
      </c>
      <c r="N14">
        <v>61.69</v>
      </c>
      <c r="O14">
        <f t="shared" si="6"/>
        <v>0.95840292072862865</v>
      </c>
      <c r="P14">
        <v>49.73</v>
      </c>
      <c r="Q14">
        <f t="shared" si="7"/>
        <v>1.017324485699308</v>
      </c>
      <c r="R14">
        <v>29.43</v>
      </c>
      <c r="S14">
        <f t="shared" si="8"/>
        <v>0.98099999999999987</v>
      </c>
    </row>
    <row r="15" spans="1:19" x14ac:dyDescent="0.25">
      <c r="A15" t="s">
        <v>22</v>
      </c>
      <c r="B15">
        <v>30.39</v>
      </c>
      <c r="C15">
        <f t="shared" si="0"/>
        <v>-1.436257720510639</v>
      </c>
      <c r="D15">
        <v>30.4</v>
      </c>
      <c r="E15">
        <f t="shared" si="1"/>
        <v>0.88234227043500346</v>
      </c>
      <c r="F15">
        <v>36.549999999999997</v>
      </c>
      <c r="G15">
        <f t="shared" si="2"/>
        <v>1.0108028692420705</v>
      </c>
      <c r="H15">
        <v>29.96</v>
      </c>
      <c r="I15">
        <f t="shared" si="3"/>
        <v>0.92087215445202197</v>
      </c>
      <c r="J15">
        <v>31.5</v>
      </c>
      <c r="K15">
        <f t="shared" si="4"/>
        <v>0.88715213602999421</v>
      </c>
      <c r="L15">
        <v>30.51</v>
      </c>
      <c r="M15">
        <f t="shared" si="5"/>
        <v>0.82847105544524224</v>
      </c>
      <c r="N15">
        <v>63.78</v>
      </c>
      <c r="O15">
        <f t="shared" si="6"/>
        <v>0.99087272303569363</v>
      </c>
      <c r="P15">
        <v>46.82</v>
      </c>
      <c r="Q15">
        <f t="shared" si="7"/>
        <v>0.95779474000485842</v>
      </c>
      <c r="R15">
        <v>26.22</v>
      </c>
      <c r="S15">
        <f t="shared" si="8"/>
        <v>0.87399999999999989</v>
      </c>
    </row>
    <row r="16" spans="1:19" x14ac:dyDescent="0.25">
      <c r="A16" t="s">
        <v>23</v>
      </c>
      <c r="B16">
        <v>32.22</v>
      </c>
      <c r="C16">
        <f t="shared" si="0"/>
        <v>-0.44349034429365469</v>
      </c>
      <c r="D16">
        <v>32.81</v>
      </c>
      <c r="E16">
        <f t="shared" si="1"/>
        <v>0.95229111490041007</v>
      </c>
      <c r="F16">
        <v>35.28</v>
      </c>
      <c r="G16">
        <f t="shared" si="2"/>
        <v>0.97568058076225039</v>
      </c>
      <c r="H16">
        <v>32.15</v>
      </c>
      <c r="I16">
        <f t="shared" si="3"/>
        <v>0.98818557295168574</v>
      </c>
      <c r="J16">
        <v>36.450000000000003</v>
      </c>
      <c r="K16">
        <f t="shared" si="4"/>
        <v>1.0265617574061361</v>
      </c>
      <c r="L16">
        <v>39.17</v>
      </c>
      <c r="M16">
        <f t="shared" si="5"/>
        <v>1.0636254094326496</v>
      </c>
      <c r="N16">
        <v>64.25</v>
      </c>
      <c r="O16">
        <f t="shared" si="6"/>
        <v>0.99817454460713884</v>
      </c>
      <c r="P16">
        <v>52.65</v>
      </c>
      <c r="Q16">
        <f t="shared" si="7"/>
        <v>1.0770588009665911</v>
      </c>
      <c r="R16">
        <v>28.58</v>
      </c>
      <c r="S16">
        <f t="shared" si="8"/>
        <v>0.95266666666666655</v>
      </c>
    </row>
    <row r="17" spans="1:19" x14ac:dyDescent="0.25">
      <c r="A17" t="s">
        <v>24</v>
      </c>
      <c r="B17">
        <v>32.85</v>
      </c>
      <c r="C17">
        <f t="shared" si="0"/>
        <v>-0.10171796887469112</v>
      </c>
      <c r="D17">
        <v>33.54</v>
      </c>
      <c r="E17">
        <f t="shared" si="1"/>
        <v>0.97347893915756634</v>
      </c>
      <c r="F17">
        <v>39.14</v>
      </c>
      <c r="G17">
        <f t="shared" si="2"/>
        <v>1.0824302134646961</v>
      </c>
      <c r="H17">
        <v>30.48</v>
      </c>
      <c r="I17">
        <f t="shared" si="3"/>
        <v>0.93685524925559516</v>
      </c>
      <c r="J17">
        <v>34.549999999999997</v>
      </c>
      <c r="K17">
        <f t="shared" si="4"/>
        <v>0.97305099364559666</v>
      </c>
      <c r="L17">
        <v>35.51</v>
      </c>
      <c r="M17">
        <f t="shared" si="5"/>
        <v>0.96424146767815633</v>
      </c>
      <c r="N17">
        <v>65.760000000000005</v>
      </c>
      <c r="O17">
        <f t="shared" si="6"/>
        <v>1.0216335883792289</v>
      </c>
      <c r="P17">
        <v>54.57</v>
      </c>
      <c r="Q17">
        <f t="shared" si="7"/>
        <v>1.116336158950558</v>
      </c>
      <c r="R17">
        <v>27.86</v>
      </c>
      <c r="S17">
        <f t="shared" si="8"/>
        <v>0.92866666666666653</v>
      </c>
    </row>
    <row r="18" spans="1:19" x14ac:dyDescent="0.25">
      <c r="A18" s="3" t="s">
        <v>26</v>
      </c>
      <c r="B18">
        <f>AVERAGE(B2:B17)</f>
        <v>33.037500000000001</v>
      </c>
      <c r="D18">
        <f>AVERAGE(D2:D17)</f>
        <v>34.453749999999999</v>
      </c>
      <c r="F18">
        <f>AVERAGE(F2:F17)</f>
        <v>36.159375000000004</v>
      </c>
      <c r="H18">
        <f>AVERAGE(H2:H17)</f>
        <v>32.534374999999997</v>
      </c>
      <c r="J18">
        <f>AVERAGE(J2:J17)</f>
        <v>35.506875000000001</v>
      </c>
      <c r="L18">
        <f>AVERAGE(L2:L17)</f>
        <v>36.826874999999994</v>
      </c>
      <c r="N18">
        <f>AVERAGE(N2:N17)</f>
        <v>64.367499999999993</v>
      </c>
      <c r="P18">
        <f>AVERAGE(P2:P17)</f>
        <v>48.883125000000007</v>
      </c>
      <c r="R18">
        <f>AVERAGE(R2:R17)</f>
        <v>30.000000000000004</v>
      </c>
    </row>
    <row r="19" spans="1:19" x14ac:dyDescent="0.25">
      <c r="A19" s="3" t="s">
        <v>27</v>
      </c>
      <c r="B19">
        <f>_xlfn.STDEV.S(B2:B17)</f>
        <v>1.8433321277874304</v>
      </c>
      <c r="D19">
        <f t="shared" ref="C19:R19" si="9">_xlfn.STDEV.S(D2:D17)</f>
        <v>3.5415041531341824</v>
      </c>
      <c r="F19">
        <f t="shared" si="9"/>
        <v>4.2298912023045183</v>
      </c>
      <c r="H19">
        <f t="shared" si="9"/>
        <v>2.2913604946988735</v>
      </c>
      <c r="J19">
        <f t="shared" si="9"/>
        <v>2.9086668624417387</v>
      </c>
      <c r="L19">
        <f t="shared" si="9"/>
        <v>4.2736708947539714</v>
      </c>
      <c r="N19">
        <f t="shared" si="9"/>
        <v>2.0513199002918414</v>
      </c>
      <c r="P19">
        <f t="shared" si="9"/>
        <v>4.0084040361054756</v>
      </c>
      <c r="R19">
        <f t="shared" si="9"/>
        <v>3.1456615626393298</v>
      </c>
    </row>
    <row r="20" spans="1:19" x14ac:dyDescent="0.25">
      <c r="A20" s="3" t="s">
        <v>28</v>
      </c>
      <c r="C20">
        <f>MIN(C2:C17)</f>
        <v>-1.490507303910475</v>
      </c>
      <c r="E20">
        <f t="shared" ref="D20:R20" si="10">MIN(E2:E17)</f>
        <v>0.80745927511519067</v>
      </c>
      <c r="G20">
        <f t="shared" si="10"/>
        <v>0.7666061705989109</v>
      </c>
      <c r="I20">
        <f t="shared" si="10"/>
        <v>0.92087215445202197</v>
      </c>
      <c r="K20">
        <f t="shared" si="10"/>
        <v>0.88715213602999421</v>
      </c>
      <c r="M20">
        <f t="shared" si="10"/>
        <v>0.82847105544524224</v>
      </c>
      <c r="O20">
        <f t="shared" si="10"/>
        <v>0.94473142502039087</v>
      </c>
      <c r="Q20">
        <f>MIN(Q2:Q17)</f>
        <v>0.85735107974377645</v>
      </c>
      <c r="S20">
        <f t="shared" ref="R20:S20" si="11">MIN(S2:S17)</f>
        <v>0.84233333333333327</v>
      </c>
    </row>
    <row r="21" spans="1:19" x14ac:dyDescent="0.25">
      <c r="A21" s="3" t="s">
        <v>29</v>
      </c>
      <c r="C21">
        <f>MAX(C2:C17)</f>
        <v>2.2418640339981923</v>
      </c>
      <c r="E21">
        <f t="shared" ref="D21:S21" si="12">MAX(E2:E17)</f>
        <v>1.2201864818778798</v>
      </c>
      <c r="G21">
        <f t="shared" si="12"/>
        <v>1.2373001469190217</v>
      </c>
      <c r="I21">
        <f t="shared" si="12"/>
        <v>1.1855153203342619</v>
      </c>
      <c r="K21">
        <f t="shared" si="12"/>
        <v>1.2023023710196967</v>
      </c>
      <c r="M21">
        <f t="shared" si="12"/>
        <v>1.2083566688729361</v>
      </c>
      <c r="O21">
        <f t="shared" si="12"/>
        <v>1.0688623917349596</v>
      </c>
      <c r="Q21">
        <f t="shared" si="12"/>
        <v>1.116336158950558</v>
      </c>
      <c r="S21">
        <f t="shared" si="12"/>
        <v>1.2266666666666663</v>
      </c>
    </row>
    <row r="24" spans="1:19" x14ac:dyDescent="0.25">
      <c r="B24" s="1" t="s">
        <v>32</v>
      </c>
      <c r="C24" s="1" t="s">
        <v>33</v>
      </c>
      <c r="D24" s="4" t="s">
        <v>30</v>
      </c>
      <c r="E24" s="4" t="s">
        <v>31</v>
      </c>
      <c r="F24" s="4" t="s">
        <v>34</v>
      </c>
    </row>
    <row r="25" spans="1:19" x14ac:dyDescent="0.25">
      <c r="A25" t="s">
        <v>9</v>
      </c>
      <c r="B25">
        <f>SUM(POWER((C2-C$20),2),POWER((E2-E$20),2),POWER((G2-G$20),2),POWER((E2-E$20),2),POWER((I2-I$20),2),POWER((K2-K$20),2),POWER((M2-M$20),2),POWER((O2-O$20),2),POWER((Q2-Q$20),2),POWER((S2-S$20),2))</f>
        <v>0.37816618793922352</v>
      </c>
      <c r="C25">
        <f>SUM(POWER((C2-C$21),2),POWER((E2-E$21),2),POWER((G2-G$21),2),POWER((E2-E$21),2),POWER((I2-I$21),2),POWER((K2-K$21),2),POWER((M2-M$21),2),POWER((O2-O$21),2),POWER((Q2-Q$21),2),POWER((S2-S$21),2))</f>
        <v>11.065001840786671</v>
      </c>
      <c r="D25">
        <f>SQRT(B25)</f>
        <v>0.61495218345756242</v>
      </c>
      <c r="E25">
        <f>SQRT(C25)</f>
        <v>3.3264097523887028</v>
      </c>
      <c r="F25">
        <f>D25/(D25+E25)</f>
        <v>0.15602530127077094</v>
      </c>
      <c r="G25">
        <f>_xlfn.RANK.EQ(F25,F$25:F$40)</f>
        <v>14</v>
      </c>
    </row>
    <row r="26" spans="1:19" x14ac:dyDescent="0.25">
      <c r="A26" t="s">
        <v>10</v>
      </c>
      <c r="B26">
        <f t="shared" ref="B26:B40" si="13">SUM(POWER((C3-C$20),2),POWER((E3-E$20),2),POWER((G3-G$20),2),POWER((E3-E$20),2),POWER((I3-I$20),2),POWER((K3-K$20),2),POWER((M3-M$20),2),POWER((O3-O$20),2),POWER((Q3-Q$20),2),POWER((S3-S$20),2))</f>
        <v>0.18534008446973682</v>
      </c>
      <c r="C26">
        <f t="shared" ref="C26:C40" si="14">SUM(POWER((C3-C$21),2),POWER((E3-E$21),2),POWER((G3-G$21),2),POWER((E3-E$21),2),POWER((I3-I$21),2),POWER((K3-K$21),2),POWER((M3-M$21),2),POWER((O3-O$21),2),POWER((Q3-Q$21),2),POWER((S3-S$21),2))</f>
        <v>14.430716528571049</v>
      </c>
      <c r="D26">
        <f t="shared" ref="D26:D40" si="15">SQRT(B26)</f>
        <v>0.43051142199683484</v>
      </c>
      <c r="E26">
        <f t="shared" ref="E26:E40" si="16">SQRT(C26)</f>
        <v>3.7987782942113175</v>
      </c>
      <c r="F26">
        <f t="shared" ref="F26:F40" si="17">D26/(D26+E26)</f>
        <v>0.10179284250661784</v>
      </c>
      <c r="G26">
        <f t="shared" ref="G26:G40" si="18">_xlfn.RANK.EQ(F26,F$25:F$40)</f>
        <v>15</v>
      </c>
    </row>
    <row r="27" spans="1:19" x14ac:dyDescent="0.25">
      <c r="A27" t="s">
        <v>11</v>
      </c>
      <c r="B27">
        <f t="shared" si="13"/>
        <v>2.5286992163101596</v>
      </c>
      <c r="C27">
        <f t="shared" si="14"/>
        <v>5.3345120837232241</v>
      </c>
      <c r="D27">
        <f t="shared" si="15"/>
        <v>1.5901884216375617</v>
      </c>
      <c r="E27">
        <f t="shared" si="16"/>
        <v>2.3096562696044676</v>
      </c>
      <c r="F27">
        <f>D27/(D27+E27)</f>
        <v>0.40775685893560948</v>
      </c>
      <c r="G27">
        <f t="shared" si="18"/>
        <v>6</v>
      </c>
    </row>
    <row r="28" spans="1:19" x14ac:dyDescent="0.25">
      <c r="A28" t="s">
        <v>12</v>
      </c>
      <c r="B28">
        <f t="shared" si="13"/>
        <v>0.98621121424146108</v>
      </c>
      <c r="C28">
        <f t="shared" si="14"/>
        <v>8.5637415154022811</v>
      </c>
      <c r="D28">
        <f t="shared" si="15"/>
        <v>0.99308167551388293</v>
      </c>
      <c r="E28">
        <f t="shared" si="16"/>
        <v>2.9263871096289158</v>
      </c>
      <c r="F28">
        <f t="shared" si="17"/>
        <v>0.2533714975045277</v>
      </c>
      <c r="G28">
        <f t="shared" si="18"/>
        <v>13</v>
      </c>
    </row>
    <row r="29" spans="1:19" x14ac:dyDescent="0.25">
      <c r="A29" t="s">
        <v>13</v>
      </c>
      <c r="B29">
        <f t="shared" si="13"/>
        <v>3.1818274779667028</v>
      </c>
      <c r="C29">
        <f t="shared" si="14"/>
        <v>4.4681448397121937</v>
      </c>
      <c r="D29">
        <f t="shared" si="15"/>
        <v>1.7837677757955779</v>
      </c>
      <c r="E29">
        <f t="shared" si="16"/>
        <v>2.1137986753028759</v>
      </c>
      <c r="F29">
        <f t="shared" si="17"/>
        <v>0.45766192781468995</v>
      </c>
      <c r="G29">
        <f t="shared" si="18"/>
        <v>5</v>
      </c>
    </row>
    <row r="30" spans="1:19" x14ac:dyDescent="0.25">
      <c r="A30" t="s">
        <v>14</v>
      </c>
      <c r="B30">
        <f t="shared" si="13"/>
        <v>7.2959003941424365</v>
      </c>
      <c r="C30">
        <f t="shared" si="14"/>
        <v>1.4422288752759915</v>
      </c>
      <c r="D30">
        <f t="shared" si="15"/>
        <v>2.7010924445754232</v>
      </c>
      <c r="E30">
        <f t="shared" si="16"/>
        <v>1.2009283389428329</v>
      </c>
      <c r="F30">
        <f t="shared" si="17"/>
        <v>0.69222912804169745</v>
      </c>
      <c r="G30">
        <f t="shared" si="18"/>
        <v>4</v>
      </c>
    </row>
    <row r="31" spans="1:19" x14ac:dyDescent="0.25">
      <c r="A31" t="s">
        <v>15</v>
      </c>
      <c r="B31">
        <f t="shared" si="13"/>
        <v>8.030054629251115</v>
      </c>
      <c r="C31">
        <f t="shared" si="14"/>
        <v>1.1386496017737402</v>
      </c>
      <c r="D31">
        <f t="shared" si="15"/>
        <v>2.8337351021665937</v>
      </c>
      <c r="E31">
        <f t="shared" si="16"/>
        <v>1.067075255909226</v>
      </c>
      <c r="F31">
        <f t="shared" si="17"/>
        <v>0.72644779982701091</v>
      </c>
      <c r="G31">
        <f t="shared" si="18"/>
        <v>2</v>
      </c>
    </row>
    <row r="32" spans="1:19" x14ac:dyDescent="0.25">
      <c r="A32" t="s">
        <v>16</v>
      </c>
      <c r="B32">
        <f t="shared" si="13"/>
        <v>1.1667118556225686</v>
      </c>
      <c r="C32">
        <f t="shared" si="14"/>
        <v>8.0197126666368455</v>
      </c>
      <c r="D32">
        <f t="shared" si="15"/>
        <v>1.0801443679539178</v>
      </c>
      <c r="E32">
        <f t="shared" si="16"/>
        <v>2.8319097207779853</v>
      </c>
      <c r="F32">
        <f t="shared" si="17"/>
        <v>0.27610670595407022</v>
      </c>
      <c r="G32">
        <f t="shared" si="18"/>
        <v>12</v>
      </c>
    </row>
    <row r="33" spans="1:7" x14ac:dyDescent="0.25">
      <c r="A33" t="s">
        <v>17</v>
      </c>
      <c r="B33">
        <f t="shared" si="13"/>
        <v>2.0670703894439213</v>
      </c>
      <c r="C33">
        <f t="shared" si="14"/>
        <v>6.041530512469369</v>
      </c>
      <c r="D33">
        <f t="shared" si="15"/>
        <v>1.4377309864657997</v>
      </c>
      <c r="E33">
        <f t="shared" si="16"/>
        <v>2.45795250411178</v>
      </c>
      <c r="F33">
        <f t="shared" si="17"/>
        <v>0.36905744266525092</v>
      </c>
      <c r="G33">
        <f t="shared" si="18"/>
        <v>9</v>
      </c>
    </row>
    <row r="34" spans="1:7" x14ac:dyDescent="0.25">
      <c r="A34" t="s">
        <v>18</v>
      </c>
      <c r="B34">
        <f t="shared" si="13"/>
        <v>7.5487085717879756</v>
      </c>
      <c r="C34">
        <f t="shared" si="14"/>
        <v>1.3658428635222826</v>
      </c>
      <c r="D34">
        <f t="shared" si="15"/>
        <v>2.7474913233326097</v>
      </c>
      <c r="E34">
        <f t="shared" si="16"/>
        <v>1.1686928011767175</v>
      </c>
      <c r="F34">
        <f t="shared" si="17"/>
        <v>0.70157358182867691</v>
      </c>
      <c r="G34">
        <f t="shared" si="18"/>
        <v>3</v>
      </c>
    </row>
    <row r="35" spans="1:7" x14ac:dyDescent="0.25">
      <c r="A35" t="s">
        <v>19</v>
      </c>
      <c r="B35">
        <f t="shared" si="13"/>
        <v>2.2854073746516632</v>
      </c>
      <c r="C35">
        <f t="shared" si="14"/>
        <v>5.7325087254588372</v>
      </c>
      <c r="D35">
        <f t="shared" si="15"/>
        <v>1.5117563873361552</v>
      </c>
      <c r="E35">
        <f t="shared" si="16"/>
        <v>2.3942658009207829</v>
      </c>
      <c r="F35">
        <f t="shared" si="17"/>
        <v>0.3870322068013588</v>
      </c>
      <c r="G35">
        <f t="shared" si="18"/>
        <v>7</v>
      </c>
    </row>
    <row r="36" spans="1:7" x14ac:dyDescent="0.25">
      <c r="A36" t="s">
        <v>20</v>
      </c>
      <c r="B36">
        <f t="shared" si="13"/>
        <v>1.9129183046181015</v>
      </c>
      <c r="C36">
        <f t="shared" si="14"/>
        <v>6.2948564419190962</v>
      </c>
      <c r="D36">
        <f t="shared" si="15"/>
        <v>1.3830828986789265</v>
      </c>
      <c r="E36">
        <f t="shared" si="16"/>
        <v>2.5089552490865787</v>
      </c>
      <c r="F36">
        <f t="shared" si="17"/>
        <v>0.35536211264346967</v>
      </c>
      <c r="G36">
        <f t="shared" si="18"/>
        <v>10</v>
      </c>
    </row>
    <row r="37" spans="1:7" x14ac:dyDescent="0.25">
      <c r="A37" t="s">
        <v>21</v>
      </c>
      <c r="B37">
        <f t="shared" si="13"/>
        <v>14.162242800757541</v>
      </c>
      <c r="C37">
        <f t="shared" si="14"/>
        <v>0.38906803505671872</v>
      </c>
      <c r="D37">
        <f t="shared" si="15"/>
        <v>3.7632755414342891</v>
      </c>
      <c r="E37">
        <f t="shared" si="16"/>
        <v>0.62375318440607475</v>
      </c>
      <c r="F37">
        <f t="shared" si="17"/>
        <v>0.85781875994290635</v>
      </c>
      <c r="G37">
        <f t="shared" si="18"/>
        <v>1</v>
      </c>
    </row>
    <row r="38" spans="1:7" x14ac:dyDescent="0.25">
      <c r="A38" t="s">
        <v>22</v>
      </c>
      <c r="B38">
        <f t="shared" si="13"/>
        <v>8.7010696950366506E-2</v>
      </c>
      <c r="C38">
        <f t="shared" si="14"/>
        <v>14.277418383071605</v>
      </c>
      <c r="D38">
        <f t="shared" si="15"/>
        <v>0.29497575654681607</v>
      </c>
      <c r="E38">
        <f t="shared" si="16"/>
        <v>3.7785471259561665</v>
      </c>
      <c r="F38">
        <f t="shared" si="17"/>
        <v>7.2412937168912561E-2</v>
      </c>
      <c r="G38">
        <f t="shared" si="18"/>
        <v>16</v>
      </c>
    </row>
    <row r="39" spans="1:7" x14ac:dyDescent="0.25">
      <c r="A39" t="s">
        <v>23</v>
      </c>
      <c r="B39">
        <f t="shared" si="13"/>
        <v>1.3244739496236566</v>
      </c>
      <c r="C39">
        <f t="shared" si="14"/>
        <v>7.5954952022195164</v>
      </c>
      <c r="D39">
        <f t="shared" si="15"/>
        <v>1.150857918955966</v>
      </c>
      <c r="E39">
        <f t="shared" si="16"/>
        <v>2.7559925983608005</v>
      </c>
      <c r="F39">
        <f t="shared" si="17"/>
        <v>0.2945743416224631</v>
      </c>
      <c r="G39">
        <f t="shared" si="18"/>
        <v>11</v>
      </c>
    </row>
    <row r="40" spans="1:7" x14ac:dyDescent="0.25">
      <c r="A40" t="s">
        <v>24</v>
      </c>
      <c r="B40">
        <f t="shared" si="13"/>
        <v>2.1901140371812278</v>
      </c>
      <c r="C40">
        <f t="shared" si="14"/>
        <v>5.9031053400455642</v>
      </c>
      <c r="D40">
        <f t="shared" si="15"/>
        <v>1.4799033877862526</v>
      </c>
      <c r="E40">
        <f t="shared" si="16"/>
        <v>2.4296307003422482</v>
      </c>
      <c r="F40">
        <f t="shared" si="17"/>
        <v>0.37853702114532128</v>
      </c>
      <c r="G40">
        <f t="shared" si="18"/>
        <v>8</v>
      </c>
    </row>
  </sheetData>
  <sortState ref="A25:B40">
    <sortCondition ref="A20:A36"/>
  </sortState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Matura2020_ranking_TOPSIS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Deviatkin</dc:creator>
  <cp:lastModifiedBy>PC</cp:lastModifiedBy>
  <dcterms:created xsi:type="dcterms:W3CDTF">2015-06-05T18:17:20Z</dcterms:created>
  <dcterms:modified xsi:type="dcterms:W3CDTF">2022-04-12T09:23:13Z</dcterms:modified>
</cp:coreProperties>
</file>