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_Gomez\OneDrive - BYU-Idaho\Desktop\Fin 301\Week 3\"/>
    </mc:Choice>
  </mc:AlternateContent>
  <xr:revisionPtr revIDLastSave="0" documentId="13_ncr:1_{E5AE2848-A427-4959-ABC4-4DE9824E90C4}" xr6:coauthVersionLast="47" xr6:coauthVersionMax="47" xr10:uidLastSave="{00000000-0000-0000-0000-000000000000}"/>
  <bookViews>
    <workbookView xWindow="-120" yWindow="-120" windowWidth="20730" windowHeight="11040" xr2:uid="{00AB4131-1CBB-430C-B156-0F4D0720C6DD}"/>
  </bookViews>
  <sheets>
    <sheet name="Simplified Retirement Plan" sheetId="2" r:id="rId1"/>
    <sheet name="Sheet1" sheetId="3" r:id="rId2"/>
    <sheet name="Explanatio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I16" i="2" s="1"/>
  <c r="I20" i="2" s="1"/>
  <c r="I25" i="2" s="1"/>
  <c r="I29" i="2" s="1"/>
  <c r="I3" i="2" s="1"/>
</calcChain>
</file>

<file path=xl/sharedStrings.xml><?xml version="1.0" encoding="utf-8"?>
<sst xmlns="http://schemas.openxmlformats.org/spreadsheetml/2006/main" count="37" uniqueCount="20">
  <si>
    <t>How much do I need to save per month?</t>
  </si>
  <si>
    <t>How much do I need to live confortably? (Annual withdrawals)</t>
  </si>
  <si>
    <t>How much do I need when I retire?</t>
  </si>
  <si>
    <t>How much do I need to save, so I can retire someday?</t>
  </si>
  <si>
    <t>1-- How much do I need to live comfortably?</t>
  </si>
  <si>
    <t>Today's standard of living (PV)</t>
  </si>
  <si>
    <t>Anticipated inflation rate (I)</t>
  </si>
  <si>
    <t>Number of years till retirement (N)</t>
  </si>
  <si>
    <t>Amount you need in retirement (FV)</t>
  </si>
  <si>
    <t>2-- How much will I need to have on hand on the DAY that I retire?</t>
  </si>
  <si>
    <t>Amount you will withdraw each year (PMT)</t>
  </si>
  <si>
    <t>Rate you will earn during retirement (I)</t>
  </si>
  <si>
    <t>Number of years IN retirement (N)</t>
  </si>
  <si>
    <t>Amount you need on hand on the day you retire (PV)</t>
  </si>
  <si>
    <t>3-- How much do I need to save per month, in order to have that much on hand?</t>
  </si>
  <si>
    <t>Rate you will earn prior to retirement (I)</t>
  </si>
  <si>
    <t>Amount you need to have on hand on the day you retire? (FV)</t>
  </si>
  <si>
    <t>Number of years until retirement (N)</t>
  </si>
  <si>
    <t>Amount you need to save per MONTH (PMT)</t>
  </si>
  <si>
    <t>SIMPLIFIED RETIREMENT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</si>
</sst>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3" borderId="1" xfId="0" applyFont="1" applyFill="1" applyBorder="1" applyAlignment="1">
      <alignment horizontal="center" vertical="center"/>
    </xf>
    <xf numFmtId="10" fontId="4" fillId="3" borderId="1" xfId="2" applyNumberFormat="1" applyFont="1" applyFill="1" applyBorder="1" applyAlignment="1">
      <alignment horizontal="center" vertical="center"/>
    </xf>
    <xf numFmtId="8" fontId="4" fillId="3" borderId="1" xfId="0" applyNumberFormat="1" applyFont="1" applyFill="1" applyBorder="1" applyAlignment="1">
      <alignment horizontal="center" vertical="center"/>
    </xf>
    <xf numFmtId="8" fontId="5" fillId="4" borderId="2" xfId="0" applyNumberFormat="1" applyFont="1" applyFill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6" fontId="4" fillId="3" borderId="1" xfId="1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76200</xdr:rowOff>
    </xdr:from>
    <xdr:to>
      <xdr:col>14</xdr:col>
      <xdr:colOff>9525</xdr:colOff>
      <xdr:row>18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0D085C-5266-4825-9BF0-4DE1C9562AB1}"/>
            </a:ext>
          </a:extLst>
        </xdr:cNvPr>
        <xdr:cNvSpPr/>
      </xdr:nvSpPr>
      <xdr:spPr>
        <a:xfrm>
          <a:off x="2647950" y="266700"/>
          <a:ext cx="5895975" cy="3314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542925</xdr:colOff>
      <xdr:row>2</xdr:row>
      <xdr:rowOff>152400</xdr:rowOff>
    </xdr:from>
    <xdr:to>
      <xdr:col>4</xdr:col>
      <xdr:colOff>542925</xdr:colOff>
      <xdr:row>17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ADDC5A-4F46-4232-82FE-036EA48F346D}"/>
            </a:ext>
          </a:extLst>
        </xdr:cNvPr>
        <xdr:cNvCxnSpPr/>
      </xdr:nvCxnSpPr>
      <xdr:spPr>
        <a:xfrm>
          <a:off x="2981325" y="533400"/>
          <a:ext cx="0" cy="2828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17</xdr:row>
      <xdr:rowOff>76200</xdr:rowOff>
    </xdr:from>
    <xdr:to>
      <xdr:col>12</xdr:col>
      <xdr:colOff>476250</xdr:colOff>
      <xdr:row>17</xdr:row>
      <xdr:rowOff>123825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6FDA1CF-BD0B-482C-9497-E1F4898810FA}"/>
            </a:ext>
          </a:extLst>
        </xdr:cNvPr>
        <xdr:cNvCxnSpPr/>
      </xdr:nvCxnSpPr>
      <xdr:spPr>
        <a:xfrm flipV="1">
          <a:off x="2981325" y="3314700"/>
          <a:ext cx="481012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7</xdr:row>
      <xdr:rowOff>133350</xdr:rowOff>
    </xdr:from>
    <xdr:to>
      <xdr:col>8</xdr:col>
      <xdr:colOff>190500</xdr:colOff>
      <xdr:row>17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D20F5A7-5AEC-47C2-AD84-C880CAD7F8FC}"/>
            </a:ext>
          </a:extLst>
        </xdr:cNvPr>
        <xdr:cNvCxnSpPr/>
      </xdr:nvCxnSpPr>
      <xdr:spPr>
        <a:xfrm flipV="1">
          <a:off x="2981325" y="1466850"/>
          <a:ext cx="2085975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7</xdr:row>
      <xdr:rowOff>152400</xdr:rowOff>
    </xdr:from>
    <xdr:to>
      <xdr:col>12</xdr:col>
      <xdr:colOff>352425</xdr:colOff>
      <xdr:row>16</xdr:row>
      <xdr:rowOff>180975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A9A5860-6EA6-42CB-98CA-BA19681CC7A7}"/>
            </a:ext>
          </a:extLst>
        </xdr:cNvPr>
        <xdr:cNvCxnSpPr/>
      </xdr:nvCxnSpPr>
      <xdr:spPr>
        <a:xfrm>
          <a:off x="5095875" y="1485900"/>
          <a:ext cx="2571750" cy="1743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9</xdr:row>
      <xdr:rowOff>19050</xdr:rowOff>
    </xdr:from>
    <xdr:to>
      <xdr:col>6</xdr:col>
      <xdr:colOff>571500</xdr:colOff>
      <xdr:row>11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144E4F4-2D6E-41B4-9D30-11892F54BA29}"/>
            </a:ext>
          </a:extLst>
        </xdr:cNvPr>
        <xdr:cNvCxnSpPr/>
      </xdr:nvCxnSpPr>
      <xdr:spPr>
        <a:xfrm>
          <a:off x="1657350" y="1733550"/>
          <a:ext cx="25717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</xdr:row>
      <xdr:rowOff>38100</xdr:rowOff>
    </xdr:from>
    <xdr:to>
      <xdr:col>8</xdr:col>
      <xdr:colOff>152400</xdr:colOff>
      <xdr:row>7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D7B6BA3-B740-4A2B-9AD5-E477D7702238}"/>
            </a:ext>
          </a:extLst>
        </xdr:cNvPr>
        <xdr:cNvCxnSpPr/>
      </xdr:nvCxnSpPr>
      <xdr:spPr>
        <a:xfrm>
          <a:off x="3486150" y="228600"/>
          <a:ext cx="15430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5</xdr:row>
      <xdr:rowOff>57150</xdr:rowOff>
    </xdr:from>
    <xdr:to>
      <xdr:col>14</xdr:col>
      <xdr:colOff>371475</xdr:colOff>
      <xdr:row>12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7ED1B0E-342B-4D91-B931-F74111B9DCD8}"/>
            </a:ext>
          </a:extLst>
        </xdr:cNvPr>
        <xdr:cNvCxnSpPr/>
      </xdr:nvCxnSpPr>
      <xdr:spPr>
        <a:xfrm flipH="1">
          <a:off x="6610350" y="1009650"/>
          <a:ext cx="229552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17</xdr:row>
      <xdr:rowOff>104774</xdr:rowOff>
    </xdr:from>
    <xdr:to>
      <xdr:col>9</xdr:col>
      <xdr:colOff>171451</xdr:colOff>
      <xdr:row>19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79E9BA9-3CA8-4B0A-96BD-E31C5BE78D5C}"/>
            </a:ext>
          </a:extLst>
        </xdr:cNvPr>
        <xdr:cNvSpPr txBox="1"/>
      </xdr:nvSpPr>
      <xdr:spPr>
        <a:xfrm>
          <a:off x="5181601" y="3343274"/>
          <a:ext cx="4762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Time</a:t>
          </a:r>
        </a:p>
      </xdr:txBody>
    </xdr:sp>
    <xdr:clientData/>
  </xdr:twoCellAnchor>
  <xdr:twoCellAnchor>
    <xdr:from>
      <xdr:col>4</xdr:col>
      <xdr:colOff>238125</xdr:colOff>
      <xdr:row>8</xdr:row>
      <xdr:rowOff>40006</xdr:rowOff>
    </xdr:from>
    <xdr:to>
      <xdr:col>4</xdr:col>
      <xdr:colOff>504825</xdr:colOff>
      <xdr:row>9</xdr:row>
      <xdr:rowOff>161925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77D4B48-0D65-4DAD-BAE8-3B2084B4753D}"/>
            </a:ext>
          </a:extLst>
        </xdr:cNvPr>
        <xdr:cNvSpPr txBox="1"/>
      </xdr:nvSpPr>
      <xdr:spPr>
        <a:xfrm>
          <a:off x="2676525" y="1564006"/>
          <a:ext cx="266700" cy="3124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$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0BCF-BB4B-4876-8C25-1C2680FFF201}">
  <dimension ref="A1:J30"/>
  <sheetViews>
    <sheetView showGridLines="0" tabSelected="1" topLeftCell="A9" workbookViewId="0">
      <selection activeCell="M29" sqref="M29"/>
    </sheetView>
  </sheetViews>
  <sheetFormatPr defaultRowHeight="15" x14ac:dyDescent="0.25"/>
  <cols>
    <col min="1" max="1" width="4.7109375" style="1" customWidth="1"/>
    <col min="2" max="2" width="3.42578125" style="1" customWidth="1"/>
    <col min="3" max="8" width="9.140625" style="1"/>
    <col min="9" max="9" width="21.42578125" style="1" customWidth="1"/>
    <col min="10" max="16384" width="9.140625" style="1"/>
  </cols>
  <sheetData>
    <row r="1" spans="1:10" ht="15.75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</row>
    <row r="2" spans="1:10" ht="15.75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10" ht="21.75" customHeight="1" thickBot="1" x14ac:dyDescent="0.3">
      <c r="A3" s="21" t="s">
        <v>3</v>
      </c>
      <c r="B3" s="22"/>
      <c r="C3" s="22"/>
      <c r="D3" s="22"/>
      <c r="E3" s="22"/>
      <c r="F3" s="22"/>
      <c r="G3" s="22"/>
      <c r="H3" s="23"/>
      <c r="I3" s="16">
        <f>I29</f>
        <v>1367455.6322900783</v>
      </c>
    </row>
    <row r="4" spans="1:10" ht="15.75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5"/>
    </row>
    <row r="6" spans="1:10" x14ac:dyDescent="0.25">
      <c r="A6" s="6"/>
      <c r="B6" s="2"/>
      <c r="C6" s="2"/>
      <c r="D6" s="2"/>
      <c r="E6" s="2"/>
      <c r="F6" s="2"/>
      <c r="G6" s="2"/>
      <c r="H6" s="2"/>
      <c r="I6" s="2"/>
      <c r="J6" s="7"/>
    </row>
    <row r="7" spans="1:10" x14ac:dyDescent="0.25">
      <c r="A7" s="6"/>
      <c r="B7" s="2"/>
      <c r="C7" s="19" t="s">
        <v>5</v>
      </c>
      <c r="D7" s="19"/>
      <c r="E7" s="19"/>
      <c r="F7" s="19"/>
      <c r="G7" s="19"/>
      <c r="H7" s="19"/>
      <c r="I7" s="24">
        <v>60000000</v>
      </c>
      <c r="J7" s="7"/>
    </row>
    <row r="8" spans="1:10" x14ac:dyDescent="0.25">
      <c r="A8" s="6"/>
      <c r="B8" s="2"/>
      <c r="C8" s="19" t="s">
        <v>6</v>
      </c>
      <c r="D8" s="19"/>
      <c r="E8" s="19"/>
      <c r="F8" s="19"/>
      <c r="G8" s="19"/>
      <c r="H8" s="19"/>
      <c r="I8" s="14">
        <v>2.5000000000000001E-2</v>
      </c>
      <c r="J8" s="7"/>
    </row>
    <row r="9" spans="1:10" x14ac:dyDescent="0.25">
      <c r="A9" s="6"/>
      <c r="B9" s="2"/>
      <c r="C9" s="19" t="s">
        <v>7</v>
      </c>
      <c r="D9" s="19"/>
      <c r="E9" s="19"/>
      <c r="F9" s="19"/>
      <c r="G9" s="19"/>
      <c r="H9" s="19"/>
      <c r="I9" s="13">
        <v>20</v>
      </c>
      <c r="J9" s="7"/>
    </row>
    <row r="10" spans="1:10" x14ac:dyDescent="0.25">
      <c r="A10" s="6"/>
      <c r="B10" s="2"/>
      <c r="C10" s="2"/>
      <c r="D10" s="2"/>
      <c r="E10" s="2"/>
      <c r="F10" s="2"/>
      <c r="G10" s="2"/>
      <c r="H10" s="2"/>
      <c r="I10" s="2"/>
      <c r="J10" s="7"/>
    </row>
    <row r="11" spans="1:10" x14ac:dyDescent="0.25">
      <c r="A11" s="6"/>
      <c r="B11" s="2"/>
      <c r="C11" s="19" t="s">
        <v>8</v>
      </c>
      <c r="D11" s="19"/>
      <c r="E11" s="19"/>
      <c r="F11" s="19"/>
      <c r="G11" s="19"/>
      <c r="H11" s="19"/>
      <c r="I11" s="15">
        <f>-FV(I8,I9,,I7)</f>
        <v>98316986.41742374</v>
      </c>
      <c r="J11" s="7"/>
    </row>
    <row r="12" spans="1:10" ht="15.75" thickBot="1" x14ac:dyDescent="0.3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5.75" thickBot="1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25">
      <c r="A14" s="3" t="s">
        <v>9</v>
      </c>
      <c r="B14" s="4"/>
      <c r="C14" s="4"/>
      <c r="D14" s="4"/>
      <c r="E14" s="4"/>
      <c r="F14" s="4"/>
      <c r="G14" s="4"/>
      <c r="H14" s="4"/>
      <c r="I14" s="4"/>
      <c r="J14" s="5"/>
    </row>
    <row r="15" spans="1:10" x14ac:dyDescent="0.25">
      <c r="A15" s="6"/>
      <c r="B15" s="2"/>
      <c r="C15" s="2"/>
      <c r="D15" s="2"/>
      <c r="E15" s="2"/>
      <c r="F15" s="2"/>
      <c r="G15" s="2"/>
      <c r="H15" s="2"/>
      <c r="I15" s="2"/>
      <c r="J15" s="7"/>
    </row>
    <row r="16" spans="1:10" x14ac:dyDescent="0.25">
      <c r="A16" s="6"/>
      <c r="B16" s="2"/>
      <c r="C16" s="19" t="s">
        <v>10</v>
      </c>
      <c r="D16" s="19"/>
      <c r="E16" s="19"/>
      <c r="F16" s="19"/>
      <c r="G16" s="19"/>
      <c r="H16" s="19"/>
      <c r="I16" s="15">
        <f>I11</f>
        <v>98316986.41742374</v>
      </c>
      <c r="J16" s="7"/>
    </row>
    <row r="17" spans="1:10" x14ac:dyDescent="0.25">
      <c r="A17" s="6"/>
      <c r="B17" s="2"/>
      <c r="C17" s="19" t="s">
        <v>11</v>
      </c>
      <c r="D17" s="19"/>
      <c r="E17" s="19"/>
      <c r="F17" s="19"/>
      <c r="G17" s="19"/>
      <c r="H17" s="19"/>
      <c r="I17" s="14">
        <v>0.06</v>
      </c>
      <c r="J17" s="7"/>
    </row>
    <row r="18" spans="1:10" x14ac:dyDescent="0.25">
      <c r="A18" s="6"/>
      <c r="B18" s="2"/>
      <c r="C18" s="19" t="s">
        <v>12</v>
      </c>
      <c r="D18" s="19"/>
      <c r="E18" s="19"/>
      <c r="F18" s="19"/>
      <c r="G18" s="19"/>
      <c r="H18" s="19"/>
      <c r="I18" s="13">
        <v>50</v>
      </c>
      <c r="J18" s="7"/>
    </row>
    <row r="19" spans="1:10" x14ac:dyDescent="0.25">
      <c r="A19" s="6"/>
      <c r="B19" s="2"/>
      <c r="C19" s="2"/>
      <c r="D19" s="2"/>
      <c r="E19" s="2"/>
      <c r="F19" s="2"/>
      <c r="G19" s="2"/>
      <c r="H19" s="2"/>
      <c r="I19" s="2"/>
      <c r="J19" s="7"/>
    </row>
    <row r="20" spans="1:10" x14ac:dyDescent="0.25">
      <c r="A20" s="6"/>
      <c r="B20" s="2"/>
      <c r="C20" s="19" t="s">
        <v>13</v>
      </c>
      <c r="D20" s="19"/>
      <c r="E20" s="19"/>
      <c r="F20" s="19"/>
      <c r="G20" s="19"/>
      <c r="H20" s="19"/>
      <c r="I20" s="15">
        <f>-PV(I17,I18,I16)</f>
        <v>1549658638.1011331</v>
      </c>
      <c r="J20" s="7"/>
    </row>
    <row r="21" spans="1:10" ht="15.75" thickBot="1" x14ac:dyDescent="0.3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5.75" thickBot="1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3" t="s">
        <v>14</v>
      </c>
      <c r="B23" s="4"/>
      <c r="C23" s="4"/>
      <c r="D23" s="4"/>
      <c r="E23" s="4"/>
      <c r="F23" s="4"/>
      <c r="G23" s="4"/>
      <c r="H23" s="4"/>
      <c r="I23" s="4"/>
      <c r="J23" s="5"/>
    </row>
    <row r="24" spans="1:10" x14ac:dyDescent="0.25">
      <c r="A24" s="6"/>
      <c r="B24" s="2"/>
      <c r="C24" s="2"/>
      <c r="D24" s="2"/>
      <c r="E24" s="2"/>
      <c r="F24" s="2"/>
      <c r="G24" s="2"/>
      <c r="H24" s="2"/>
      <c r="I24" s="2"/>
      <c r="J24" s="7"/>
    </row>
    <row r="25" spans="1:10" x14ac:dyDescent="0.25">
      <c r="A25" s="6"/>
      <c r="B25" s="2"/>
      <c r="C25" s="19" t="s">
        <v>16</v>
      </c>
      <c r="D25" s="19"/>
      <c r="E25" s="19"/>
      <c r="F25" s="19"/>
      <c r="G25" s="19"/>
      <c r="H25" s="19"/>
      <c r="I25" s="15">
        <f>I20</f>
        <v>1549658638.1011331</v>
      </c>
      <c r="J25" s="7"/>
    </row>
    <row r="26" spans="1:10" x14ac:dyDescent="0.25">
      <c r="A26" s="6"/>
      <c r="B26" s="2"/>
      <c r="C26" s="19" t="s">
        <v>15</v>
      </c>
      <c r="D26" s="19"/>
      <c r="E26" s="19"/>
      <c r="F26" s="19"/>
      <c r="G26" s="19"/>
      <c r="H26" s="19"/>
      <c r="I26" s="14">
        <v>0.13</v>
      </c>
      <c r="J26" s="7"/>
    </row>
    <row r="27" spans="1:10" x14ac:dyDescent="0.25">
      <c r="A27" s="6"/>
      <c r="B27" s="2"/>
      <c r="C27" s="19" t="s">
        <v>17</v>
      </c>
      <c r="D27" s="19"/>
      <c r="E27" s="19"/>
      <c r="F27" s="19"/>
      <c r="G27" s="19"/>
      <c r="H27" s="19"/>
      <c r="I27" s="13">
        <v>20</v>
      </c>
      <c r="J27" s="7"/>
    </row>
    <row r="28" spans="1:10" x14ac:dyDescent="0.25">
      <c r="A28" s="6"/>
      <c r="B28" s="2"/>
      <c r="C28" s="2"/>
      <c r="D28" s="2"/>
      <c r="E28" s="2"/>
      <c r="F28" s="2"/>
      <c r="G28" s="2"/>
      <c r="H28" s="2"/>
      <c r="I28" s="2"/>
      <c r="J28" s="7"/>
    </row>
    <row r="29" spans="1:10" x14ac:dyDescent="0.25">
      <c r="A29" s="6"/>
      <c r="B29" s="2"/>
      <c r="C29" s="19" t="s">
        <v>18</v>
      </c>
      <c r="D29" s="19"/>
      <c r="E29" s="19"/>
      <c r="F29" s="19"/>
      <c r="G29" s="19"/>
      <c r="H29" s="19"/>
      <c r="I29" s="15">
        <f>-PMT(I26/12,I27*12,,I25)</f>
        <v>1367455.6322900783</v>
      </c>
      <c r="J29" s="7"/>
    </row>
    <row r="30" spans="1:10" ht="15.75" thickBot="1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0"/>
    </row>
  </sheetData>
  <mergeCells count="14">
    <mergeCell ref="C18:H18"/>
    <mergeCell ref="C25:H25"/>
    <mergeCell ref="C26:H26"/>
    <mergeCell ref="C27:H27"/>
    <mergeCell ref="C29:H29"/>
    <mergeCell ref="C20:H20"/>
    <mergeCell ref="C7:H7"/>
    <mergeCell ref="A1:I1"/>
    <mergeCell ref="A3:H3"/>
    <mergeCell ref="C17:H17"/>
    <mergeCell ref="C16:H16"/>
    <mergeCell ref="C11:H11"/>
    <mergeCell ref="C9:H9"/>
    <mergeCell ref="C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5393-853F-4BE4-8B8A-6599D79588A9}">
  <dimension ref="A3:I31"/>
  <sheetViews>
    <sheetView workbookViewId="0">
      <selection activeCell="K18" sqref="K18"/>
    </sheetView>
  </sheetViews>
  <sheetFormatPr defaultRowHeight="15" x14ac:dyDescent="0.25"/>
  <sheetData>
    <row r="3" spans="1:9" x14ac:dyDescent="0.25">
      <c r="A3" t="s">
        <v>19</v>
      </c>
    </row>
    <row r="5" spans="1:9" x14ac:dyDescent="0.25">
      <c r="A5" t="s">
        <v>3</v>
      </c>
      <c r="I5">
        <v>1367455.6322900783</v>
      </c>
    </row>
    <row r="7" spans="1:9" x14ac:dyDescent="0.25">
      <c r="A7" t="s">
        <v>4</v>
      </c>
    </row>
    <row r="9" spans="1:9" x14ac:dyDescent="0.25">
      <c r="C9" t="s">
        <v>5</v>
      </c>
      <c r="I9">
        <v>60000000</v>
      </c>
    </row>
    <row r="10" spans="1:9" x14ac:dyDescent="0.25">
      <c r="C10" t="s">
        <v>6</v>
      </c>
      <c r="I10">
        <v>2.5000000000000001E-2</v>
      </c>
    </row>
    <row r="11" spans="1:9" x14ac:dyDescent="0.25">
      <c r="C11" t="s">
        <v>7</v>
      </c>
      <c r="I11">
        <v>20</v>
      </c>
    </row>
    <row r="13" spans="1:9" x14ac:dyDescent="0.25">
      <c r="C13" t="s">
        <v>8</v>
      </c>
      <c r="I13">
        <v>98316986.41742374</v>
      </c>
    </row>
    <row r="16" spans="1:9" x14ac:dyDescent="0.25">
      <c r="A16" t="s">
        <v>9</v>
      </c>
    </row>
    <row r="18" spans="1:9" x14ac:dyDescent="0.25">
      <c r="C18" t="s">
        <v>10</v>
      </c>
      <c r="I18">
        <v>98316986.41742374</v>
      </c>
    </row>
    <row r="19" spans="1:9" x14ac:dyDescent="0.25">
      <c r="C19" t="s">
        <v>11</v>
      </c>
      <c r="I19">
        <v>0.06</v>
      </c>
    </row>
    <row r="20" spans="1:9" x14ac:dyDescent="0.25">
      <c r="C20" t="s">
        <v>12</v>
      </c>
      <c r="I20">
        <v>50</v>
      </c>
    </row>
    <row r="22" spans="1:9" x14ac:dyDescent="0.25">
      <c r="C22" t="s">
        <v>13</v>
      </c>
      <c r="I22">
        <v>1549658638.1011331</v>
      </c>
    </row>
    <row r="25" spans="1:9" x14ac:dyDescent="0.25">
      <c r="A25" t="s">
        <v>14</v>
      </c>
    </row>
    <row r="27" spans="1:9" x14ac:dyDescent="0.25">
      <c r="C27" t="s">
        <v>16</v>
      </c>
      <c r="I27">
        <v>1549658638.1011331</v>
      </c>
    </row>
    <row r="28" spans="1:9" x14ac:dyDescent="0.25">
      <c r="C28" t="s">
        <v>15</v>
      </c>
      <c r="I28">
        <v>0.13</v>
      </c>
    </row>
    <row r="29" spans="1:9" x14ac:dyDescent="0.25">
      <c r="C29" t="s">
        <v>17</v>
      </c>
      <c r="I29">
        <v>20</v>
      </c>
    </row>
    <row r="31" spans="1:9" x14ac:dyDescent="0.25">
      <c r="C31" t="s">
        <v>18</v>
      </c>
      <c r="I31">
        <v>1367455.6322900783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39D-8F42-4DB2-863D-BBBB8230938A}">
  <dimension ref="A1:T9"/>
  <sheetViews>
    <sheetView showGridLines="0" workbookViewId="0">
      <selection activeCell="I27" sqref="I27"/>
    </sheetView>
  </sheetViews>
  <sheetFormatPr defaultRowHeight="15" x14ac:dyDescent="0.25"/>
  <cols>
    <col min="1" max="16384" width="9.140625" style="17"/>
  </cols>
  <sheetData>
    <row r="1" spans="1:20" x14ac:dyDescent="0.25">
      <c r="E1" s="18" t="s">
        <v>2</v>
      </c>
      <c r="F1" s="18"/>
      <c r="G1" s="18"/>
      <c r="H1" s="18"/>
    </row>
    <row r="5" spans="1:20" x14ac:dyDescent="0.25">
      <c r="O5" s="18" t="s">
        <v>1</v>
      </c>
      <c r="P5" s="18"/>
      <c r="Q5" s="18"/>
      <c r="R5" s="18"/>
      <c r="S5" s="18"/>
      <c r="T5" s="18"/>
    </row>
    <row r="9" spans="1:20" x14ac:dyDescent="0.25">
      <c r="A9" s="18" t="s">
        <v>0</v>
      </c>
      <c r="B9" s="18"/>
      <c r="C9" s="18"/>
      <c r="D9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Simplified Retirement Plan</vt:lpstr>
      <vt:lpstr>Sheet1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Mendoza Alzate</dc:creator>
  <cp:lastModifiedBy>Luis Fernando Mendoza Alzate</cp:lastModifiedBy>
  <dcterms:created xsi:type="dcterms:W3CDTF">2024-10-02T06:07:26Z</dcterms:created>
  <dcterms:modified xsi:type="dcterms:W3CDTF">2024-10-02T18:46:31Z</dcterms:modified>
</cp:coreProperties>
</file>