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A ALEJANDRA\Desktop\BUS 115\"/>
    </mc:Choice>
  </mc:AlternateContent>
  <xr:revisionPtr revIDLastSave="0" documentId="13_ncr:1_{B94FAF9A-F392-4B4B-95E2-BD9BECE3770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mple" sheetId="3" r:id="rId1"/>
    <sheet name="Normal Distribution Tutor" sheetId="1" r:id="rId2"/>
    <sheet name="Calculations" sheetId="2" r:id="rId3"/>
  </sheets>
  <definedNames>
    <definedName name="currenthiprob">Calculations!$H$6</definedName>
    <definedName name="currentloprob">Calculations!$H$7</definedName>
    <definedName name="currentlox">Calculations!$F$9</definedName>
    <definedName name="currentloz">Calculations!$E$3</definedName>
    <definedName name="currentprob">Calculations!$H$2</definedName>
    <definedName name="currentx">Calculations!$F$8</definedName>
    <definedName name="currentz">Calculations!$E$2</definedName>
    <definedName name="distribution_option" localSheetId="0">Sample!$H$11</definedName>
    <definedName name="distribution_option">'Normal Distribution Tutor'!$E$11</definedName>
    <definedName name="input" localSheetId="0">Sample!#REF!</definedName>
    <definedName name="input">'Normal Distribution Tutor'!$C$7</definedName>
    <definedName name="input_option" localSheetId="0">Sample!$H$10</definedName>
    <definedName name="input_option">'Normal Distribution Tutor'!$E$10</definedName>
    <definedName name="input_title" localSheetId="0">Sample!$C$13</definedName>
    <definedName name="input_title">'Normal Distribution Tutor'!$B$7</definedName>
    <definedName name="input2" localSheetId="0">Sample!#REF!</definedName>
    <definedName name="input2">'Normal Distribution Tutor'!$C$12</definedName>
    <definedName name="input2_title" localSheetId="0">Sample!#REF!</definedName>
    <definedName name="input2_title">'Normal Distribution Tutor'!$B$12</definedName>
    <definedName name="last_dist">Calculations!$H$10</definedName>
    <definedName name="low_z" localSheetId="0">Sample!$J$9</definedName>
    <definedName name="low_z">'Normal Distribution Tutor'!$G$9</definedName>
    <definedName name="major">Calculations!$Q$2</definedName>
    <definedName name="majorz">Calculations!$Q$3</definedName>
    <definedName name="max">Calculations!$P$2</definedName>
    <definedName name="maxx">Calculations!$Q$7</definedName>
    <definedName name="maxz">Calculations!$P$3</definedName>
    <definedName name="mean" localSheetId="0">Sample!$C$4</definedName>
    <definedName name="mean">'Normal Distribution Tutor'!$C$3</definedName>
    <definedName name="min">Calculations!$O$2</definedName>
    <definedName name="minx">Calculations!$P$7</definedName>
    <definedName name="minz">Calculations!$O$3</definedName>
    <definedName name="pmax">Calculations!$Q$9</definedName>
    <definedName name="pmin">Calculations!$P$9</definedName>
    <definedName name="raw_conf" localSheetId="0">Sample!$H$8</definedName>
    <definedName name="raw_conf">'Normal Distribution Tutor'!$E$8</definedName>
    <definedName name="raw_x" localSheetId="0">Sample!$I$8</definedName>
    <definedName name="raw_x">'Normal Distribution Tutor'!$F$8</definedName>
    <definedName name="raw_z" localSheetId="0">Sample!$J$8</definedName>
    <definedName name="raw_z">'Normal Distribution Tutor'!$G$8</definedName>
    <definedName name="right_flag">Calculations!$H$5</definedName>
    <definedName name="sigma" localSheetId="0">Sample!$C$9</definedName>
    <definedName name="sigma">'Normal Distribution Tutor'!$C$5</definedName>
    <definedName name="twoprob">Calculations!$H$3</definedName>
    <definedName name="zmax">Calculations!$Q$8</definedName>
    <definedName name="zmin">Calculations!$P$8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3" l="1"/>
  <c r="F8" i="2" l="1"/>
  <c r="E3" i="2"/>
  <c r="H7" i="2" s="1"/>
  <c r="F9" i="2"/>
  <c r="F4" i="2" l="1"/>
  <c r="F3" i="2"/>
  <c r="Q7" i="2"/>
  <c r="P7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A3" i="2"/>
  <c r="P2" i="2"/>
  <c r="O2" i="2"/>
  <c r="H5" i="2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I2" i="2"/>
  <c r="M2" i="2"/>
  <c r="B2" i="2"/>
  <c r="O3" i="2"/>
  <c r="B3" i="2"/>
  <c r="A4" i="2" l="1"/>
  <c r="M3" i="2"/>
  <c r="Q2" i="2"/>
  <c r="A5" i="2" l="1"/>
  <c r="B4" i="2"/>
  <c r="M4" i="2"/>
  <c r="B5" i="2" l="1"/>
  <c r="A6" i="2"/>
  <c r="M5" i="2"/>
  <c r="M6" i="2" l="1"/>
  <c r="B6" i="2"/>
  <c r="A7" i="2"/>
  <c r="A8" i="2" l="1"/>
  <c r="B7" i="2"/>
  <c r="M7" i="2"/>
  <c r="A9" i="2" l="1"/>
  <c r="M8" i="2"/>
  <c r="B8" i="2"/>
  <c r="B9" i="2" l="1"/>
  <c r="A10" i="2"/>
  <c r="M9" i="2"/>
  <c r="A11" i="2" l="1"/>
  <c r="B10" i="2"/>
  <c r="M10" i="2"/>
  <c r="A12" i="2" l="1"/>
  <c r="B11" i="2"/>
  <c r="M11" i="2"/>
  <c r="M12" i="2" l="1"/>
  <c r="B12" i="2"/>
  <c r="A13" i="2"/>
  <c r="M13" i="2" l="1"/>
  <c r="B13" i="2"/>
  <c r="A14" i="2"/>
  <c r="M14" i="2" l="1"/>
  <c r="A15" i="2"/>
  <c r="B14" i="2"/>
  <c r="A16" i="2" l="1"/>
  <c r="M15" i="2"/>
  <c r="B15" i="2"/>
  <c r="A17" i="2" l="1"/>
  <c r="M16" i="2"/>
  <c r="B16" i="2"/>
  <c r="M17" i="2" l="1"/>
  <c r="B17" i="2"/>
  <c r="A18" i="2"/>
  <c r="B18" i="2" l="1"/>
  <c r="A19" i="2"/>
  <c r="M18" i="2"/>
  <c r="A20" i="2" l="1"/>
  <c r="B19" i="2"/>
  <c r="M19" i="2"/>
  <c r="A21" i="2" l="1"/>
  <c r="M20" i="2"/>
  <c r="B20" i="2"/>
  <c r="B21" i="2" l="1"/>
  <c r="A22" i="2"/>
  <c r="M21" i="2"/>
  <c r="M22" i="2" l="1"/>
  <c r="A23" i="2"/>
  <c r="B22" i="2"/>
  <c r="A24" i="2" l="1"/>
  <c r="B23" i="2"/>
  <c r="M23" i="2"/>
  <c r="M24" i="2" l="1"/>
  <c r="B24" i="2"/>
  <c r="A25" i="2"/>
  <c r="B25" i="2" l="1"/>
  <c r="A26" i="2"/>
  <c r="M25" i="2"/>
  <c r="A27" i="2" l="1"/>
  <c r="M26" i="2"/>
  <c r="B26" i="2"/>
  <c r="A28" i="2" l="1"/>
  <c r="M27" i="2"/>
  <c r="B27" i="2"/>
  <c r="B28" i="2" l="1"/>
  <c r="M28" i="2"/>
  <c r="A29" i="2"/>
  <c r="B29" i="2" l="1"/>
  <c r="M29" i="2"/>
  <c r="A30" i="2"/>
  <c r="M30" i="2" l="1"/>
  <c r="A31" i="2"/>
  <c r="B30" i="2"/>
  <c r="A32" i="2" l="1"/>
  <c r="M31" i="2"/>
  <c r="B31" i="2"/>
  <c r="A33" i="2" l="1"/>
  <c r="B32" i="2"/>
  <c r="M32" i="2"/>
  <c r="M33" i="2" l="1"/>
  <c r="B33" i="2"/>
  <c r="A34" i="2"/>
  <c r="B34" i="2" l="1"/>
  <c r="M34" i="2"/>
  <c r="A35" i="2"/>
  <c r="A36" i="2" l="1"/>
  <c r="M35" i="2"/>
  <c r="B35" i="2"/>
  <c r="A37" i="2" l="1"/>
  <c r="M36" i="2"/>
  <c r="B36" i="2"/>
  <c r="B37" i="2" l="1"/>
  <c r="A38" i="2"/>
  <c r="M37" i="2"/>
  <c r="M38" i="2" l="1"/>
  <c r="B38" i="2"/>
  <c r="A39" i="2"/>
  <c r="A40" i="2" l="1"/>
  <c r="M39" i="2"/>
  <c r="B39" i="2"/>
  <c r="M40" i="2" l="1"/>
  <c r="A41" i="2"/>
  <c r="B40" i="2"/>
  <c r="B41" i="2" l="1"/>
  <c r="A42" i="2"/>
  <c r="M41" i="2"/>
  <c r="A43" i="2" l="1"/>
  <c r="M42" i="2"/>
  <c r="B42" i="2"/>
  <c r="A44" i="2" l="1"/>
  <c r="M43" i="2"/>
  <c r="B43" i="2"/>
  <c r="B44" i="2" l="1"/>
  <c r="A45" i="2"/>
  <c r="M44" i="2"/>
  <c r="B45" i="2" l="1"/>
  <c r="A46" i="2"/>
  <c r="M45" i="2"/>
  <c r="A47" i="2" l="1"/>
  <c r="M46" i="2"/>
  <c r="B46" i="2"/>
  <c r="A48" i="2" l="1"/>
  <c r="M47" i="2"/>
  <c r="B47" i="2"/>
  <c r="A49" i="2" l="1"/>
  <c r="M48" i="2"/>
  <c r="B48" i="2"/>
  <c r="M49" i="2" l="1"/>
  <c r="B49" i="2"/>
  <c r="A50" i="2"/>
  <c r="B50" i="2" l="1"/>
  <c r="A51" i="2"/>
  <c r="M50" i="2"/>
  <c r="A52" i="2" l="1"/>
  <c r="M51" i="2"/>
  <c r="B51" i="2"/>
  <c r="P3" i="2" l="1"/>
  <c r="Q3" i="2" s="1"/>
  <c r="M52" i="2"/>
  <c r="B52" i="2"/>
  <c r="G3" i="2"/>
  <c r="H2" i="2"/>
  <c r="D52" i="2" s="1"/>
  <c r="D21" i="2" l="1"/>
  <c r="D39" i="2"/>
  <c r="D254" i="2"/>
  <c r="D383" i="2"/>
  <c r="D214" i="2"/>
  <c r="D360" i="2"/>
  <c r="D215" i="2"/>
  <c r="D451" i="2"/>
  <c r="D119" i="2"/>
  <c r="D365" i="2"/>
  <c r="D483" i="2"/>
  <c r="D373" i="2"/>
  <c r="D137" i="2"/>
  <c r="D491" i="2"/>
  <c r="D441" i="2"/>
  <c r="D457" i="2"/>
  <c r="D53" i="2"/>
  <c r="E2" i="2"/>
  <c r="H6" i="2" s="1"/>
  <c r="D246" i="2"/>
  <c r="D186" i="2"/>
  <c r="D140" i="2"/>
  <c r="D390" i="2"/>
  <c r="D145" i="2"/>
  <c r="D93" i="2"/>
  <c r="D492" i="2"/>
  <c r="D436" i="2"/>
  <c r="D285" i="2"/>
  <c r="D344" i="2"/>
  <c r="D69" i="2"/>
  <c r="D181" i="2"/>
  <c r="D156" i="2"/>
  <c r="D307" i="2"/>
  <c r="D362" i="2"/>
  <c r="D28" i="2"/>
  <c r="D128" i="2"/>
  <c r="D353" i="2"/>
  <c r="D159" i="2"/>
  <c r="D141" i="2"/>
  <c r="D450" i="2"/>
  <c r="D208" i="2"/>
  <c r="D498" i="2"/>
  <c r="D366" i="2"/>
  <c r="D322" i="2"/>
  <c r="D195" i="2"/>
  <c r="D95" i="2"/>
  <c r="D3" i="2"/>
  <c r="D229" i="2"/>
  <c r="D237" i="2"/>
  <c r="D120" i="2"/>
  <c r="D70" i="2"/>
  <c r="D443" i="2"/>
  <c r="D227" i="2"/>
  <c r="D465" i="2"/>
  <c r="D260" i="2"/>
  <c r="D469" i="2"/>
  <c r="D40" i="2"/>
  <c r="D129" i="2"/>
  <c r="D46" i="2"/>
  <c r="D466" i="2"/>
  <c r="D474" i="2"/>
  <c r="D17" i="2"/>
  <c r="D256" i="2"/>
  <c r="D327" i="2"/>
  <c r="D346" i="2"/>
  <c r="D152" i="2"/>
  <c r="D409" i="2"/>
  <c r="D86" i="2"/>
  <c r="D484" i="2"/>
  <c r="D2" i="2"/>
  <c r="D90" i="2"/>
  <c r="D194" i="2"/>
  <c r="D161" i="2"/>
  <c r="D79" i="2"/>
  <c r="D130" i="2"/>
  <c r="D54" i="2"/>
  <c r="D222" i="2"/>
  <c r="D389" i="2"/>
  <c r="D438" i="2"/>
  <c r="D381" i="2"/>
  <c r="D196" i="2"/>
  <c r="D295" i="2"/>
  <c r="D380" i="2"/>
  <c r="D26" i="2"/>
  <c r="D139" i="2"/>
  <c r="D225" i="2"/>
  <c r="D314" i="2"/>
  <c r="D470" i="2"/>
  <c r="D219" i="2"/>
  <c r="D459" i="2"/>
  <c r="D476" i="2"/>
  <c r="D268" i="2"/>
  <c r="D417" i="2"/>
  <c r="D167" i="2"/>
  <c r="D494" i="2"/>
  <c r="D157" i="2"/>
  <c r="D414" i="2"/>
  <c r="D490" i="2"/>
  <c r="D165" i="2"/>
  <c r="D444" i="2"/>
  <c r="D312" i="2"/>
  <c r="D420" i="2"/>
  <c r="D497" i="2"/>
  <c r="D247" i="2"/>
  <c r="D32" i="2"/>
  <c r="D326" i="2"/>
  <c r="D403" i="2"/>
  <c r="D87" i="2"/>
  <c r="D359" i="2"/>
  <c r="D148" i="2"/>
  <c r="D235" i="2"/>
  <c r="D14" i="2"/>
  <c r="D13" i="2"/>
  <c r="D71" i="2"/>
  <c r="D454" i="2"/>
  <c r="D394" i="2"/>
  <c r="D310" i="2"/>
  <c r="D321" i="2"/>
  <c r="D198" i="2"/>
  <c r="D400" i="2"/>
  <c r="D418" i="2"/>
  <c r="D193" i="2"/>
  <c r="D303" i="2"/>
  <c r="D94" i="2"/>
  <c r="D500" i="2"/>
  <c r="D241" i="2"/>
  <c r="D370" i="2"/>
  <c r="D313" i="2"/>
  <c r="D142" i="2"/>
  <c r="D412" i="2"/>
  <c r="D99" i="2"/>
  <c r="D425" i="2"/>
  <c r="D80" i="2"/>
  <c r="D401" i="2"/>
  <c r="D50" i="2"/>
  <c r="D35" i="2"/>
  <c r="D146" i="2"/>
  <c r="D471" i="2"/>
  <c r="D9" i="2"/>
  <c r="D323" i="2"/>
  <c r="D5" i="2"/>
  <c r="D97" i="2"/>
  <c r="D430" i="2"/>
  <c r="D406" i="2"/>
  <c r="D279" i="2"/>
  <c r="D320" i="2"/>
  <c r="D336" i="2"/>
  <c r="D61" i="2"/>
  <c r="D277" i="2"/>
  <c r="D238" i="2"/>
  <c r="D72" i="2"/>
  <c r="D221" i="2"/>
  <c r="D143" i="2"/>
  <c r="D416" i="2"/>
  <c r="D176" i="2"/>
  <c r="D116" i="2"/>
  <c r="D188" i="2"/>
  <c r="D429" i="2"/>
  <c r="D388" i="2"/>
  <c r="D30" i="2"/>
  <c r="D73" i="2"/>
  <c r="D392" i="2"/>
  <c r="D385" i="2"/>
  <c r="D489" i="2"/>
  <c r="D461" i="2"/>
  <c r="D253" i="2"/>
  <c r="D262" i="2"/>
  <c r="D335" i="2"/>
  <c r="D265" i="2"/>
  <c r="D57" i="2"/>
  <c r="D138" i="2"/>
  <c r="D160" i="2"/>
  <c r="D245" i="2"/>
  <c r="D382" i="2"/>
  <c r="D136" i="2"/>
  <c r="D330" i="2"/>
  <c r="D113" i="2"/>
  <c r="D439" i="2"/>
  <c r="D236" i="2"/>
  <c r="D251" i="2"/>
  <c r="D123" i="2"/>
  <c r="D384" i="2"/>
  <c r="D349" i="2"/>
  <c r="D84" i="2"/>
  <c r="D178" i="2"/>
  <c r="D184" i="2"/>
  <c r="D240" i="2"/>
  <c r="D244" i="2"/>
  <c r="D135" i="2"/>
  <c r="D332" i="2"/>
  <c r="D486" i="2"/>
  <c r="D228" i="2"/>
  <c r="D468" i="2"/>
  <c r="D190" i="2"/>
  <c r="D393" i="2"/>
  <c r="G2" i="2"/>
  <c r="D266" i="2"/>
  <c r="D453" i="2"/>
  <c r="D356" i="2"/>
  <c r="D36" i="2"/>
  <c r="D440" i="2"/>
  <c r="D89" i="2"/>
  <c r="D317" i="2"/>
  <c r="D200" i="2"/>
  <c r="D212" i="2"/>
  <c r="D158" i="2"/>
  <c r="D329" i="2"/>
  <c r="D433" i="2"/>
  <c r="D60" i="2"/>
  <c r="D502" i="2"/>
  <c r="D355" i="2"/>
  <c r="D273" i="2"/>
  <c r="D345" i="2"/>
  <c r="D132" i="2"/>
  <c r="D170" i="2"/>
  <c r="D103" i="2"/>
  <c r="D131" i="2"/>
  <c r="D114" i="2"/>
  <c r="D192" i="2"/>
  <c r="D91" i="2"/>
  <c r="D308" i="2"/>
  <c r="D149" i="2"/>
  <c r="D435" i="2"/>
  <c r="D309" i="2"/>
  <c r="D374" i="2"/>
  <c r="D34" i="2"/>
  <c r="D201" i="2"/>
  <c r="D460" i="2"/>
  <c r="D55" i="2"/>
  <c r="D112" i="2"/>
  <c r="D286" i="2"/>
  <c r="D283" i="2"/>
  <c r="D432" i="2"/>
  <c r="D206" i="2"/>
  <c r="D410" i="2"/>
  <c r="D278" i="2"/>
  <c r="D183" i="2"/>
  <c r="D110" i="2"/>
  <c r="D185" i="2"/>
  <c r="D298" i="2"/>
  <c r="D58" i="2"/>
  <c r="D98" i="2"/>
  <c r="D204" i="2"/>
  <c r="D19" i="2"/>
  <c r="D23" i="2"/>
  <c r="D88" i="2"/>
  <c r="D269" i="2"/>
  <c r="D415" i="2"/>
  <c r="D189" i="2"/>
  <c r="D15" i="2"/>
  <c r="D338" i="2"/>
  <c r="D166" i="2"/>
  <c r="D337" i="2"/>
  <c r="D289" i="2"/>
  <c r="D318" i="2"/>
  <c r="D169" i="2"/>
  <c r="D105" i="2"/>
  <c r="D264" i="2"/>
  <c r="D297" i="2"/>
  <c r="D354" i="2"/>
  <c r="D125" i="2"/>
  <c r="D117" i="2"/>
  <c r="D104" i="2"/>
  <c r="D361" i="2"/>
  <c r="D213" i="2"/>
  <c r="D434" i="2"/>
  <c r="D118" i="2"/>
  <c r="D477" i="2"/>
  <c r="D398" i="2"/>
  <c r="D475" i="2"/>
  <c r="D452" i="2"/>
  <c r="D47" i="2"/>
  <c r="D172" i="2"/>
  <c r="D399" i="2"/>
  <c r="D257" i="2"/>
  <c r="D150" i="2"/>
  <c r="D242" i="2"/>
  <c r="D377" i="2"/>
  <c r="D25" i="2"/>
  <c r="D124" i="2"/>
  <c r="D171" i="2"/>
  <c r="D78" i="2"/>
  <c r="D347" i="2"/>
  <c r="D421" i="2"/>
  <c r="D51" i="2"/>
  <c r="D472" i="2"/>
  <c r="D111" i="2"/>
  <c r="D263" i="2"/>
  <c r="D446" i="2"/>
  <c r="D147" i="2"/>
  <c r="D133" i="2"/>
  <c r="D368" i="2"/>
  <c r="D405" i="2"/>
  <c r="D331" i="2"/>
  <c r="D33" i="2"/>
  <c r="D209" i="2"/>
  <c r="D299" i="2"/>
  <c r="D62" i="2"/>
  <c r="D85" i="2"/>
  <c r="D294" i="2"/>
  <c r="D232" i="2"/>
  <c r="D463" i="2"/>
  <c r="D48" i="2"/>
  <c r="D480" i="2"/>
  <c r="D447" i="2"/>
  <c r="D376" i="2"/>
  <c r="D350" i="2"/>
  <c r="D122" i="2"/>
  <c r="D77" i="2"/>
  <c r="D126" i="2"/>
  <c r="D274" i="2"/>
  <c r="D358" i="2"/>
  <c r="D38" i="2"/>
  <c r="D304" i="2"/>
  <c r="D296" i="2"/>
  <c r="D108" i="2"/>
  <c r="D8" i="2"/>
  <c r="D325" i="2"/>
  <c r="D197" i="2"/>
  <c r="D255" i="2"/>
  <c r="D182" i="2"/>
  <c r="D205" i="2"/>
  <c r="D448" i="2"/>
  <c r="D18" i="2"/>
  <c r="D427" i="2"/>
  <c r="D202" i="2"/>
  <c r="D109" i="2"/>
  <c r="D259" i="2"/>
  <c r="D243" i="2"/>
  <c r="D6" i="2"/>
  <c r="D102" i="2"/>
  <c r="D496" i="2"/>
  <c r="D290" i="2"/>
  <c r="D305" i="2"/>
  <c r="D479" i="2"/>
  <c r="D16" i="2"/>
  <c r="D180" i="2"/>
  <c r="D367" i="2"/>
  <c r="D422" i="2"/>
  <c r="D210" i="2"/>
  <c r="D404" i="2"/>
  <c r="D271" i="2"/>
  <c r="D92" i="2"/>
  <c r="D65" i="2"/>
  <c r="D45" i="2"/>
  <c r="D153" i="2"/>
  <c r="D276" i="2"/>
  <c r="D31" i="2"/>
  <c r="D233" i="2"/>
  <c r="D127" i="2"/>
  <c r="D284" i="2"/>
  <c r="D258" i="2"/>
  <c r="D191" i="2"/>
  <c r="D485" i="2"/>
  <c r="D173" i="2"/>
  <c r="D252" i="2"/>
  <c r="D64" i="2"/>
  <c r="D43" i="2"/>
  <c r="D473" i="2"/>
  <c r="D7" i="2"/>
  <c r="D386" i="2"/>
  <c r="D250" i="2"/>
  <c r="D270" i="2"/>
  <c r="D168" i="2"/>
  <c r="D164" i="2"/>
  <c r="D293" i="2"/>
  <c r="D445" i="2"/>
  <c r="D144" i="2"/>
  <c r="D134" i="2"/>
  <c r="D352" i="2"/>
  <c r="D203" i="2"/>
  <c r="D56" i="2"/>
  <c r="D75" i="2"/>
  <c r="D458" i="2"/>
  <c r="D187" i="2"/>
  <c r="D391" i="2"/>
  <c r="D261" i="2"/>
  <c r="D333" i="2"/>
  <c r="H3" i="2"/>
  <c r="D280" i="2"/>
  <c r="D342" i="2"/>
  <c r="D281" i="2"/>
  <c r="D230" i="2"/>
  <c r="D339" i="2"/>
  <c r="D224" i="2"/>
  <c r="D467" i="2"/>
  <c r="D231" i="2"/>
  <c r="D154" i="2"/>
  <c r="D199" i="2"/>
  <c r="D328" i="2"/>
  <c r="D456" i="2"/>
  <c r="D300" i="2"/>
  <c r="D223" i="2"/>
  <c r="D29" i="2"/>
  <c r="D249" i="2"/>
  <c r="D162" i="2"/>
  <c r="D96" i="2"/>
  <c r="D341" i="2"/>
  <c r="D442" i="2"/>
  <c r="D267" i="2"/>
  <c r="D211" i="2"/>
  <c r="D372" i="2"/>
  <c r="D74" i="2"/>
  <c r="D37" i="2"/>
  <c r="D357" i="2"/>
  <c r="D397" i="2"/>
  <c r="D316" i="2"/>
  <c r="D301" i="2"/>
  <c r="D501" i="2"/>
  <c r="D287" i="2"/>
  <c r="D302" i="2"/>
  <c r="D288" i="2"/>
  <c r="D408" i="2"/>
  <c r="D364" i="2"/>
  <c r="D63" i="2"/>
  <c r="D378" i="2"/>
  <c r="D282" i="2"/>
  <c r="D66" i="2"/>
  <c r="D67" i="2"/>
  <c r="D22" i="2"/>
  <c r="D275" i="2"/>
  <c r="D428" i="2"/>
  <c r="D437" i="2"/>
  <c r="D334" i="2"/>
  <c r="D220" i="2"/>
  <c r="D76" i="2"/>
  <c r="D11" i="2"/>
  <c r="D121" i="2"/>
  <c r="D413" i="2"/>
  <c r="D217" i="2"/>
  <c r="D272" i="2"/>
  <c r="D449" i="2"/>
  <c r="D324" i="2"/>
  <c r="D68" i="2"/>
  <c r="D12" i="2"/>
  <c r="D155" i="2"/>
  <c r="D315" i="2"/>
  <c r="D369" i="2"/>
  <c r="D177" i="2"/>
  <c r="D100" i="2"/>
  <c r="D478" i="2"/>
  <c r="D499" i="2"/>
  <c r="D10" i="2"/>
  <c r="D481" i="2"/>
  <c r="D424" i="2"/>
  <c r="D106" i="2"/>
  <c r="D395" i="2"/>
  <c r="D83" i="2"/>
  <c r="D493" i="2"/>
  <c r="D387" i="2"/>
  <c r="D174" i="2"/>
  <c r="D42" i="2"/>
  <c r="D179" i="2"/>
  <c r="D306" i="2"/>
  <c r="D151" i="2"/>
  <c r="D348" i="2"/>
  <c r="D487" i="2"/>
  <c r="D351" i="2"/>
  <c r="D49" i="2"/>
  <c r="D81" i="2"/>
  <c r="D455" i="2"/>
  <c r="D291" i="2"/>
  <c r="D163" i="2"/>
  <c r="D371" i="2"/>
  <c r="D488" i="2"/>
  <c r="D419" i="2"/>
  <c r="D59" i="2"/>
  <c r="D482" i="2"/>
  <c r="D407" i="2"/>
  <c r="D207" i="2"/>
  <c r="D248" i="2"/>
  <c r="D411" i="2"/>
  <c r="D239" i="2"/>
  <c r="D27" i="2"/>
  <c r="D431" i="2"/>
  <c r="D423" i="2"/>
  <c r="D107" i="2"/>
  <c r="D396" i="2"/>
  <c r="D4" i="2"/>
  <c r="D218" i="2"/>
  <c r="D216" i="2"/>
  <c r="D234" i="2"/>
  <c r="D311" i="2"/>
  <c r="D426" i="2"/>
  <c r="D20" i="2"/>
  <c r="D462" i="2"/>
  <c r="D24" i="2"/>
  <c r="D41" i="2"/>
  <c r="D464" i="2"/>
  <c r="D101" i="2"/>
  <c r="D115" i="2"/>
  <c r="D379" i="2"/>
  <c r="D82" i="2"/>
  <c r="D226" i="2"/>
  <c r="D495" i="2"/>
  <c r="D319" i="2"/>
  <c r="D402" i="2"/>
  <c r="D44" i="2"/>
  <c r="D343" i="2"/>
  <c r="D375" i="2"/>
  <c r="D175" i="2"/>
  <c r="D292" i="2"/>
  <c r="D363" i="2"/>
  <c r="D340" i="2"/>
</calcChain>
</file>

<file path=xl/sharedStrings.xml><?xml version="1.0" encoding="utf-8"?>
<sst xmlns="http://schemas.openxmlformats.org/spreadsheetml/2006/main" count="34" uniqueCount="33">
  <si>
    <t>Z</t>
  </si>
  <si>
    <t>Normal Curve</t>
  </si>
  <si>
    <t>Current Z</t>
  </si>
  <si>
    <t>Current X</t>
  </si>
  <si>
    <t>Current Y</t>
  </si>
  <si>
    <t>Current Prob</t>
  </si>
  <si>
    <t>Mean Y</t>
  </si>
  <si>
    <t>Mean Z</t>
  </si>
  <si>
    <t>Sigma Graph</t>
  </si>
  <si>
    <t>Sigma Z</t>
  </si>
  <si>
    <t>Shade Z</t>
  </si>
  <si>
    <t>Shade Prob</t>
  </si>
  <si>
    <t>Right Flag</t>
  </si>
  <si>
    <t>Value Scale</t>
  </si>
  <si>
    <t>Max Scale</t>
  </si>
  <si>
    <t>Min Scale</t>
  </si>
  <si>
    <t>Major</t>
  </si>
  <si>
    <t>Validation Settings</t>
  </si>
  <si>
    <t>X</t>
  </si>
  <si>
    <t>Min</t>
  </si>
  <si>
    <t>Max</t>
  </si>
  <si>
    <t>Prob</t>
  </si>
  <si>
    <t>Last Distribution</t>
  </si>
  <si>
    <t xml:space="preserve">Lo Z-score  = </t>
  </si>
  <si>
    <t xml:space="preserve">Lo Value (X1)  = </t>
  </si>
  <si>
    <r>
      <t>Mean (</t>
    </r>
    <r>
      <rPr>
        <b/>
        <sz val="12"/>
        <color theme="0"/>
        <rFont val="Symbol"/>
        <family val="1"/>
        <charset val="2"/>
      </rPr>
      <t>m</t>
    </r>
    <r>
      <rPr>
        <b/>
        <sz val="10"/>
        <color theme="0"/>
        <rFont val="Verdana"/>
        <family val="2"/>
      </rPr>
      <t>)</t>
    </r>
  </si>
  <si>
    <r>
      <t>Std. Dev. (</t>
    </r>
    <r>
      <rPr>
        <b/>
        <sz val="12"/>
        <color theme="0"/>
        <rFont val="Symbol"/>
        <family val="1"/>
        <charset val="2"/>
      </rPr>
      <t>s</t>
    </r>
    <r>
      <rPr>
        <b/>
        <sz val="10"/>
        <color theme="0"/>
        <rFont val="Verdana"/>
        <family val="2"/>
      </rPr>
      <t>)</t>
    </r>
  </si>
  <si>
    <t>Value (X) Input</t>
  </si>
  <si>
    <r>
      <t>Mean (</t>
    </r>
    <r>
      <rPr>
        <sz val="10"/>
        <rFont val="Symbol"/>
        <family val="1"/>
        <charset val="2"/>
      </rPr>
      <t>m</t>
    </r>
    <r>
      <rPr>
        <sz val="10"/>
        <rFont val="Verdana"/>
        <family val="2"/>
      </rPr>
      <t>)</t>
    </r>
  </si>
  <si>
    <r>
      <t>Std. Dev. (</t>
    </r>
    <r>
      <rPr>
        <sz val="10"/>
        <rFont val="Symbol"/>
        <family val="1"/>
        <charset val="2"/>
      </rPr>
      <t>s</t>
    </r>
    <r>
      <rPr>
        <sz val="10"/>
        <rFont val="Verdana"/>
        <family val="2"/>
      </rPr>
      <t>)</t>
    </r>
  </si>
  <si>
    <t>Value (X) input</t>
  </si>
  <si>
    <t>Calculated t the Z- Score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</si>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</sst>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&quot;+/-&quot;\ 0.0"/>
    <numFmt numFmtId="167" formatCode="&quot;Probability of Shaded Area  =  &quot;0.00%"/>
  </numFmts>
  <fonts count="1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Verdana"/>
      <family val="2"/>
    </font>
    <font>
      <sz val="10"/>
      <color theme="4" tint="-0.249977111117893"/>
      <name val="Arial"/>
      <family val="2"/>
    </font>
    <font>
      <b/>
      <sz val="12"/>
      <color theme="0"/>
      <name val="Symbol"/>
      <family val="1"/>
      <charset val="2"/>
    </font>
    <font>
      <sz val="10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sz val="12"/>
      <name val="Arial"/>
      <family val="2"/>
    </font>
    <font>
      <sz val="10"/>
      <name val="Symbol"/>
      <family val="1"/>
      <charset val="2"/>
    </font>
    <font>
      <b/>
      <sz val="10"/>
      <color theme="4" tint="-0.249977111117893"/>
      <name val="Arial"/>
      <family val="2"/>
    </font>
    <font>
      <sz val="8"/>
      <color rgb="FF000000"/>
      <name val="Tahoma"/>
      <family val="2"/>
    </font>
    <font>
      <sz val="48"/>
      <color theme="1"/>
      <name val="Calibri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0" fontId="1" fillId="0" borderId="0" xfId="1" applyNumberFormat="1" applyFont="1"/>
    <xf numFmtId="0" fontId="2" fillId="0" borderId="0" xfId="0" applyFont="1"/>
    <xf numFmtId="0" fontId="0" fillId="2" borderId="0" xfId="0" applyFill="1"/>
    <xf numFmtId="0" fontId="0" fillId="2" borderId="0" xfId="0" applyFill="1" applyAlignment="1"/>
    <xf numFmtId="166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left" indent="1"/>
    </xf>
    <xf numFmtId="0" fontId="4" fillId="2" borderId="0" xfId="0" applyFont="1" applyFill="1"/>
    <xf numFmtId="164" fontId="4" fillId="2" borderId="0" xfId="0" applyNumberFormat="1" applyFont="1" applyFill="1"/>
    <xf numFmtId="167" fontId="1" fillId="0" borderId="0" xfId="1" applyNumberFormat="1" applyFont="1"/>
    <xf numFmtId="0" fontId="0" fillId="2" borderId="0" xfId="0" applyFill="1" applyProtection="1">
      <protection locked="0"/>
    </xf>
    <xf numFmtId="2" fontId="2" fillId="2" borderId="0" xfId="1" applyNumberFormat="1" applyFont="1" applyFill="1" applyBorder="1" applyAlignment="1" applyProtection="1">
      <alignment horizontal="center"/>
      <protection locked="0"/>
    </xf>
    <xf numFmtId="164" fontId="2" fillId="3" borderId="1" xfId="0" applyNumberFormat="1" applyFont="1" applyFill="1" applyBorder="1" applyAlignment="1" applyProtection="1">
      <alignment horizontal="center"/>
      <protection locked="0"/>
    </xf>
    <xf numFmtId="164" fontId="2" fillId="3" borderId="1" xfId="1" applyNumberFormat="1" applyFont="1" applyFill="1" applyBorder="1" applyAlignment="1" applyProtection="1">
      <alignment horizontal="center"/>
      <protection locked="0"/>
    </xf>
    <xf numFmtId="0" fontId="0" fillId="4" borderId="0" xfId="0" applyFill="1"/>
    <xf numFmtId="165" fontId="6" fillId="4" borderId="0" xfId="0" applyNumberFormat="1" applyFont="1" applyFill="1" applyBorder="1" applyAlignment="1"/>
    <xf numFmtId="165" fontId="6" fillId="4" borderId="0" xfId="0" applyNumberFormat="1" applyFont="1" applyFill="1" applyBorder="1" applyAlignment="1">
      <alignment horizontal="center"/>
    </xf>
    <xf numFmtId="165" fontId="6" fillId="4" borderId="0" xfId="0" applyNumberFormat="1" applyFont="1" applyFill="1" applyBorder="1"/>
    <xf numFmtId="0" fontId="6" fillId="4" borderId="0" xfId="0" applyFont="1" applyFill="1"/>
    <xf numFmtId="0" fontId="0" fillId="4" borderId="0" xfId="0" applyFill="1" applyBorder="1"/>
    <xf numFmtId="165" fontId="9" fillId="4" borderId="5" xfId="0" applyNumberFormat="1" applyFont="1" applyFill="1" applyBorder="1" applyAlignment="1" applyProtection="1">
      <protection locked="0"/>
    </xf>
    <xf numFmtId="0" fontId="6" fillId="4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165" fontId="9" fillId="4" borderId="0" xfId="0" applyNumberFormat="1" applyFont="1" applyFill="1" applyBorder="1" applyAlignment="1" applyProtection="1">
      <protection locked="0"/>
    </xf>
    <xf numFmtId="165" fontId="9" fillId="4" borderId="7" xfId="0" applyNumberFormat="1" applyFont="1" applyFill="1" applyBorder="1" applyAlignment="1" applyProtection="1">
      <protection locked="0"/>
    </xf>
    <xf numFmtId="0" fontId="0" fillId="4" borderId="6" xfId="0" applyFill="1" applyBorder="1"/>
    <xf numFmtId="0" fontId="0" fillId="4" borderId="7" xfId="0" applyFill="1" applyBorder="1"/>
    <xf numFmtId="0" fontId="2" fillId="4" borderId="0" xfId="0" applyFont="1" applyFill="1" applyAlignment="1"/>
    <xf numFmtId="0" fontId="0" fillId="4" borderId="10" xfId="0" applyFill="1" applyBorder="1"/>
    <xf numFmtId="165" fontId="9" fillId="4" borderId="0" xfId="1" applyNumberFormat="1" applyFont="1" applyFill="1" applyBorder="1" applyAlignment="1" applyProtection="1">
      <protection locked="0"/>
    </xf>
    <xf numFmtId="165" fontId="6" fillId="4" borderId="5" xfId="0" applyNumberFormat="1" applyFont="1" applyFill="1" applyBorder="1" applyAlignment="1"/>
    <xf numFmtId="165" fontId="6" fillId="4" borderId="0" xfId="0" applyNumberFormat="1" applyFont="1" applyFill="1" applyAlignment="1"/>
    <xf numFmtId="164" fontId="6" fillId="4" borderId="0" xfId="0" applyNumberFormat="1" applyFont="1" applyFill="1" applyAlignment="1"/>
    <xf numFmtId="165" fontId="6" fillId="4" borderId="0" xfId="1" applyNumberFormat="1" applyFont="1" applyFill="1" applyBorder="1" applyAlignment="1" applyProtection="1">
      <protection locked="0"/>
    </xf>
    <xf numFmtId="165" fontId="6" fillId="4" borderId="7" xfId="1" applyNumberFormat="1" applyFont="1" applyFill="1" applyBorder="1" applyAlignment="1" applyProtection="1">
      <protection locked="0"/>
    </xf>
    <xf numFmtId="165" fontId="6" fillId="4" borderId="7" xfId="0" applyNumberFormat="1" applyFont="1" applyFill="1" applyBorder="1" applyAlignment="1"/>
    <xf numFmtId="165" fontId="7" fillId="4" borderId="0" xfId="0" applyNumberFormat="1" applyFont="1" applyFill="1" applyBorder="1" applyAlignment="1"/>
    <xf numFmtId="165" fontId="7" fillId="4" borderId="0" xfId="0" applyNumberFormat="1" applyFont="1" applyFill="1" applyAlignment="1"/>
    <xf numFmtId="0" fontId="7" fillId="4" borderId="0" xfId="0" applyFont="1" applyFill="1" applyAlignment="1"/>
    <xf numFmtId="0" fontId="11" fillId="4" borderId="0" xfId="0" applyFont="1" applyFill="1" applyAlignment="1"/>
    <xf numFmtId="165" fontId="6" fillId="4" borderId="10" xfId="0" applyNumberFormat="1" applyFont="1" applyFill="1" applyBorder="1" applyAlignment="1"/>
    <xf numFmtId="0" fontId="0" fillId="4" borderId="5" xfId="0" applyFill="1" applyBorder="1"/>
    <xf numFmtId="0" fontId="6" fillId="4" borderId="8" xfId="0" applyFont="1" applyFill="1" applyBorder="1" applyAlignment="1"/>
    <xf numFmtId="0" fontId="6" fillId="4" borderId="9" xfId="0" applyFont="1" applyFill="1" applyBorder="1" applyAlignment="1"/>
    <xf numFmtId="0" fontId="6" fillId="4" borderId="10" xfId="0" applyFont="1" applyFill="1" applyBorder="1" applyAlignment="1"/>
    <xf numFmtId="0" fontId="0" fillId="4" borderId="0" xfId="0" applyFont="1" applyFill="1"/>
    <xf numFmtId="165" fontId="6" fillId="4" borderId="0" xfId="0" applyNumberFormat="1" applyFont="1" applyFill="1" applyBorder="1" applyAlignment="1" applyProtection="1">
      <protection locked="0"/>
    </xf>
    <xf numFmtId="2" fontId="0" fillId="4" borderId="0" xfId="0" applyNumberFormat="1" applyFill="1" applyAlignment="1">
      <alignment horizontal="center"/>
    </xf>
    <xf numFmtId="165" fontId="6" fillId="3" borderId="11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6" fillId="4" borderId="6" xfId="0" applyNumberFormat="1" applyFont="1" applyFill="1" applyBorder="1" applyAlignment="1">
      <alignment horizontal="center"/>
    </xf>
    <xf numFmtId="165" fontId="6" fillId="4" borderId="8" xfId="0" applyNumberFormat="1" applyFont="1" applyFill="1" applyBorder="1" applyAlignment="1">
      <alignment horizontal="center"/>
    </xf>
    <xf numFmtId="165" fontId="6" fillId="4" borderId="9" xfId="0" applyNumberFormat="1" applyFont="1" applyFill="1" applyBorder="1" applyAlignment="1">
      <alignment horizontal="center"/>
    </xf>
    <xf numFmtId="164" fontId="8" fillId="3" borderId="2" xfId="0" applyNumberFormat="1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8" fillId="5" borderId="2" xfId="0" applyNumberFormat="1" applyFont="1" applyFill="1" applyBorder="1" applyAlignment="1">
      <alignment horizontal="center"/>
    </xf>
    <xf numFmtId="0" fontId="0" fillId="4" borderId="3" xfId="0" applyFill="1" applyBorder="1"/>
    <xf numFmtId="165" fontId="8" fillId="4" borderId="4" xfId="0" applyNumberFormat="1" applyFont="1" applyFill="1" applyBorder="1" applyAlignment="1">
      <alignment horizontal="center"/>
    </xf>
    <xf numFmtId="0" fontId="13" fillId="4" borderId="0" xfId="0" applyFont="1" applyFill="1" applyAlignme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FFFF99"/>
      <color rgb="FFFFFFCC"/>
      <color rgb="FF0000CC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032467016337928E-2"/>
          <c:y val="0.3224010804444033"/>
          <c:w val="0.87304802250066083"/>
          <c:h val="0.51479239962046286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Calculations!$A$2:$A$52</c:f>
              <c:numCache>
                <c:formatCode>0</c:formatCode>
                <c:ptCount val="51"/>
                <c:pt idx="0">
                  <c:v>-3.6</c:v>
                </c:pt>
                <c:pt idx="1">
                  <c:v>-3.456</c:v>
                </c:pt>
                <c:pt idx="2">
                  <c:v>-3.3119999999999998</c:v>
                </c:pt>
                <c:pt idx="3">
                  <c:v>-3.1679999999999997</c:v>
                </c:pt>
                <c:pt idx="4">
                  <c:v>-3.0239999999999996</c:v>
                </c:pt>
                <c:pt idx="5">
                  <c:v>-2.8799999999999994</c:v>
                </c:pt>
                <c:pt idx="6">
                  <c:v>-2.7359999999999993</c:v>
                </c:pt>
                <c:pt idx="7">
                  <c:v>-2.5919999999999992</c:v>
                </c:pt>
                <c:pt idx="8">
                  <c:v>-2.4479999999999991</c:v>
                </c:pt>
                <c:pt idx="9">
                  <c:v>-2.3039999999999989</c:v>
                </c:pt>
                <c:pt idx="10">
                  <c:v>-2.1599999999999988</c:v>
                </c:pt>
                <c:pt idx="11">
                  <c:v>-2.0159999999999987</c:v>
                </c:pt>
                <c:pt idx="12">
                  <c:v>-1.8719999999999986</c:v>
                </c:pt>
                <c:pt idx="13">
                  <c:v>-1.7279999999999984</c:v>
                </c:pt>
                <c:pt idx="14">
                  <c:v>-1.5839999999999983</c:v>
                </c:pt>
                <c:pt idx="15">
                  <c:v>-1.4399999999999982</c:v>
                </c:pt>
                <c:pt idx="16">
                  <c:v>-1.295999999999998</c:v>
                </c:pt>
                <c:pt idx="17">
                  <c:v>-1.1519999999999979</c:v>
                </c:pt>
                <c:pt idx="18">
                  <c:v>-1.0079999999999978</c:v>
                </c:pt>
                <c:pt idx="19">
                  <c:v>-0.86399999999999777</c:v>
                </c:pt>
                <c:pt idx="20">
                  <c:v>-0.71999999999999775</c:v>
                </c:pt>
                <c:pt idx="21">
                  <c:v>-0.57599999999999774</c:v>
                </c:pt>
                <c:pt idx="22">
                  <c:v>-0.43199999999999772</c:v>
                </c:pt>
                <c:pt idx="23">
                  <c:v>-0.2879999999999977</c:v>
                </c:pt>
                <c:pt idx="24">
                  <c:v>-0.14399999999999769</c:v>
                </c:pt>
                <c:pt idx="25">
                  <c:v>2.3314683517128287E-15</c:v>
                </c:pt>
                <c:pt idx="26">
                  <c:v>0.14400000000000235</c:v>
                </c:pt>
                <c:pt idx="27">
                  <c:v>0.28800000000000237</c:v>
                </c:pt>
                <c:pt idx="28">
                  <c:v>0.43200000000000238</c:v>
                </c:pt>
                <c:pt idx="29">
                  <c:v>0.5760000000000024</c:v>
                </c:pt>
                <c:pt idx="30">
                  <c:v>0.72000000000000242</c:v>
                </c:pt>
                <c:pt idx="31">
                  <c:v>0.86400000000000243</c:v>
                </c:pt>
                <c:pt idx="32">
                  <c:v>1.0080000000000024</c:v>
                </c:pt>
                <c:pt idx="33">
                  <c:v>1.1520000000000024</c:v>
                </c:pt>
                <c:pt idx="34">
                  <c:v>1.2960000000000025</c:v>
                </c:pt>
                <c:pt idx="35">
                  <c:v>1.4400000000000026</c:v>
                </c:pt>
                <c:pt idx="36">
                  <c:v>1.5840000000000027</c:v>
                </c:pt>
                <c:pt idx="37">
                  <c:v>1.7280000000000029</c:v>
                </c:pt>
                <c:pt idx="38">
                  <c:v>1.872000000000003</c:v>
                </c:pt>
                <c:pt idx="39">
                  <c:v>2.0160000000000031</c:v>
                </c:pt>
                <c:pt idx="40">
                  <c:v>2.1600000000000033</c:v>
                </c:pt>
                <c:pt idx="41">
                  <c:v>2.3040000000000034</c:v>
                </c:pt>
                <c:pt idx="42">
                  <c:v>2.4480000000000035</c:v>
                </c:pt>
                <c:pt idx="43">
                  <c:v>2.5920000000000036</c:v>
                </c:pt>
                <c:pt idx="44">
                  <c:v>2.7360000000000038</c:v>
                </c:pt>
                <c:pt idx="45">
                  <c:v>2.8800000000000039</c:v>
                </c:pt>
                <c:pt idx="46">
                  <c:v>3.024000000000004</c:v>
                </c:pt>
                <c:pt idx="47">
                  <c:v>3.1680000000000041</c:v>
                </c:pt>
                <c:pt idx="48">
                  <c:v>3.3120000000000043</c:v>
                </c:pt>
                <c:pt idx="49">
                  <c:v>3.4560000000000044</c:v>
                </c:pt>
                <c:pt idx="50">
                  <c:v>3.6000000000000045</c:v>
                </c:pt>
              </c:numCache>
            </c:numRef>
          </c:xVal>
          <c:yVal>
            <c:numRef>
              <c:f>Calculations!$B$2:$B$52</c:f>
              <c:numCache>
                <c:formatCode>0</c:formatCode>
                <c:ptCount val="51"/>
                <c:pt idx="0">
                  <c:v>6.119019301137719E-4</c:v>
                </c:pt>
                <c:pt idx="1">
                  <c:v>1.0169914864347645E-3</c:v>
                </c:pt>
                <c:pt idx="2">
                  <c:v>1.6555689824342061E-3</c:v>
                </c:pt>
                <c:pt idx="3">
                  <c:v>2.6398041948164541E-3</c:v>
                </c:pt>
                <c:pt idx="4">
                  <c:v>4.1227843399737098E-3</c:v>
                </c:pt>
                <c:pt idx="5">
                  <c:v>6.3067263962659397E-3</c:v>
                </c:pt>
                <c:pt idx="6">
                  <c:v>9.449565350364739E-3</c:v>
                </c:pt>
                <c:pt idx="7">
                  <c:v>1.386800995659921E-2</c:v>
                </c:pt>
                <c:pt idx="8">
                  <c:v>1.9934756095653695E-2</c:v>
                </c:pt>
                <c:pt idx="9">
                  <c:v>2.806739958664016E-2</c:v>
                </c:pt>
                <c:pt idx="10">
                  <c:v>3.8706856147455712E-2</c:v>
                </c:pt>
                <c:pt idx="11">
                  <c:v>5.2283913671562258E-2</c:v>
                </c:pt>
                <c:pt idx="12">
                  <c:v>6.9173977608282672E-2</c:v>
                </c:pt>
                <c:pt idx="13">
                  <c:v>8.964207042507262E-2</c:v>
                </c:pt>
                <c:pt idx="14">
                  <c:v>0.11378250164634708</c:v>
                </c:pt>
                <c:pt idx="15">
                  <c:v>0.14145996522483917</c:v>
                </c:pt>
                <c:pt idx="16">
                  <c:v>0.17226065156028808</c:v>
                </c:pt>
                <c:pt idx="17">
                  <c:v>0.20546274866007741</c:v>
                </c:pt>
                <c:pt idx="18">
                  <c:v>0.24003499993634003</c:v>
                </c:pt>
                <c:pt idx="19">
                  <c:v>0.27466955192773745</c:v>
                </c:pt>
                <c:pt idx="20">
                  <c:v>0.30785126046985345</c:v>
                </c:pt>
                <c:pt idx="21">
                  <c:v>0.33796040571879754</c:v>
                </c:pt>
                <c:pt idx="22">
                  <c:v>0.36340021433897757</c:v>
                </c:pt>
                <c:pt idx="23">
                  <c:v>0.38273572799307881</c:v>
                </c:pt>
                <c:pt idx="24">
                  <c:v>0.39482741516033987</c:v>
                </c:pt>
                <c:pt idx="25">
                  <c:v>0.3989422804014327</c:v>
                </c:pt>
                <c:pt idx="26">
                  <c:v>0.39482741516033959</c:v>
                </c:pt>
                <c:pt idx="27">
                  <c:v>0.38273572799307826</c:v>
                </c:pt>
                <c:pt idx="28">
                  <c:v>0.36340021433897685</c:v>
                </c:pt>
                <c:pt idx="29">
                  <c:v>0.3379604057187966</c:v>
                </c:pt>
                <c:pt idx="30">
                  <c:v>0.30785126046985239</c:v>
                </c:pt>
                <c:pt idx="31">
                  <c:v>0.27466955192773634</c:v>
                </c:pt>
                <c:pt idx="32">
                  <c:v>0.24003499993633887</c:v>
                </c:pt>
                <c:pt idx="33">
                  <c:v>0.20546274866007636</c:v>
                </c:pt>
                <c:pt idx="34">
                  <c:v>0.17226065156028708</c:v>
                </c:pt>
                <c:pt idx="35">
                  <c:v>0.14145996522483825</c:v>
                </c:pt>
                <c:pt idx="36">
                  <c:v>0.11378250164634626</c:v>
                </c:pt>
                <c:pt idx="37">
                  <c:v>8.9642070425071926E-2</c:v>
                </c:pt>
                <c:pt idx="38">
                  <c:v>6.9173977608282103E-2</c:v>
                </c:pt>
                <c:pt idx="39">
                  <c:v>5.2283913671561794E-2</c:v>
                </c:pt>
                <c:pt idx="40">
                  <c:v>3.8706856147455351E-2</c:v>
                </c:pt>
                <c:pt idx="41">
                  <c:v>2.8067399586639879E-2</c:v>
                </c:pt>
                <c:pt idx="42">
                  <c:v>1.9934756095653473E-2</c:v>
                </c:pt>
                <c:pt idx="43">
                  <c:v>1.3868009956599051E-2</c:v>
                </c:pt>
                <c:pt idx="44">
                  <c:v>9.4495653503646262E-3</c:v>
                </c:pt>
                <c:pt idx="45">
                  <c:v>6.3067263962658555E-3</c:v>
                </c:pt>
                <c:pt idx="46">
                  <c:v>4.1227843399736543E-3</c:v>
                </c:pt>
                <c:pt idx="47">
                  <c:v>2.6398041948164186E-3</c:v>
                </c:pt>
                <c:pt idx="48">
                  <c:v>1.6555689824341825E-3</c:v>
                </c:pt>
                <c:pt idx="49">
                  <c:v>1.0169914864347482E-3</c:v>
                </c:pt>
                <c:pt idx="50">
                  <c:v>6.1190193011376214E-4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12-594D-8589-AB0E35164B20}"/>
            </c:ext>
          </c:extLst>
        </c:ser>
        <c:ser>
          <c:idx val="1"/>
          <c:order val="1"/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Calculations!$C$2:$C$502</c:f>
              <c:numCache>
                <c:formatCode>0</c:formatCode>
                <c:ptCount val="501"/>
                <c:pt idx="0">
                  <c:v>-3.6</c:v>
                </c:pt>
                <c:pt idx="1">
                  <c:v>-3.5855999999999999</c:v>
                </c:pt>
                <c:pt idx="2">
                  <c:v>-3.5711999999999997</c:v>
                </c:pt>
                <c:pt idx="3">
                  <c:v>-3.5567999999999995</c:v>
                </c:pt>
                <c:pt idx="4">
                  <c:v>-3.5423999999999993</c:v>
                </c:pt>
                <c:pt idx="5">
                  <c:v>-3.5279999999999991</c:v>
                </c:pt>
                <c:pt idx="6">
                  <c:v>-3.5135999999999989</c:v>
                </c:pt>
                <c:pt idx="7">
                  <c:v>-3.4991999999999988</c:v>
                </c:pt>
                <c:pt idx="8">
                  <c:v>-3.4847999999999986</c:v>
                </c:pt>
                <c:pt idx="9">
                  <c:v>-3.4703999999999984</c:v>
                </c:pt>
                <c:pt idx="10">
                  <c:v>-3.4559999999999982</c:v>
                </c:pt>
                <c:pt idx="11">
                  <c:v>-3.441599999999998</c:v>
                </c:pt>
                <c:pt idx="12">
                  <c:v>-3.4271999999999978</c:v>
                </c:pt>
                <c:pt idx="13">
                  <c:v>-3.4127999999999976</c:v>
                </c:pt>
                <c:pt idx="14">
                  <c:v>-3.3983999999999974</c:v>
                </c:pt>
                <c:pt idx="15">
                  <c:v>-3.3839999999999972</c:v>
                </c:pt>
                <c:pt idx="16">
                  <c:v>-3.369599999999997</c:v>
                </c:pt>
                <c:pt idx="17">
                  <c:v>-3.3551999999999969</c:v>
                </c:pt>
                <c:pt idx="18">
                  <c:v>-3.3407999999999967</c:v>
                </c:pt>
                <c:pt idx="19">
                  <c:v>-3.3263999999999965</c:v>
                </c:pt>
                <c:pt idx="20">
                  <c:v>-3.3119999999999963</c:v>
                </c:pt>
                <c:pt idx="21">
                  <c:v>-3.2975999999999961</c:v>
                </c:pt>
                <c:pt idx="22">
                  <c:v>-3.2831999999999959</c:v>
                </c:pt>
                <c:pt idx="23">
                  <c:v>-3.2687999999999957</c:v>
                </c:pt>
                <c:pt idx="24">
                  <c:v>-3.2543999999999955</c:v>
                </c:pt>
                <c:pt idx="25">
                  <c:v>-3.2399999999999953</c:v>
                </c:pt>
                <c:pt idx="26">
                  <c:v>-3.2255999999999951</c:v>
                </c:pt>
                <c:pt idx="27">
                  <c:v>-3.2111999999999949</c:v>
                </c:pt>
                <c:pt idx="28">
                  <c:v>-3.1967999999999948</c:v>
                </c:pt>
                <c:pt idx="29">
                  <c:v>-3.1823999999999946</c:v>
                </c:pt>
                <c:pt idx="30">
                  <c:v>-3.1679999999999944</c:v>
                </c:pt>
                <c:pt idx="31">
                  <c:v>-3.1535999999999942</c:v>
                </c:pt>
                <c:pt idx="32">
                  <c:v>-3.139199999999994</c:v>
                </c:pt>
                <c:pt idx="33">
                  <c:v>-3.1247999999999938</c:v>
                </c:pt>
                <c:pt idx="34">
                  <c:v>-3.1103999999999936</c:v>
                </c:pt>
                <c:pt idx="35">
                  <c:v>-3.0959999999999934</c:v>
                </c:pt>
                <c:pt idx="36">
                  <c:v>-3.0815999999999932</c:v>
                </c:pt>
                <c:pt idx="37">
                  <c:v>-3.067199999999993</c:v>
                </c:pt>
                <c:pt idx="38">
                  <c:v>-3.0527999999999929</c:v>
                </c:pt>
                <c:pt idx="39">
                  <c:v>-3.0383999999999927</c:v>
                </c:pt>
                <c:pt idx="40">
                  <c:v>-3.0239999999999925</c:v>
                </c:pt>
                <c:pt idx="41">
                  <c:v>-3.0095999999999923</c:v>
                </c:pt>
                <c:pt idx="42">
                  <c:v>-2.9951999999999921</c:v>
                </c:pt>
                <c:pt idx="43">
                  <c:v>-2.9807999999999919</c:v>
                </c:pt>
                <c:pt idx="44">
                  <c:v>-2.9663999999999917</c:v>
                </c:pt>
                <c:pt idx="45">
                  <c:v>-2.9519999999999915</c:v>
                </c:pt>
                <c:pt idx="46">
                  <c:v>-2.9375999999999913</c:v>
                </c:pt>
                <c:pt idx="47">
                  <c:v>-2.9231999999999911</c:v>
                </c:pt>
                <c:pt idx="48">
                  <c:v>-2.9087999999999909</c:v>
                </c:pt>
                <c:pt idx="49">
                  <c:v>-2.8943999999999908</c:v>
                </c:pt>
                <c:pt idx="50">
                  <c:v>-2.8799999999999906</c:v>
                </c:pt>
                <c:pt idx="51">
                  <c:v>-2.8655999999999904</c:v>
                </c:pt>
                <c:pt idx="52">
                  <c:v>-2.8511999999999902</c:v>
                </c:pt>
                <c:pt idx="53">
                  <c:v>-2.83679999999999</c:v>
                </c:pt>
                <c:pt idx="54">
                  <c:v>-2.8223999999999898</c:v>
                </c:pt>
                <c:pt idx="55">
                  <c:v>-2.8079999999999896</c:v>
                </c:pt>
                <c:pt idx="56">
                  <c:v>-2.7935999999999894</c:v>
                </c:pt>
                <c:pt idx="57">
                  <c:v>-2.7791999999999892</c:v>
                </c:pt>
                <c:pt idx="58">
                  <c:v>-2.764799999999989</c:v>
                </c:pt>
                <c:pt idx="59">
                  <c:v>-2.7503999999999889</c:v>
                </c:pt>
                <c:pt idx="60">
                  <c:v>-2.7359999999999887</c:v>
                </c:pt>
                <c:pt idx="61">
                  <c:v>-2.7215999999999885</c:v>
                </c:pt>
                <c:pt idx="62">
                  <c:v>-2.7071999999999883</c:v>
                </c:pt>
                <c:pt idx="63">
                  <c:v>-2.6927999999999881</c:v>
                </c:pt>
                <c:pt idx="64">
                  <c:v>-2.6783999999999879</c:v>
                </c:pt>
                <c:pt idx="65">
                  <c:v>-2.6639999999999877</c:v>
                </c:pt>
                <c:pt idx="66">
                  <c:v>-2.6495999999999875</c:v>
                </c:pt>
                <c:pt idx="67">
                  <c:v>-2.6351999999999873</c:v>
                </c:pt>
                <c:pt idx="68">
                  <c:v>-2.6207999999999871</c:v>
                </c:pt>
                <c:pt idx="69">
                  <c:v>-2.6063999999999869</c:v>
                </c:pt>
                <c:pt idx="70">
                  <c:v>-2.5919999999999868</c:v>
                </c:pt>
                <c:pt idx="71">
                  <c:v>-2.5775999999999866</c:v>
                </c:pt>
                <c:pt idx="72">
                  <c:v>-2.5631999999999864</c:v>
                </c:pt>
                <c:pt idx="73">
                  <c:v>-2.5487999999999862</c:v>
                </c:pt>
                <c:pt idx="74">
                  <c:v>-2.534399999999986</c:v>
                </c:pt>
                <c:pt idx="75">
                  <c:v>-2.5199999999999858</c:v>
                </c:pt>
                <c:pt idx="76">
                  <c:v>-2.5055999999999856</c:v>
                </c:pt>
                <c:pt idx="77">
                  <c:v>-2.4911999999999854</c:v>
                </c:pt>
                <c:pt idx="78">
                  <c:v>-2.4767999999999852</c:v>
                </c:pt>
                <c:pt idx="79">
                  <c:v>-2.462399999999985</c:v>
                </c:pt>
                <c:pt idx="80">
                  <c:v>-2.4479999999999849</c:v>
                </c:pt>
                <c:pt idx="81">
                  <c:v>-2.4335999999999847</c:v>
                </c:pt>
                <c:pt idx="82">
                  <c:v>-2.4191999999999845</c:v>
                </c:pt>
                <c:pt idx="83">
                  <c:v>-2.4047999999999843</c:v>
                </c:pt>
                <c:pt idx="84">
                  <c:v>-2.3903999999999841</c:v>
                </c:pt>
                <c:pt idx="85">
                  <c:v>-2.3759999999999839</c:v>
                </c:pt>
                <c:pt idx="86">
                  <c:v>-2.3615999999999837</c:v>
                </c:pt>
                <c:pt idx="87">
                  <c:v>-2.3471999999999835</c:v>
                </c:pt>
                <c:pt idx="88">
                  <c:v>-2.3327999999999833</c:v>
                </c:pt>
                <c:pt idx="89">
                  <c:v>-2.3183999999999831</c:v>
                </c:pt>
                <c:pt idx="90">
                  <c:v>-2.303999999999983</c:v>
                </c:pt>
                <c:pt idx="91">
                  <c:v>-2.2895999999999828</c:v>
                </c:pt>
                <c:pt idx="92">
                  <c:v>-2.2751999999999826</c:v>
                </c:pt>
                <c:pt idx="93">
                  <c:v>-2.2607999999999824</c:v>
                </c:pt>
                <c:pt idx="94">
                  <c:v>-2.2463999999999822</c:v>
                </c:pt>
                <c:pt idx="95">
                  <c:v>-2.231999999999982</c:v>
                </c:pt>
                <c:pt idx="96">
                  <c:v>-2.2175999999999818</c:v>
                </c:pt>
                <c:pt idx="97">
                  <c:v>-2.2031999999999816</c:v>
                </c:pt>
                <c:pt idx="98">
                  <c:v>-2.1887999999999814</c:v>
                </c:pt>
                <c:pt idx="99">
                  <c:v>-2.1743999999999812</c:v>
                </c:pt>
                <c:pt idx="100">
                  <c:v>-2.159999999999981</c:v>
                </c:pt>
                <c:pt idx="101">
                  <c:v>-2.1455999999999809</c:v>
                </c:pt>
                <c:pt idx="102">
                  <c:v>-2.1311999999999807</c:v>
                </c:pt>
                <c:pt idx="103">
                  <c:v>-2.1167999999999805</c:v>
                </c:pt>
                <c:pt idx="104">
                  <c:v>-2.1023999999999803</c:v>
                </c:pt>
                <c:pt idx="105">
                  <c:v>-2.0879999999999801</c:v>
                </c:pt>
                <c:pt idx="106">
                  <c:v>-2.0735999999999799</c:v>
                </c:pt>
                <c:pt idx="107">
                  <c:v>-2.0591999999999797</c:v>
                </c:pt>
                <c:pt idx="108">
                  <c:v>-2.0447999999999795</c:v>
                </c:pt>
                <c:pt idx="109">
                  <c:v>-2.0303999999999793</c:v>
                </c:pt>
                <c:pt idx="110">
                  <c:v>-2.0159999999999791</c:v>
                </c:pt>
                <c:pt idx="111">
                  <c:v>-2.001599999999979</c:v>
                </c:pt>
                <c:pt idx="112">
                  <c:v>-1.987199999999979</c:v>
                </c:pt>
                <c:pt idx="113">
                  <c:v>-1.972799999999979</c:v>
                </c:pt>
                <c:pt idx="114">
                  <c:v>-1.958399999999979</c:v>
                </c:pt>
                <c:pt idx="115">
                  <c:v>-1.9439999999999791</c:v>
                </c:pt>
                <c:pt idx="116">
                  <c:v>-1.9295999999999791</c:v>
                </c:pt>
                <c:pt idx="117">
                  <c:v>-1.9151999999999791</c:v>
                </c:pt>
                <c:pt idx="118">
                  <c:v>-1.9007999999999792</c:v>
                </c:pt>
                <c:pt idx="119">
                  <c:v>-1.8863999999999792</c:v>
                </c:pt>
                <c:pt idx="120">
                  <c:v>-1.8719999999999792</c:v>
                </c:pt>
                <c:pt idx="121">
                  <c:v>-1.8575999999999793</c:v>
                </c:pt>
                <c:pt idx="122">
                  <c:v>-1.8431999999999793</c:v>
                </c:pt>
                <c:pt idx="123">
                  <c:v>-1.8287999999999793</c:v>
                </c:pt>
                <c:pt idx="124">
                  <c:v>-1.8143999999999794</c:v>
                </c:pt>
                <c:pt idx="125">
                  <c:v>-1.7999999999999794</c:v>
                </c:pt>
                <c:pt idx="126">
                  <c:v>-1.7855999999999794</c:v>
                </c:pt>
                <c:pt idx="127">
                  <c:v>-1.7711999999999795</c:v>
                </c:pt>
                <c:pt idx="128">
                  <c:v>-1.7567999999999795</c:v>
                </c:pt>
                <c:pt idx="129">
                  <c:v>-1.7423999999999795</c:v>
                </c:pt>
                <c:pt idx="130">
                  <c:v>-1.7279999999999796</c:v>
                </c:pt>
                <c:pt idx="131">
                  <c:v>-1.7135999999999796</c:v>
                </c:pt>
                <c:pt idx="132">
                  <c:v>-1.6991999999999796</c:v>
                </c:pt>
                <c:pt idx="133">
                  <c:v>-1.6847999999999796</c:v>
                </c:pt>
                <c:pt idx="134">
                  <c:v>-1.6703999999999797</c:v>
                </c:pt>
                <c:pt idx="135">
                  <c:v>-1.6559999999999797</c:v>
                </c:pt>
                <c:pt idx="136">
                  <c:v>-1.6415999999999797</c:v>
                </c:pt>
                <c:pt idx="137">
                  <c:v>-1.6271999999999798</c:v>
                </c:pt>
                <c:pt idx="138">
                  <c:v>-1.6127999999999798</c:v>
                </c:pt>
                <c:pt idx="139">
                  <c:v>-1.5983999999999798</c:v>
                </c:pt>
                <c:pt idx="140">
                  <c:v>-1.5839999999999799</c:v>
                </c:pt>
                <c:pt idx="141">
                  <c:v>-1.5695999999999799</c:v>
                </c:pt>
                <c:pt idx="142">
                  <c:v>-1.5551999999999799</c:v>
                </c:pt>
                <c:pt idx="143">
                  <c:v>-1.54079999999998</c:v>
                </c:pt>
                <c:pt idx="144">
                  <c:v>-1.52639999999998</c:v>
                </c:pt>
                <c:pt idx="145">
                  <c:v>-1.51199999999998</c:v>
                </c:pt>
                <c:pt idx="146">
                  <c:v>-1.4975999999999801</c:v>
                </c:pt>
                <c:pt idx="147">
                  <c:v>-1.4831999999999801</c:v>
                </c:pt>
                <c:pt idx="148">
                  <c:v>-1.4687999999999801</c:v>
                </c:pt>
                <c:pt idx="149">
                  <c:v>-1.4543999999999802</c:v>
                </c:pt>
                <c:pt idx="150">
                  <c:v>-1.4399999999999802</c:v>
                </c:pt>
                <c:pt idx="151">
                  <c:v>-1.4255999999999802</c:v>
                </c:pt>
                <c:pt idx="152">
                  <c:v>-1.4111999999999802</c:v>
                </c:pt>
                <c:pt idx="153">
                  <c:v>-1.3967999999999803</c:v>
                </c:pt>
                <c:pt idx="154">
                  <c:v>-1.3823999999999803</c:v>
                </c:pt>
                <c:pt idx="155">
                  <c:v>-1.3679999999999803</c:v>
                </c:pt>
                <c:pt idx="156">
                  <c:v>-1.3535999999999804</c:v>
                </c:pt>
                <c:pt idx="157">
                  <c:v>-1.3391999999999804</c:v>
                </c:pt>
                <c:pt idx="158">
                  <c:v>-1.3247999999999804</c:v>
                </c:pt>
                <c:pt idx="159">
                  <c:v>-1.3103999999999805</c:v>
                </c:pt>
                <c:pt idx="160">
                  <c:v>-1.2959999999999805</c:v>
                </c:pt>
                <c:pt idx="161">
                  <c:v>-1.2815999999999805</c:v>
                </c:pt>
                <c:pt idx="162">
                  <c:v>-1.2671999999999806</c:v>
                </c:pt>
                <c:pt idx="163">
                  <c:v>-1.2527999999999806</c:v>
                </c:pt>
                <c:pt idx="164">
                  <c:v>-1.2383999999999806</c:v>
                </c:pt>
                <c:pt idx="165">
                  <c:v>-1.2239999999999807</c:v>
                </c:pt>
                <c:pt idx="166">
                  <c:v>-1.2095999999999807</c:v>
                </c:pt>
                <c:pt idx="167">
                  <c:v>-1.1951999999999807</c:v>
                </c:pt>
                <c:pt idx="168">
                  <c:v>-1.1807999999999808</c:v>
                </c:pt>
                <c:pt idx="169">
                  <c:v>-1.1663999999999808</c:v>
                </c:pt>
                <c:pt idx="170">
                  <c:v>-1.1519999999999808</c:v>
                </c:pt>
                <c:pt idx="171">
                  <c:v>-1.1375999999999808</c:v>
                </c:pt>
                <c:pt idx="172">
                  <c:v>-1.1231999999999809</c:v>
                </c:pt>
                <c:pt idx="173">
                  <c:v>-1.1087999999999809</c:v>
                </c:pt>
                <c:pt idx="174">
                  <c:v>-1.0943999999999809</c:v>
                </c:pt>
                <c:pt idx="175">
                  <c:v>-1.079999999999981</c:v>
                </c:pt>
                <c:pt idx="176">
                  <c:v>-1.065599999999981</c:v>
                </c:pt>
                <c:pt idx="177">
                  <c:v>-1.051199999999981</c:v>
                </c:pt>
                <c:pt idx="178">
                  <c:v>-1.0367999999999811</c:v>
                </c:pt>
                <c:pt idx="179">
                  <c:v>-1.0223999999999811</c:v>
                </c:pt>
                <c:pt idx="180">
                  <c:v>-1.0079999999999811</c:v>
                </c:pt>
                <c:pt idx="181">
                  <c:v>-0.99359999999998116</c:v>
                </c:pt>
                <c:pt idx="182">
                  <c:v>-0.9791999999999812</c:v>
                </c:pt>
                <c:pt idx="183">
                  <c:v>-0.96479999999998123</c:v>
                </c:pt>
                <c:pt idx="184">
                  <c:v>-0.95039999999998126</c:v>
                </c:pt>
                <c:pt idx="185">
                  <c:v>-0.93599999999998129</c:v>
                </c:pt>
                <c:pt idx="186">
                  <c:v>-0.92159999999998132</c:v>
                </c:pt>
                <c:pt idx="187">
                  <c:v>-0.90719999999998135</c:v>
                </c:pt>
                <c:pt idx="188">
                  <c:v>-0.89279999999998139</c:v>
                </c:pt>
                <c:pt idx="189">
                  <c:v>-0.87839999999998142</c:v>
                </c:pt>
                <c:pt idx="190">
                  <c:v>-0.86399999999998145</c:v>
                </c:pt>
                <c:pt idx="191">
                  <c:v>-0.84959999999998148</c:v>
                </c:pt>
                <c:pt idx="192">
                  <c:v>-0.83519999999998151</c:v>
                </c:pt>
                <c:pt idx="193">
                  <c:v>-0.82079999999998154</c:v>
                </c:pt>
                <c:pt idx="194">
                  <c:v>-0.80639999999998158</c:v>
                </c:pt>
                <c:pt idx="195">
                  <c:v>-0.79199999999998161</c:v>
                </c:pt>
                <c:pt idx="196">
                  <c:v>-0.77759999999998164</c:v>
                </c:pt>
                <c:pt idx="197">
                  <c:v>-0.76319999999998167</c:v>
                </c:pt>
                <c:pt idx="198">
                  <c:v>-0.7487999999999817</c:v>
                </c:pt>
                <c:pt idx="199">
                  <c:v>-0.73439999999998173</c:v>
                </c:pt>
                <c:pt idx="200">
                  <c:v>-0.71999999999998177</c:v>
                </c:pt>
                <c:pt idx="201">
                  <c:v>-0.7055999999999818</c:v>
                </c:pt>
                <c:pt idx="202">
                  <c:v>-0.69119999999998183</c:v>
                </c:pt>
                <c:pt idx="203">
                  <c:v>-0.67679999999998186</c:v>
                </c:pt>
                <c:pt idx="204">
                  <c:v>-0.66239999999998189</c:v>
                </c:pt>
                <c:pt idx="205">
                  <c:v>-0.64799999999998192</c:v>
                </c:pt>
                <c:pt idx="206">
                  <c:v>-0.63359999999998196</c:v>
                </c:pt>
                <c:pt idx="207">
                  <c:v>-0.61919999999998199</c:v>
                </c:pt>
                <c:pt idx="208">
                  <c:v>-0.60479999999998202</c:v>
                </c:pt>
                <c:pt idx="209">
                  <c:v>-0.59039999999998205</c:v>
                </c:pt>
                <c:pt idx="210">
                  <c:v>-0.57599999999998208</c:v>
                </c:pt>
                <c:pt idx="211">
                  <c:v>-0.56159999999998211</c:v>
                </c:pt>
                <c:pt idx="212">
                  <c:v>-0.54719999999998215</c:v>
                </c:pt>
                <c:pt idx="213">
                  <c:v>-0.53279999999998218</c:v>
                </c:pt>
                <c:pt idx="214">
                  <c:v>-0.51839999999998221</c:v>
                </c:pt>
                <c:pt idx="215">
                  <c:v>-0.50399999999998224</c:v>
                </c:pt>
                <c:pt idx="216">
                  <c:v>-0.48959999999998222</c:v>
                </c:pt>
                <c:pt idx="217">
                  <c:v>-0.47519999999998219</c:v>
                </c:pt>
                <c:pt idx="218">
                  <c:v>-0.46079999999998217</c:v>
                </c:pt>
                <c:pt idx="219">
                  <c:v>-0.44639999999998214</c:v>
                </c:pt>
                <c:pt idx="220">
                  <c:v>-0.43199999999998212</c:v>
                </c:pt>
                <c:pt idx="221">
                  <c:v>-0.4175999999999821</c:v>
                </c:pt>
                <c:pt idx="222">
                  <c:v>-0.40319999999998207</c:v>
                </c:pt>
                <c:pt idx="223">
                  <c:v>-0.38879999999998205</c:v>
                </c:pt>
                <c:pt idx="224">
                  <c:v>-0.37439999999998202</c:v>
                </c:pt>
                <c:pt idx="225">
                  <c:v>-0.359999999999982</c:v>
                </c:pt>
                <c:pt idx="226">
                  <c:v>-0.34559999999998198</c:v>
                </c:pt>
                <c:pt idx="227">
                  <c:v>-0.33119999999998195</c:v>
                </c:pt>
                <c:pt idx="228">
                  <c:v>-0.31679999999998193</c:v>
                </c:pt>
                <c:pt idx="229">
                  <c:v>-0.30239999999998191</c:v>
                </c:pt>
                <c:pt idx="230">
                  <c:v>-0.28799999999998188</c:v>
                </c:pt>
                <c:pt idx="231">
                  <c:v>-0.27359999999998186</c:v>
                </c:pt>
                <c:pt idx="232">
                  <c:v>-0.25919999999998183</c:v>
                </c:pt>
                <c:pt idx="233">
                  <c:v>-0.24479999999998184</c:v>
                </c:pt>
                <c:pt idx="234">
                  <c:v>-0.23039999999998184</c:v>
                </c:pt>
                <c:pt idx="235">
                  <c:v>-0.21599999999998185</c:v>
                </c:pt>
                <c:pt idx="236">
                  <c:v>-0.20159999999998185</c:v>
                </c:pt>
                <c:pt idx="237">
                  <c:v>-0.18719999999998185</c:v>
                </c:pt>
                <c:pt idx="238">
                  <c:v>-0.17279999999998186</c:v>
                </c:pt>
                <c:pt idx="239">
                  <c:v>-0.15839999999998186</c:v>
                </c:pt>
                <c:pt idx="240">
                  <c:v>-0.14399999999998186</c:v>
                </c:pt>
                <c:pt idx="241">
                  <c:v>-0.12959999999998187</c:v>
                </c:pt>
                <c:pt idx="242">
                  <c:v>-0.11519999999998187</c:v>
                </c:pt>
                <c:pt idx="243">
                  <c:v>-0.10079999999998188</c:v>
                </c:pt>
                <c:pt idx="244">
                  <c:v>-8.639999999998188E-2</c:v>
                </c:pt>
                <c:pt idx="245">
                  <c:v>-7.1999999999981884E-2</c:v>
                </c:pt>
                <c:pt idx="246">
                  <c:v>-5.7599999999981888E-2</c:v>
                </c:pt>
                <c:pt idx="247">
                  <c:v>-4.3199999999981892E-2</c:v>
                </c:pt>
                <c:pt idx="248">
                  <c:v>-2.8799999999981892E-2</c:v>
                </c:pt>
                <c:pt idx="249">
                  <c:v>-1.4399999999981893E-2</c:v>
                </c:pt>
                <c:pt idx="250">
                  <c:v>1.8107043642245912E-14</c:v>
                </c:pt>
                <c:pt idx="251">
                  <c:v>1.4400000000018107E-2</c:v>
                </c:pt>
                <c:pt idx="252">
                  <c:v>2.8800000000018106E-2</c:v>
                </c:pt>
                <c:pt idx="253">
                  <c:v>4.3200000000018106E-2</c:v>
                </c:pt>
                <c:pt idx="254">
                  <c:v>5.7600000000018109E-2</c:v>
                </c:pt>
                <c:pt idx="255">
                  <c:v>7.2000000000018105E-2</c:v>
                </c:pt>
                <c:pt idx="256">
                  <c:v>8.6400000000018101E-2</c:v>
                </c:pt>
                <c:pt idx="257">
                  <c:v>0.1008000000000181</c:v>
                </c:pt>
                <c:pt idx="258">
                  <c:v>0.11520000000001809</c:v>
                </c:pt>
                <c:pt idx="259">
                  <c:v>0.12960000000001809</c:v>
                </c:pt>
                <c:pt idx="260">
                  <c:v>0.14400000000001809</c:v>
                </c:pt>
                <c:pt idx="261">
                  <c:v>0.15840000000001808</c:v>
                </c:pt>
                <c:pt idx="262">
                  <c:v>0.17280000000001808</c:v>
                </c:pt>
                <c:pt idx="263">
                  <c:v>0.18720000000001807</c:v>
                </c:pt>
                <c:pt idx="264">
                  <c:v>0.20160000000001807</c:v>
                </c:pt>
                <c:pt idx="265">
                  <c:v>0.21600000000001807</c:v>
                </c:pt>
                <c:pt idx="266">
                  <c:v>0.23040000000001806</c:v>
                </c:pt>
                <c:pt idx="267">
                  <c:v>0.24480000000001806</c:v>
                </c:pt>
                <c:pt idx="268">
                  <c:v>0.25920000000001808</c:v>
                </c:pt>
                <c:pt idx="269">
                  <c:v>0.27360000000001811</c:v>
                </c:pt>
                <c:pt idx="270">
                  <c:v>0.28800000000001813</c:v>
                </c:pt>
                <c:pt idx="271">
                  <c:v>0.30240000000001815</c:v>
                </c:pt>
                <c:pt idx="272">
                  <c:v>0.31680000000001818</c:v>
                </c:pt>
                <c:pt idx="273">
                  <c:v>0.3312000000000182</c:v>
                </c:pt>
                <c:pt idx="274">
                  <c:v>0.34560000000001823</c:v>
                </c:pt>
                <c:pt idx="275">
                  <c:v>0.36000000000001825</c:v>
                </c:pt>
                <c:pt idx="276">
                  <c:v>0.37440000000001827</c:v>
                </c:pt>
                <c:pt idx="277">
                  <c:v>0.3888000000000183</c:v>
                </c:pt>
                <c:pt idx="278">
                  <c:v>0.40320000000001832</c:v>
                </c:pt>
                <c:pt idx="279">
                  <c:v>0.41760000000001835</c:v>
                </c:pt>
                <c:pt idx="280">
                  <c:v>0.43200000000001837</c:v>
                </c:pt>
                <c:pt idx="281">
                  <c:v>0.44640000000001839</c:v>
                </c:pt>
                <c:pt idx="282">
                  <c:v>0.46080000000001842</c:v>
                </c:pt>
                <c:pt idx="283">
                  <c:v>0.47520000000001844</c:v>
                </c:pt>
                <c:pt idx="284">
                  <c:v>0.48960000000001846</c:v>
                </c:pt>
                <c:pt idx="285">
                  <c:v>0.50400000000001843</c:v>
                </c:pt>
                <c:pt idx="286">
                  <c:v>0.5184000000000184</c:v>
                </c:pt>
                <c:pt idx="287">
                  <c:v>0.53280000000001837</c:v>
                </c:pt>
                <c:pt idx="288">
                  <c:v>0.54720000000001834</c:v>
                </c:pt>
                <c:pt idx="289">
                  <c:v>0.56160000000001831</c:v>
                </c:pt>
                <c:pt idx="290">
                  <c:v>0.57600000000001828</c:v>
                </c:pt>
                <c:pt idx="291">
                  <c:v>0.59040000000001824</c:v>
                </c:pt>
                <c:pt idx="292">
                  <c:v>0.60480000000001821</c:v>
                </c:pt>
                <c:pt idx="293">
                  <c:v>0.61920000000001818</c:v>
                </c:pt>
                <c:pt idx="294">
                  <c:v>0.63360000000001815</c:v>
                </c:pt>
                <c:pt idx="295">
                  <c:v>0.64800000000001812</c:v>
                </c:pt>
                <c:pt idx="296">
                  <c:v>0.66240000000001809</c:v>
                </c:pt>
                <c:pt idx="297">
                  <c:v>0.67680000000001805</c:v>
                </c:pt>
                <c:pt idx="298">
                  <c:v>0.69120000000001802</c:v>
                </c:pt>
                <c:pt idx="299">
                  <c:v>0.70560000000001799</c:v>
                </c:pt>
                <c:pt idx="300">
                  <c:v>0.72000000000001796</c:v>
                </c:pt>
                <c:pt idx="301">
                  <c:v>0.73440000000001793</c:v>
                </c:pt>
                <c:pt idx="302">
                  <c:v>0.7488000000000179</c:v>
                </c:pt>
                <c:pt idx="303">
                  <c:v>0.76320000000001786</c:v>
                </c:pt>
                <c:pt idx="304">
                  <c:v>0.77760000000001783</c:v>
                </c:pt>
                <c:pt idx="305">
                  <c:v>0.7920000000000178</c:v>
                </c:pt>
                <c:pt idx="306">
                  <c:v>0.80640000000001777</c:v>
                </c:pt>
                <c:pt idx="307">
                  <c:v>0.82080000000001774</c:v>
                </c:pt>
                <c:pt idx="308">
                  <c:v>0.83520000000001771</c:v>
                </c:pt>
                <c:pt idx="309">
                  <c:v>0.84960000000001767</c:v>
                </c:pt>
                <c:pt idx="310">
                  <c:v>0.86400000000001764</c:v>
                </c:pt>
                <c:pt idx="311">
                  <c:v>0.87840000000001761</c:v>
                </c:pt>
                <c:pt idx="312">
                  <c:v>0.89280000000001758</c:v>
                </c:pt>
                <c:pt idx="313">
                  <c:v>0.90720000000001755</c:v>
                </c:pt>
                <c:pt idx="314">
                  <c:v>0.92160000000001752</c:v>
                </c:pt>
                <c:pt idx="315">
                  <c:v>0.93600000000001748</c:v>
                </c:pt>
                <c:pt idx="316">
                  <c:v>0.95040000000001745</c:v>
                </c:pt>
                <c:pt idx="317">
                  <c:v>0.96480000000001742</c:v>
                </c:pt>
                <c:pt idx="318">
                  <c:v>0.97920000000001739</c:v>
                </c:pt>
                <c:pt idx="319">
                  <c:v>0.99360000000001736</c:v>
                </c:pt>
                <c:pt idx="320">
                  <c:v>1.0080000000000173</c:v>
                </c:pt>
                <c:pt idx="321">
                  <c:v>1.0224000000000173</c:v>
                </c:pt>
                <c:pt idx="322">
                  <c:v>1.0368000000000173</c:v>
                </c:pt>
                <c:pt idx="323">
                  <c:v>1.0512000000000172</c:v>
                </c:pt>
                <c:pt idx="324">
                  <c:v>1.0656000000000172</c:v>
                </c:pt>
                <c:pt idx="325">
                  <c:v>1.0800000000000172</c:v>
                </c:pt>
                <c:pt idx="326">
                  <c:v>1.0944000000000171</c:v>
                </c:pt>
                <c:pt idx="327">
                  <c:v>1.1088000000000171</c:v>
                </c:pt>
                <c:pt idx="328">
                  <c:v>1.1232000000000171</c:v>
                </c:pt>
                <c:pt idx="329">
                  <c:v>1.137600000000017</c:v>
                </c:pt>
                <c:pt idx="330">
                  <c:v>1.152000000000017</c:v>
                </c:pt>
                <c:pt idx="331">
                  <c:v>1.166400000000017</c:v>
                </c:pt>
                <c:pt idx="332">
                  <c:v>1.1808000000000169</c:v>
                </c:pt>
                <c:pt idx="333">
                  <c:v>1.1952000000000169</c:v>
                </c:pt>
                <c:pt idx="334">
                  <c:v>1.2096000000000169</c:v>
                </c:pt>
                <c:pt idx="335">
                  <c:v>1.2240000000000169</c:v>
                </c:pt>
                <c:pt idx="336">
                  <c:v>1.2384000000000168</c:v>
                </c:pt>
                <c:pt idx="337">
                  <c:v>1.2528000000000168</c:v>
                </c:pt>
                <c:pt idx="338">
                  <c:v>1.2672000000000168</c:v>
                </c:pt>
                <c:pt idx="339">
                  <c:v>1.2816000000000167</c:v>
                </c:pt>
                <c:pt idx="340">
                  <c:v>1.2960000000000167</c:v>
                </c:pt>
                <c:pt idx="341">
                  <c:v>1.3104000000000167</c:v>
                </c:pt>
                <c:pt idx="342">
                  <c:v>1.3248000000000166</c:v>
                </c:pt>
                <c:pt idx="343">
                  <c:v>1.3392000000000166</c:v>
                </c:pt>
                <c:pt idx="344">
                  <c:v>1.3536000000000166</c:v>
                </c:pt>
                <c:pt idx="345">
                  <c:v>1.3680000000000165</c:v>
                </c:pt>
                <c:pt idx="346">
                  <c:v>1.3824000000000165</c:v>
                </c:pt>
                <c:pt idx="347">
                  <c:v>1.3968000000000165</c:v>
                </c:pt>
                <c:pt idx="348">
                  <c:v>1.4112000000000164</c:v>
                </c:pt>
                <c:pt idx="349">
                  <c:v>1.4256000000000164</c:v>
                </c:pt>
                <c:pt idx="350">
                  <c:v>1.4400000000000164</c:v>
                </c:pt>
                <c:pt idx="351">
                  <c:v>1.4544000000000163</c:v>
                </c:pt>
                <c:pt idx="352">
                  <c:v>1.4688000000000163</c:v>
                </c:pt>
                <c:pt idx="353">
                  <c:v>1.4832000000000163</c:v>
                </c:pt>
                <c:pt idx="354">
                  <c:v>1.4976000000000163</c:v>
                </c:pt>
                <c:pt idx="355">
                  <c:v>1.5120000000000162</c:v>
                </c:pt>
                <c:pt idx="356">
                  <c:v>1.5264000000000162</c:v>
                </c:pt>
                <c:pt idx="357">
                  <c:v>1.5408000000000162</c:v>
                </c:pt>
                <c:pt idx="358">
                  <c:v>1.5552000000000161</c:v>
                </c:pt>
                <c:pt idx="359">
                  <c:v>1.5696000000000161</c:v>
                </c:pt>
                <c:pt idx="360">
                  <c:v>1.5840000000000161</c:v>
                </c:pt>
                <c:pt idx="361">
                  <c:v>1.598400000000016</c:v>
                </c:pt>
                <c:pt idx="362">
                  <c:v>1.612800000000016</c:v>
                </c:pt>
                <c:pt idx="363">
                  <c:v>1.627200000000016</c:v>
                </c:pt>
                <c:pt idx="364">
                  <c:v>1.6416000000000159</c:v>
                </c:pt>
                <c:pt idx="365">
                  <c:v>1.6560000000000159</c:v>
                </c:pt>
                <c:pt idx="366">
                  <c:v>1.6704000000000159</c:v>
                </c:pt>
                <c:pt idx="367">
                  <c:v>1.6848000000000158</c:v>
                </c:pt>
                <c:pt idx="368">
                  <c:v>1.6992000000000158</c:v>
                </c:pt>
                <c:pt idx="369">
                  <c:v>1.7136000000000158</c:v>
                </c:pt>
                <c:pt idx="370">
                  <c:v>1.7280000000000157</c:v>
                </c:pt>
                <c:pt idx="371">
                  <c:v>1.7424000000000157</c:v>
                </c:pt>
                <c:pt idx="372">
                  <c:v>1.7568000000000157</c:v>
                </c:pt>
                <c:pt idx="373">
                  <c:v>1.7712000000000157</c:v>
                </c:pt>
                <c:pt idx="374">
                  <c:v>1.7856000000000156</c:v>
                </c:pt>
                <c:pt idx="375">
                  <c:v>1.8000000000000156</c:v>
                </c:pt>
                <c:pt idx="376">
                  <c:v>1.8144000000000156</c:v>
                </c:pt>
                <c:pt idx="377">
                  <c:v>1.8288000000000155</c:v>
                </c:pt>
                <c:pt idx="378">
                  <c:v>1.8432000000000155</c:v>
                </c:pt>
                <c:pt idx="379">
                  <c:v>1.8576000000000155</c:v>
                </c:pt>
                <c:pt idx="380">
                  <c:v>1.8720000000000154</c:v>
                </c:pt>
                <c:pt idx="381">
                  <c:v>1.8864000000000154</c:v>
                </c:pt>
                <c:pt idx="382">
                  <c:v>1.9008000000000154</c:v>
                </c:pt>
                <c:pt idx="383">
                  <c:v>1.9152000000000153</c:v>
                </c:pt>
                <c:pt idx="384">
                  <c:v>1.9296000000000153</c:v>
                </c:pt>
                <c:pt idx="385">
                  <c:v>1.9440000000000153</c:v>
                </c:pt>
                <c:pt idx="386">
                  <c:v>1.9584000000000152</c:v>
                </c:pt>
                <c:pt idx="387">
                  <c:v>1.9728000000000152</c:v>
                </c:pt>
                <c:pt idx="388">
                  <c:v>1.9872000000000152</c:v>
                </c:pt>
                <c:pt idx="389">
                  <c:v>2.0016000000000154</c:v>
                </c:pt>
                <c:pt idx="390">
                  <c:v>2.0160000000000156</c:v>
                </c:pt>
                <c:pt idx="391">
                  <c:v>2.0304000000000157</c:v>
                </c:pt>
                <c:pt idx="392">
                  <c:v>2.0448000000000159</c:v>
                </c:pt>
                <c:pt idx="393">
                  <c:v>2.0592000000000161</c:v>
                </c:pt>
                <c:pt idx="394">
                  <c:v>2.0736000000000163</c:v>
                </c:pt>
                <c:pt idx="395">
                  <c:v>2.0880000000000165</c:v>
                </c:pt>
                <c:pt idx="396">
                  <c:v>2.1024000000000167</c:v>
                </c:pt>
                <c:pt idx="397">
                  <c:v>2.1168000000000169</c:v>
                </c:pt>
                <c:pt idx="398">
                  <c:v>2.1312000000000171</c:v>
                </c:pt>
                <c:pt idx="399">
                  <c:v>2.1456000000000173</c:v>
                </c:pt>
                <c:pt idx="400">
                  <c:v>2.1600000000000175</c:v>
                </c:pt>
                <c:pt idx="401">
                  <c:v>2.1744000000000177</c:v>
                </c:pt>
                <c:pt idx="402">
                  <c:v>2.1888000000000178</c:v>
                </c:pt>
                <c:pt idx="403">
                  <c:v>2.203200000000018</c:v>
                </c:pt>
                <c:pt idx="404">
                  <c:v>2.2176000000000182</c:v>
                </c:pt>
                <c:pt idx="405">
                  <c:v>2.2320000000000184</c:v>
                </c:pt>
                <c:pt idx="406">
                  <c:v>2.2464000000000186</c:v>
                </c:pt>
                <c:pt idx="407">
                  <c:v>2.2608000000000188</c:v>
                </c:pt>
                <c:pt idx="408">
                  <c:v>2.275200000000019</c:v>
                </c:pt>
                <c:pt idx="409">
                  <c:v>2.2896000000000192</c:v>
                </c:pt>
                <c:pt idx="410">
                  <c:v>2.3040000000000194</c:v>
                </c:pt>
                <c:pt idx="411">
                  <c:v>2.3184000000000196</c:v>
                </c:pt>
                <c:pt idx="412">
                  <c:v>2.3328000000000197</c:v>
                </c:pt>
                <c:pt idx="413">
                  <c:v>2.3472000000000199</c:v>
                </c:pt>
                <c:pt idx="414">
                  <c:v>2.3616000000000201</c:v>
                </c:pt>
                <c:pt idx="415">
                  <c:v>2.3760000000000203</c:v>
                </c:pt>
                <c:pt idx="416">
                  <c:v>2.3904000000000205</c:v>
                </c:pt>
                <c:pt idx="417">
                  <c:v>2.4048000000000207</c:v>
                </c:pt>
                <c:pt idx="418">
                  <c:v>2.4192000000000209</c:v>
                </c:pt>
                <c:pt idx="419">
                  <c:v>2.4336000000000211</c:v>
                </c:pt>
                <c:pt idx="420">
                  <c:v>2.4480000000000213</c:v>
                </c:pt>
                <c:pt idx="421">
                  <c:v>2.4624000000000215</c:v>
                </c:pt>
                <c:pt idx="422">
                  <c:v>2.4768000000000217</c:v>
                </c:pt>
                <c:pt idx="423">
                  <c:v>2.4912000000000218</c:v>
                </c:pt>
                <c:pt idx="424">
                  <c:v>2.505600000000022</c:v>
                </c:pt>
                <c:pt idx="425">
                  <c:v>2.5200000000000222</c:v>
                </c:pt>
                <c:pt idx="426">
                  <c:v>2.5344000000000224</c:v>
                </c:pt>
                <c:pt idx="427">
                  <c:v>2.5488000000000226</c:v>
                </c:pt>
                <c:pt idx="428">
                  <c:v>2.5632000000000228</c:v>
                </c:pt>
                <c:pt idx="429">
                  <c:v>2.577600000000023</c:v>
                </c:pt>
                <c:pt idx="430">
                  <c:v>2.5920000000000232</c:v>
                </c:pt>
                <c:pt idx="431">
                  <c:v>2.6064000000000234</c:v>
                </c:pt>
                <c:pt idx="432">
                  <c:v>2.6208000000000236</c:v>
                </c:pt>
                <c:pt idx="433">
                  <c:v>2.6352000000000237</c:v>
                </c:pt>
                <c:pt idx="434">
                  <c:v>2.6496000000000239</c:v>
                </c:pt>
                <c:pt idx="435">
                  <c:v>2.6640000000000241</c:v>
                </c:pt>
                <c:pt idx="436">
                  <c:v>2.6784000000000243</c:v>
                </c:pt>
                <c:pt idx="437">
                  <c:v>2.6928000000000245</c:v>
                </c:pt>
                <c:pt idx="438">
                  <c:v>2.7072000000000247</c:v>
                </c:pt>
                <c:pt idx="439">
                  <c:v>2.7216000000000249</c:v>
                </c:pt>
                <c:pt idx="440">
                  <c:v>2.7360000000000251</c:v>
                </c:pt>
                <c:pt idx="441">
                  <c:v>2.7504000000000253</c:v>
                </c:pt>
                <c:pt idx="442">
                  <c:v>2.7648000000000255</c:v>
                </c:pt>
                <c:pt idx="443">
                  <c:v>2.7792000000000256</c:v>
                </c:pt>
                <c:pt idx="444">
                  <c:v>2.7936000000000258</c:v>
                </c:pt>
                <c:pt idx="445">
                  <c:v>2.808000000000026</c:v>
                </c:pt>
                <c:pt idx="446">
                  <c:v>2.8224000000000262</c:v>
                </c:pt>
                <c:pt idx="447">
                  <c:v>2.8368000000000264</c:v>
                </c:pt>
                <c:pt idx="448">
                  <c:v>2.8512000000000266</c:v>
                </c:pt>
                <c:pt idx="449">
                  <c:v>2.8656000000000268</c:v>
                </c:pt>
                <c:pt idx="450">
                  <c:v>2.880000000000027</c:v>
                </c:pt>
                <c:pt idx="451">
                  <c:v>2.8944000000000272</c:v>
                </c:pt>
                <c:pt idx="452">
                  <c:v>2.9088000000000274</c:v>
                </c:pt>
                <c:pt idx="453">
                  <c:v>2.9232000000000276</c:v>
                </c:pt>
                <c:pt idx="454">
                  <c:v>2.9376000000000277</c:v>
                </c:pt>
                <c:pt idx="455">
                  <c:v>2.9520000000000279</c:v>
                </c:pt>
                <c:pt idx="456">
                  <c:v>2.9664000000000281</c:v>
                </c:pt>
                <c:pt idx="457">
                  <c:v>2.9808000000000283</c:v>
                </c:pt>
                <c:pt idx="458">
                  <c:v>2.9952000000000285</c:v>
                </c:pt>
                <c:pt idx="459">
                  <c:v>3.0096000000000287</c:v>
                </c:pt>
                <c:pt idx="460">
                  <c:v>3.0240000000000289</c:v>
                </c:pt>
                <c:pt idx="461">
                  <c:v>3.0384000000000291</c:v>
                </c:pt>
                <c:pt idx="462">
                  <c:v>3.0528000000000293</c:v>
                </c:pt>
                <c:pt idx="463">
                  <c:v>3.0672000000000295</c:v>
                </c:pt>
                <c:pt idx="464">
                  <c:v>3.0816000000000296</c:v>
                </c:pt>
                <c:pt idx="465">
                  <c:v>3.0960000000000298</c:v>
                </c:pt>
                <c:pt idx="466">
                  <c:v>3.11040000000003</c:v>
                </c:pt>
                <c:pt idx="467">
                  <c:v>3.1248000000000302</c:v>
                </c:pt>
                <c:pt idx="468">
                  <c:v>3.1392000000000304</c:v>
                </c:pt>
                <c:pt idx="469">
                  <c:v>3.1536000000000306</c:v>
                </c:pt>
                <c:pt idx="470">
                  <c:v>3.1680000000000308</c:v>
                </c:pt>
                <c:pt idx="471">
                  <c:v>3.182400000000031</c:v>
                </c:pt>
                <c:pt idx="472">
                  <c:v>3.1968000000000312</c:v>
                </c:pt>
                <c:pt idx="473">
                  <c:v>3.2112000000000314</c:v>
                </c:pt>
                <c:pt idx="474">
                  <c:v>3.2256000000000316</c:v>
                </c:pt>
                <c:pt idx="475">
                  <c:v>3.2400000000000317</c:v>
                </c:pt>
                <c:pt idx="476">
                  <c:v>3.2544000000000319</c:v>
                </c:pt>
                <c:pt idx="477">
                  <c:v>3.2688000000000321</c:v>
                </c:pt>
                <c:pt idx="478">
                  <c:v>3.2832000000000323</c:v>
                </c:pt>
                <c:pt idx="479">
                  <c:v>3.2976000000000325</c:v>
                </c:pt>
                <c:pt idx="480">
                  <c:v>3.3120000000000327</c:v>
                </c:pt>
                <c:pt idx="481">
                  <c:v>3.3264000000000329</c:v>
                </c:pt>
                <c:pt idx="482">
                  <c:v>3.3408000000000331</c:v>
                </c:pt>
                <c:pt idx="483">
                  <c:v>3.3552000000000333</c:v>
                </c:pt>
                <c:pt idx="484">
                  <c:v>3.3696000000000335</c:v>
                </c:pt>
                <c:pt idx="485">
                  <c:v>3.3840000000000336</c:v>
                </c:pt>
                <c:pt idx="486">
                  <c:v>3.3984000000000338</c:v>
                </c:pt>
                <c:pt idx="487">
                  <c:v>3.412800000000034</c:v>
                </c:pt>
                <c:pt idx="488">
                  <c:v>3.4272000000000342</c:v>
                </c:pt>
                <c:pt idx="489">
                  <c:v>3.4416000000000344</c:v>
                </c:pt>
                <c:pt idx="490">
                  <c:v>3.4560000000000346</c:v>
                </c:pt>
                <c:pt idx="491">
                  <c:v>3.4704000000000348</c:v>
                </c:pt>
                <c:pt idx="492">
                  <c:v>3.484800000000035</c:v>
                </c:pt>
                <c:pt idx="493">
                  <c:v>3.4992000000000352</c:v>
                </c:pt>
                <c:pt idx="494">
                  <c:v>3.5136000000000354</c:v>
                </c:pt>
                <c:pt idx="495">
                  <c:v>3.5280000000000356</c:v>
                </c:pt>
                <c:pt idx="496">
                  <c:v>3.5424000000000357</c:v>
                </c:pt>
                <c:pt idx="497">
                  <c:v>3.5568000000000359</c:v>
                </c:pt>
                <c:pt idx="498">
                  <c:v>3.5712000000000361</c:v>
                </c:pt>
                <c:pt idx="499">
                  <c:v>3.5856000000000363</c:v>
                </c:pt>
                <c:pt idx="500">
                  <c:v>3.6000000000000365</c:v>
                </c:pt>
              </c:numCache>
            </c:numRef>
          </c:xVal>
          <c:yVal>
            <c:numRef>
              <c:f>Calculations!$D$2:$D$502</c:f>
              <c:numCache>
                <c:formatCode>0.0</c:formatCode>
                <c:ptCount val="501"/>
                <c:pt idx="0">
                  <c:v>6.119019301137719E-4</c:v>
                </c:pt>
                <c:pt idx="1">
                  <c:v>6.4439271410473989E-4</c:v>
                </c:pt>
                <c:pt idx="2">
                  <c:v>6.7846799284632131E-4</c:v>
                </c:pt>
                <c:pt idx="3">
                  <c:v>7.1419705007388001E-4</c:v>
                </c:pt>
                <c:pt idx="4">
                  <c:v>7.5165176990163592E-4</c:v>
                </c:pt>
                <c:pt idx="5">
                  <c:v>7.9090671258204032E-4</c:v>
                </c:pt>
                <c:pt idx="6">
                  <c:v>8.320391913997729E-4</c:v>
                </c:pt>
                <c:pt idx="7">
                  <c:v>8.7512935066171092E-4</c:v>
                </c:pt>
                <c:pt idx="8">
                  <c:v>9.2026024474058782E-4</c:v>
                </c:pt>
                <c:pt idx="9">
                  <c:v>9.6751791812628137E-4</c:v>
                </c:pt>
                <c:pt idx="10">
                  <c:v>1.0169914864347708E-3</c:v>
                </c:pt>
                <c:pt idx="11">
                  <c:v>1.0687732183208101E-3</c:v>
                </c:pt>
                <c:pt idx="12">
                  <c:v>1.1229586182362329E-3</c:v>
                </c:pt>
                <c:pt idx="13">
                  <c:v>1.1796465099715764E-3</c:v>
                </c:pt>
                <c:pt idx="14">
                  <c:v>1.2389391209143654E-3</c:v>
                </c:pt>
                <c:pt idx="15">
                  <c:v>1.3009421669529422E-3</c:v>
                </c:pt>
                <c:pt idx="16">
                  <c:v>1.3657649379501698E-3</c:v>
                </c:pt>
                <c:pt idx="17">
                  <c:v>1.4335203837066968E-3</c:v>
                </c:pt>
                <c:pt idx="18">
                  <c:v>1.5043252003286703E-3</c:v>
                </c:pt>
                <c:pt idx="19">
                  <c:v>1.578299916909992E-3</c:v>
                </c:pt>
                <c:pt idx="20">
                  <c:v>1.6555689824342267E-3</c:v>
                </c:pt>
                <c:pt idx="21">
                  <c:v>1.7362608527962734E-3</c:v>
                </c:pt>
                <c:pt idx="22">
                  <c:v>1.820508077838804E-3</c:v>
                </c:pt>
                <c:pt idx="23">
                  <c:v>1.9084473882932981E-3</c:v>
                </c:pt>
                <c:pt idx="24">
                  <c:v>2.0002197825102711E-3</c:v>
                </c:pt>
                <c:pt idx="25">
                  <c:v>2.0959706128579753E-3</c:v>
                </c:pt>
                <c:pt idx="26">
                  <c:v>2.1958496716635478E-3</c:v>
                </c:pt>
                <c:pt idx="27">
                  <c:v>2.3000112765651109E-3</c:v>
                </c:pt>
                <c:pt idx="28">
                  <c:v>2.4086143551379753E-3</c:v>
                </c:pt>
                <c:pt idx="29">
                  <c:v>2.5218225286526078E-3</c:v>
                </c:pt>
                <c:pt idx="30">
                  <c:v>2.6398041948164988E-3</c:v>
                </c:pt>
                <c:pt idx="31">
                  <c:v>2.762732609346695E-3</c:v>
                </c:pt>
                <c:pt idx="32">
                  <c:v>2.8907859662141411E-3</c:v>
                </c:pt>
                <c:pt idx="33">
                  <c:v>3.0241474763956309E-3</c:v>
                </c:pt>
                <c:pt idx="34">
                  <c:v>3.163005444963602E-3</c:v>
                </c:pt>
                <c:pt idx="35">
                  <c:v>3.3075533463386687E-3</c:v>
                </c:pt>
                <c:pt idx="36">
                  <c:v>3.457989897524421E-3</c:v>
                </c:pt>
                <c:pt idx="37">
                  <c:v>3.6145191291386235E-3</c:v>
                </c:pt>
                <c:pt idx="38">
                  <c:v>3.7773504540498186E-3</c:v>
                </c:pt>
                <c:pt idx="39">
                  <c:v>3.9466987334230994E-3</c:v>
                </c:pt>
                <c:pt idx="40">
                  <c:v>4.1227843399737974E-3</c:v>
                </c:pt>
                <c:pt idx="41">
                  <c:v>4.3058332182228853E-3</c:v>
                </c:pt>
                <c:pt idx="42">
                  <c:v>4.4960769415430544E-3</c:v>
                </c:pt>
                <c:pt idx="43">
                  <c:v>4.6937527657797693E-3</c:v>
                </c:pt>
                <c:pt idx="44">
                  <c:v>4.8991036792271157E-3</c:v>
                </c:pt>
                <c:pt idx="45">
                  <c:v>5.1123784487337913E-3</c:v>
                </c:pt>
                <c:pt idx="46">
                  <c:v>5.3338316617106271E-3</c:v>
                </c:pt>
                <c:pt idx="47">
                  <c:v>5.563723763806842E-3</c:v>
                </c:pt>
                <c:pt idx="48">
                  <c:v>5.8023210920187182E-3</c:v>
                </c:pt>
                <c:pt idx="49">
                  <c:v>6.0498959029907451E-3</c:v>
                </c:pt>
                <c:pt idx="50">
                  <c:v>6.3067263962660958E-3</c:v>
                </c:pt>
                <c:pt idx="51">
                  <c:v>6.5730967322403357E-3</c:v>
                </c:pt>
                <c:pt idx="52">
                  <c:v>6.8492970445695484E-3</c:v>
                </c:pt>
                <c:pt idx="53">
                  <c:v>7.1356234467818145E-3</c:v>
                </c:pt>
                <c:pt idx="54">
                  <c:v>7.4323780328386848E-3</c:v>
                </c:pt>
                <c:pt idx="55">
                  <c:v>7.7398688713919209E-3</c:v>
                </c:pt>
                <c:pt idx="56">
                  <c:v>8.0584099934791348E-3</c:v>
                </c:pt>
                <c:pt idx="57">
                  <c:v>8.3883213734011509E-3</c:v>
                </c:pt>
                <c:pt idx="58">
                  <c:v>8.7299289025233508E-3</c:v>
                </c:pt>
                <c:pt idx="59">
                  <c:v>9.0835643557430172E-3</c:v>
                </c:pt>
                <c:pt idx="60">
                  <c:v>9.4495653503650166E-3</c:v>
                </c:pt>
                <c:pt idx="61">
                  <c:v>9.8282752971289127E-3</c:v>
                </c:pt>
                <c:pt idx="62">
                  <c:v>1.0220043343131716E-2</c:v>
                </c:pt>
                <c:pt idx="63">
                  <c:v>1.0625224306392199E-2</c:v>
                </c:pt>
                <c:pt idx="64">
                  <c:v>1.1044178601804842E-2</c:v>
                </c:pt>
                <c:pt idx="65">
                  <c:v>1.1477272158234134E-2</c:v>
                </c:pt>
                <c:pt idx="66">
                  <c:v>1.192487632650319E-2</c:v>
                </c:pt>
                <c:pt idx="67">
                  <c:v>1.2387367778034399E-2</c:v>
                </c:pt>
                <c:pt idx="68">
                  <c:v>1.2865128393904053E-2</c:v>
                </c:pt>
                <c:pt idx="69">
                  <c:v>1.3358545144077864E-2</c:v>
                </c:pt>
                <c:pt idx="70">
                  <c:v>1.3868009956599653E-2</c:v>
                </c:pt>
                <c:pt idx="71">
                  <c:v>1.4393919576511689E-2</c:v>
                </c:pt>
                <c:pt idx="72">
                  <c:v>1.4936675414291573E-2</c:v>
                </c:pt>
                <c:pt idx="73">
                  <c:v>1.5496683383598173E-2</c:v>
                </c:pt>
                <c:pt idx="74">
                  <c:v>1.6074353728126659E-2</c:v>
                </c:pt>
                <c:pt idx="75">
                  <c:v>1.6670100837381657E-2</c:v>
                </c:pt>
                <c:pt idx="76">
                  <c:v>1.7284343051186229E-2</c:v>
                </c:pt>
                <c:pt idx="77">
                  <c:v>1.7917502452754756E-2</c:v>
                </c:pt>
                <c:pt idx="78">
                  <c:v>1.8570004650167886E-2</c:v>
                </c:pt>
                <c:pt idx="79">
                  <c:v>1.9242278546099122E-2</c:v>
                </c:pt>
                <c:pt idx="80">
                  <c:v>1.9934756095654382E-2</c:v>
                </c:pt>
                <c:pt idx="81">
                  <c:v>2.064787205219825E-2</c:v>
                </c:pt>
                <c:pt idx="82">
                  <c:v>2.138206370105409E-2</c:v>
                </c:pt>
                <c:pt idx="83">
                  <c:v>2.2137770580978638E-2</c:v>
                </c:pt>
                <c:pt idx="84">
                  <c:v>2.2915434193326648E-2</c:v>
                </c:pt>
                <c:pt idx="85">
                  <c:v>2.3715497698835762E-2</c:v>
                </c:pt>
                <c:pt idx="86">
                  <c:v>2.4538405601978234E-2</c:v>
                </c:pt>
                <c:pt idx="87">
                  <c:v>2.5384603422842014E-2</c:v>
                </c:pt>
                <c:pt idx="88">
                  <c:v>2.6254537356521262E-2</c:v>
                </c:pt>
                <c:pt idx="89">
                  <c:v>2.7148653920013734E-2</c:v>
                </c:pt>
                <c:pt idx="90">
                  <c:v>2.8067399586641197E-2</c:v>
                </c:pt>
                <c:pt idx="91">
                  <c:v>2.9011220408027654E-2</c:v>
                </c:pt>
                <c:pt idx="92">
                  <c:v>2.9980561623689964E-2</c:v>
                </c:pt>
                <c:pt idx="93">
                  <c:v>3.0975867258315488E-2</c:v>
                </c:pt>
                <c:pt idx="94">
                  <c:v>3.1997579706821933E-2</c:v>
                </c:pt>
                <c:pt idx="95">
                  <c:v>3.3046139307316147E-2</c:v>
                </c:pt>
                <c:pt idx="96">
                  <c:v>3.4121983902089974E-2</c:v>
                </c:pt>
                <c:pt idx="97">
                  <c:v>3.5225548386813639E-2</c:v>
                </c:pt>
                <c:pt idx="98">
                  <c:v>3.6357264248109845E-2</c:v>
                </c:pt>
                <c:pt idx="99">
                  <c:v>3.7517559089715005E-2</c:v>
                </c:pt>
                <c:pt idx="100">
                  <c:v>3.8706856147457204E-2</c:v>
                </c:pt>
                <c:pt idx="101">
                  <c:v>3.9925573793304615E-2</c:v>
                </c:pt>
                <c:pt idx="102">
                  <c:v>4.1174125028762519E-2</c:v>
                </c:pt>
                <c:pt idx="103">
                  <c:v>4.2452916967921021E-2</c:v>
                </c:pt>
                <c:pt idx="104">
                  <c:v>4.3762350310481285E-2</c:v>
                </c:pt>
                <c:pt idx="105">
                  <c:v>4.5102818805111904E-2</c:v>
                </c:pt>
                <c:pt idx="106">
                  <c:v>4.647470870351357E-2</c:v>
                </c:pt>
                <c:pt idx="107">
                  <c:v>4.7878398205594794E-2</c:v>
                </c:pt>
                <c:pt idx="108">
                  <c:v>4.9314256896186758E-2</c:v>
                </c:pt>
                <c:pt idx="109">
                  <c:v>5.0782645173751757E-2</c:v>
                </c:pt>
                <c:pt idx="110">
                  <c:v>5.2283913671564312E-2</c:v>
                </c:pt>
                <c:pt idx="111">
                  <c:v>5.3818402671870248E-2</c:v>
                </c:pt>
                <c:pt idx="112">
                  <c:v>5.5386441513553784E-2</c:v>
                </c:pt>
                <c:pt idx="113">
                  <c:v>5.6988347993869114E-2</c:v>
                </c:pt>
                <c:pt idx="114">
                  <c:v>5.86244277648163E-2</c:v>
                </c:pt>
                <c:pt idx="115">
                  <c:v>6.0294973724768157E-2</c:v>
                </c:pt>
                <c:pt idx="116">
                  <c:v>6.2000265405977674E-2</c:v>
                </c:pt>
                <c:pt idx="117">
                  <c:v>6.3740568358621102E-2</c:v>
                </c:pt>
                <c:pt idx="118">
                  <c:v>6.5516133532054391E-2</c:v>
                </c:pt>
                <c:pt idx="119">
                  <c:v>6.7327196653985316E-2</c:v>
                </c:pt>
                <c:pt idx="120">
                  <c:v>6.917397760828517E-2</c:v>
                </c:pt>
                <c:pt idx="121">
                  <c:v>7.1056679812187426E-2</c:v>
                </c:pt>
                <c:pt idx="122">
                  <c:v>7.2975489593641085E-2</c:v>
                </c:pt>
                <c:pt idx="123">
                  <c:v>7.4930575569608707E-2</c:v>
                </c:pt>
                <c:pt idx="124">
                  <c:v>7.6922088026118163E-2</c:v>
                </c:pt>
                <c:pt idx="125">
                  <c:v>7.8950158300897091E-2</c:v>
                </c:pt>
                <c:pt idx="126">
                  <c:v>8.1014898169437452E-2</c:v>
                </c:pt>
                <c:pt idx="127">
                  <c:v>8.3116399235355229E-2</c:v>
                </c:pt>
                <c:pt idx="128">
                  <c:v>8.5254732325926369E-2</c:v>
                </c:pt>
                <c:pt idx="129">
                  <c:v>8.7429946893696486E-2</c:v>
                </c:pt>
                <c:pt idx="130">
                  <c:v>8.9642070425075548E-2</c:v>
                </c:pt>
                <c:pt idx="131">
                  <c:v>9.1891107856842111E-2</c:v>
                </c:pt>
                <c:pt idx="132">
                  <c:v>9.4177041001494363E-2</c:v>
                </c:pt>
                <c:pt idx="133">
                  <c:v>9.6499827982395189E-2</c:v>
                </c:pt>
                <c:pt idx="134">
                  <c:v>9.8859402679668543E-2</c:v>
                </c:pt>
                <c:pt idx="135">
                  <c:v>0.10125567418781217</c:v>
                </c:pt>
                <c:pt idx="136">
                  <c:v>0.10368852628599889</c:v>
                </c:pt>
                <c:pt idx="137">
                  <c:v>0.1061578169220431</c:v>
                </c:pt>
                <c:pt idx="138">
                  <c:v>0.10866337771101389</c:v>
                </c:pt>
                <c:pt idx="139">
                  <c:v>0.11120501344947707</c:v>
                </c:pt>
                <c:pt idx="140">
                  <c:v>0.11378250164635038</c:v>
                </c:pt>
                <c:pt idx="141">
                  <c:v>0.11639559207135405</c:v>
                </c:pt>
                <c:pt idx="142">
                  <c:v>0.11904400632203604</c:v>
                </c:pt>
                <c:pt idx="143">
                  <c:v>0.12172743741034815</c:v>
                </c:pt>
                <c:pt idx="144">
                  <c:v>0.12444554936974109</c:v>
                </c:pt>
                <c:pt idx="145">
                  <c:v>0.12719797688374035</c:v>
                </c:pt>
                <c:pt idx="146">
                  <c:v>0.12998432493695372</c:v>
                </c:pt>
                <c:pt idx="147">
                  <c:v>0.13280416848945076</c:v>
                </c:pt>
                <c:pt idx="148">
                  <c:v>0.13565705217543977</c:v>
                </c:pt>
                <c:pt idx="149">
                  <c:v>0.13854249002715435</c:v>
                </c:pt>
                <c:pt idx="150">
                  <c:v>0.14145996522484283</c:v>
                </c:pt>
                <c:pt idx="151">
                  <c:v>0.14440892987373574</c:v>
                </c:pt>
                <c:pt idx="152">
                  <c:v>0.14738880480884556</c:v>
                </c:pt>
                <c:pt idx="153">
                  <c:v>0.15039897942843025</c:v>
                </c:pt>
                <c:pt idx="154">
                  <c:v>0.15343881155692674</c:v>
                </c:pt>
                <c:pt idx="155">
                  <c:v>0.15650762733813553</c:v>
                </c:pt>
                <c:pt idx="156">
                  <c:v>0.15960472115940788</c:v>
                </c:pt>
                <c:pt idx="157">
                  <c:v>0.16272935560755727</c:v>
                </c:pt>
                <c:pt idx="158">
                  <c:v>0.16588076145718519</c:v>
                </c:pt>
                <c:pt idx="159">
                  <c:v>0.16905813769207767</c:v>
                </c:pt>
                <c:pt idx="160">
                  <c:v>0.17226065156029199</c:v>
                </c:pt>
                <c:pt idx="161">
                  <c:v>0.17548743866351788</c:v>
                </c:pt>
                <c:pt idx="162">
                  <c:v>0.1787376030812568</c:v>
                </c:pt>
                <c:pt idx="163">
                  <c:v>0.18201021753032295</c:v>
                </c:pt>
                <c:pt idx="164">
                  <c:v>0.1853043235601276</c:v>
                </c:pt>
                <c:pt idx="165">
                  <c:v>0.18861893178416397</c:v>
                </c:pt>
                <c:pt idx="166">
                  <c:v>0.19195302214806501</c:v>
                </c:pt>
                <c:pt idx="167">
                  <c:v>0.1953055442345592</c:v>
                </c:pt>
                <c:pt idx="168">
                  <c:v>0.19867541760560228</c:v>
                </c:pt>
                <c:pt idx="169">
                  <c:v>0.2020615321819117</c:v>
                </c:pt>
                <c:pt idx="170">
                  <c:v>0.20546274866008143</c:v>
                </c:pt>
                <c:pt idx="171">
                  <c:v>0.20887789896740241</c:v>
                </c:pt>
                <c:pt idx="172">
                  <c:v>0.21230578675445952</c:v>
                </c:pt>
                <c:pt idx="173">
                  <c:v>0.21574518792552422</c:v>
                </c:pt>
                <c:pt idx="174">
                  <c:v>0.21919485120670554</c:v>
                </c:pt>
                <c:pt idx="175">
                  <c:v>0.22265349875176574</c:v>
                </c:pt>
                <c:pt idx="176">
                  <c:v>0.22611982678545195</c:v>
                </c:pt>
                <c:pt idx="177">
                  <c:v>0.2295925062841371</c:v>
                </c:pt>
                <c:pt idx="178">
                  <c:v>0.23307018369350416</c:v>
                </c:pt>
                <c:pt idx="179">
                  <c:v>0.23655148168295262</c:v>
                </c:pt>
                <c:pt idx="180">
                  <c:v>0.24003499993634406</c:v>
                </c:pt>
                <c:pt idx="181">
                  <c:v>0.24351931597864623</c:v>
                </c:pt>
                <c:pt idx="182">
                  <c:v>0.24700298603797716</c:v>
                </c:pt>
                <c:pt idx="183">
                  <c:v>0.25048454594248903</c:v>
                </c:pt>
                <c:pt idx="184">
                  <c:v>0.25396251205147413</c:v>
                </c:pt>
                <c:pt idx="185">
                  <c:v>0.2574353822200165</c:v>
                </c:pt>
                <c:pt idx="186">
                  <c:v>0.26090163679645334</c:v>
                </c:pt>
                <c:pt idx="187">
                  <c:v>0.26435973965185178</c:v>
                </c:pt>
                <c:pt idx="188">
                  <c:v>0.26780813924065089</c:v>
                </c:pt>
                <c:pt idx="189">
                  <c:v>0.27124526969155882</c:v>
                </c:pt>
                <c:pt idx="190">
                  <c:v>0.27466955192774128</c:v>
                </c:pt>
                <c:pt idx="191">
                  <c:v>0.27807939481528049</c:v>
                </c:pt>
                <c:pt idx="192">
                  <c:v>0.28147319633882906</c:v>
                </c:pt>
                <c:pt idx="193">
                  <c:v>0.28484934480333224</c:v>
                </c:pt>
                <c:pt idx="194">
                  <c:v>0.28820622006063606</c:v>
                </c:pt>
                <c:pt idx="195">
                  <c:v>0.29154219475975146</c:v>
                </c:pt>
                <c:pt idx="196">
                  <c:v>0.29485563561949274</c:v>
                </c:pt>
                <c:pt idx="197">
                  <c:v>0.29814490472216232</c:v>
                </c:pt>
                <c:pt idx="198">
                  <c:v>0.30140836082690642</c:v>
                </c:pt>
                <c:pt idx="199">
                  <c:v>0.30464436070132261</c:v>
                </c:pt>
                <c:pt idx="200">
                  <c:v>0.307851260469857</c:v>
                </c:pt>
                <c:pt idx="201">
                  <c:v>0.31102741697748848</c:v>
                </c:pt>
                <c:pt idx="202">
                  <c:v>0.31417118916715892</c:v>
                </c:pt>
                <c:pt idx="203">
                  <c:v>0.31728093946937164</c:v>
                </c:pt>
                <c:pt idx="204">
                  <c:v>0.32035503520234576</c:v>
                </c:pt>
                <c:pt idx="205">
                  <c:v>0.32339184998108367</c:v>
                </c:pt>
                <c:pt idx="206">
                  <c:v>0.32638976513367757</c:v>
                </c:pt>
                <c:pt idx="207">
                  <c:v>0.32934717112315537</c:v>
                </c:pt>
                <c:pt idx="208">
                  <c:v>0.33226246897314154</c:v>
                </c:pt>
                <c:pt idx="209">
                  <c:v>0.33513407169558679</c:v>
                </c:pt>
                <c:pt idx="210">
                  <c:v>0.33796040571880059</c:v>
                </c:pt>
                <c:pt idx="211">
                  <c:v>0.34073991231400635</c:v>
                </c:pt>
                <c:pt idx="212">
                  <c:v>0.3434710490186233</c:v>
                </c:pt>
                <c:pt idx="213">
                  <c:v>0.34615229105446993</c:v>
                </c:pt>
                <c:pt idx="214">
                  <c:v>0.34878213273907632</c:v>
                </c:pt>
                <c:pt idx="215">
                  <c:v>0.35135908888828715</c:v>
                </c:pt>
                <c:pt idx="216">
                  <c:v>0.35388169620833554</c:v>
                </c:pt>
                <c:pt idx="217">
                  <c:v>0.35634851467557105</c:v>
                </c:pt>
                <c:pt idx="218">
                  <c:v>0.3587581289020263</c:v>
                </c:pt>
                <c:pt idx="219">
                  <c:v>0.36110914948501716</c:v>
                </c:pt>
                <c:pt idx="220">
                  <c:v>0.36340021433898007</c:v>
                </c:pt>
                <c:pt idx="221">
                  <c:v>0.36562999000776386</c:v>
                </c:pt>
                <c:pt idx="222">
                  <c:v>0.36779717295561176</c:v>
                </c:pt>
                <c:pt idx="223">
                  <c:v>0.36990049083508508</c:v>
                </c:pt>
                <c:pt idx="224">
                  <c:v>0.37193870373020749</c:v>
                </c:pt>
                <c:pt idx="225">
                  <c:v>0.37391060537313081</c:v>
                </c:pt>
                <c:pt idx="226">
                  <c:v>0.37581502433265346</c:v>
                </c:pt>
                <c:pt idx="227">
                  <c:v>0.37765082517295423</c:v>
                </c:pt>
                <c:pt idx="228">
                  <c:v>0.3794169095809381</c:v>
                </c:pt>
                <c:pt idx="229">
                  <c:v>0.38111221746062846</c:v>
                </c:pt>
                <c:pt idx="230">
                  <c:v>0.38273572799308053</c:v>
                </c:pt>
                <c:pt idx="231">
                  <c:v>0.38428646066033273</c:v>
                </c:pt>
                <c:pt idx="232">
                  <c:v>0.38576347623195878</c:v>
                </c:pt>
                <c:pt idx="233">
                  <c:v>0.3871658777128324</c:v>
                </c:pt>
                <c:pt idx="234">
                  <c:v>0.38849281125076485</c:v>
                </c:pt>
                <c:pt idx="235">
                  <c:v>0.38974346700273099</c:v>
                </c:pt>
                <c:pt idx="236">
                  <c:v>0.3909170799584531</c:v>
                </c:pt>
                <c:pt idx="237">
                  <c:v>0.39201293072017118</c:v>
                </c:pt>
                <c:pt idx="238">
                  <c:v>0.39303034623748578</c:v>
                </c:pt>
                <c:pt idx="239">
                  <c:v>0.39396870049622401</c:v>
                </c:pt>
                <c:pt idx="240">
                  <c:v>0.39482741516034076</c:v>
                </c:pt>
                <c:pt idx="241">
                  <c:v>0.39560596016593458</c:v>
                </c:pt>
                <c:pt idx="242">
                  <c:v>0.39630385426652331</c:v>
                </c:pt>
                <c:pt idx="243">
                  <c:v>0.39692066552879535</c:v>
                </c:pt>
                <c:pt idx="244">
                  <c:v>0.39745601177812018</c:v>
                </c:pt>
                <c:pt idx="245">
                  <c:v>0.39790956099317643</c:v>
                </c:pt>
                <c:pt idx="246">
                  <c:v>0.39828103164912582</c:v>
                </c:pt>
                <c:pt idx="247">
                  <c:v>0.39857019300883717</c:v>
                </c:pt>
                <c:pt idx="248">
                  <c:v>0.39877686536173829</c:v>
                </c:pt>
                <c:pt idx="249">
                  <c:v>0.39890092020995016</c:v>
                </c:pt>
                <c:pt idx="250">
                  <c:v>0.3989422804014327</c:v>
                </c:pt>
                <c:pt idx="251">
                  <c:v>0.39890092020994994</c:v>
                </c:pt>
                <c:pt idx="252">
                  <c:v>0.3987768653617379</c:v>
                </c:pt>
                <c:pt idx="253">
                  <c:v>0.39857019300883656</c:v>
                </c:pt>
                <c:pt idx="254">
                  <c:v>0.39828103164912498</c:v>
                </c:pt>
                <c:pt idx="255">
                  <c:v>0.39790956099317537</c:v>
                </c:pt>
                <c:pt idx="256">
                  <c:v>0.39745601177811896</c:v>
                </c:pt>
                <c:pt idx="257">
                  <c:v>0.3969206655287939</c:v>
                </c:pt>
                <c:pt idx="258">
                  <c:v>0.3963038542665217</c:v>
                </c:pt>
                <c:pt idx="259">
                  <c:v>0.39560596016593269</c:v>
                </c:pt>
                <c:pt idx="260">
                  <c:v>0.3948274151603387</c:v>
                </c:pt>
                <c:pt idx="261">
                  <c:v>0.39396870049622174</c:v>
                </c:pt>
                <c:pt idx="262">
                  <c:v>0.39303034623748329</c:v>
                </c:pt>
                <c:pt idx="263">
                  <c:v>0.39201293072016852</c:v>
                </c:pt>
                <c:pt idx="264">
                  <c:v>0.39091707995845026</c:v>
                </c:pt>
                <c:pt idx="265">
                  <c:v>0.38974346700272794</c:v>
                </c:pt>
                <c:pt idx="266">
                  <c:v>0.38849281125076163</c:v>
                </c:pt>
                <c:pt idx="267">
                  <c:v>0.38716587771282895</c:v>
                </c:pt>
                <c:pt idx="268">
                  <c:v>0.38576347623195517</c:v>
                </c:pt>
                <c:pt idx="269">
                  <c:v>0.3842864606603289</c:v>
                </c:pt>
                <c:pt idx="270">
                  <c:v>0.38273572799307654</c:v>
                </c:pt>
                <c:pt idx="271">
                  <c:v>0.38111221746062429</c:v>
                </c:pt>
                <c:pt idx="272">
                  <c:v>0.37941690958093371</c:v>
                </c:pt>
                <c:pt idx="273">
                  <c:v>0.37765082517294973</c:v>
                </c:pt>
                <c:pt idx="274">
                  <c:v>0.37581502433264879</c:v>
                </c:pt>
                <c:pt idx="275">
                  <c:v>0.37391060537312593</c:v>
                </c:pt>
                <c:pt idx="276">
                  <c:v>0.37193870373020244</c:v>
                </c:pt>
                <c:pt idx="277">
                  <c:v>0.36990049083507986</c:v>
                </c:pt>
                <c:pt idx="278">
                  <c:v>0.36779717295560638</c:v>
                </c:pt>
                <c:pt idx="279">
                  <c:v>0.36562999000775831</c:v>
                </c:pt>
                <c:pt idx="280">
                  <c:v>0.36340021433897435</c:v>
                </c:pt>
                <c:pt idx="281">
                  <c:v>0.36110914948501133</c:v>
                </c:pt>
                <c:pt idx="282">
                  <c:v>0.35875812890202036</c:v>
                </c:pt>
                <c:pt idx="283">
                  <c:v>0.35634851467556489</c:v>
                </c:pt>
                <c:pt idx="284">
                  <c:v>0.35388169620832927</c:v>
                </c:pt>
                <c:pt idx="285">
                  <c:v>0.35135908888828071</c:v>
                </c:pt>
                <c:pt idx="286">
                  <c:v>0.34878213273906983</c:v>
                </c:pt>
                <c:pt idx="287">
                  <c:v>0.34615229105446321</c:v>
                </c:pt>
                <c:pt idx="288">
                  <c:v>0.34347104901861647</c:v>
                </c:pt>
                <c:pt idx="289">
                  <c:v>0.34073991231399942</c:v>
                </c:pt>
                <c:pt idx="290">
                  <c:v>0.33796040571879354</c:v>
                </c:pt>
                <c:pt idx="291">
                  <c:v>0.33513407169557963</c:v>
                </c:pt>
                <c:pt idx="292">
                  <c:v>0.33226246897313427</c:v>
                </c:pt>
                <c:pt idx="293">
                  <c:v>0.32934717112314793</c:v>
                </c:pt>
                <c:pt idx="294">
                  <c:v>0.32638976513367007</c:v>
                </c:pt>
                <c:pt idx="295">
                  <c:v>0.32339184998107612</c:v>
                </c:pt>
                <c:pt idx="296">
                  <c:v>0.3203550352023381</c:v>
                </c:pt>
                <c:pt idx="297">
                  <c:v>0.31728093946936387</c:v>
                </c:pt>
                <c:pt idx="298">
                  <c:v>0.31417118916715109</c:v>
                </c:pt>
                <c:pt idx="299">
                  <c:v>0.31102741697748054</c:v>
                </c:pt>
                <c:pt idx="300">
                  <c:v>0.30785126046984895</c:v>
                </c:pt>
                <c:pt idx="301">
                  <c:v>0.30464436070131451</c:v>
                </c:pt>
                <c:pt idx="302">
                  <c:v>0.30140836082689826</c:v>
                </c:pt>
                <c:pt idx="303">
                  <c:v>0.2981449047221541</c:v>
                </c:pt>
                <c:pt idx="304">
                  <c:v>0.29485563561948447</c:v>
                </c:pt>
                <c:pt idx="305">
                  <c:v>0.29154219475974308</c:v>
                </c:pt>
                <c:pt idx="306">
                  <c:v>0.28820622006062768</c:v>
                </c:pt>
                <c:pt idx="307">
                  <c:v>0.28484934480332375</c:v>
                </c:pt>
                <c:pt idx="308">
                  <c:v>0.28147319633882051</c:v>
                </c:pt>
                <c:pt idx="309">
                  <c:v>0.27807939481527194</c:v>
                </c:pt>
                <c:pt idx="310">
                  <c:v>0.27466955192773274</c:v>
                </c:pt>
                <c:pt idx="311">
                  <c:v>0.27124526969155022</c:v>
                </c:pt>
                <c:pt idx="312">
                  <c:v>0.26780813924064223</c:v>
                </c:pt>
                <c:pt idx="313">
                  <c:v>0.26435973965184312</c:v>
                </c:pt>
                <c:pt idx="314">
                  <c:v>0.26090163679644468</c:v>
                </c:pt>
                <c:pt idx="315">
                  <c:v>0.25743538222000778</c:v>
                </c:pt>
                <c:pt idx="316">
                  <c:v>0.25396251205146536</c:v>
                </c:pt>
                <c:pt idx="317">
                  <c:v>0.25048454594248032</c:v>
                </c:pt>
                <c:pt idx="318">
                  <c:v>0.24700298603796844</c:v>
                </c:pt>
                <c:pt idx="319">
                  <c:v>0.24351931597863746</c:v>
                </c:pt>
                <c:pt idx="320">
                  <c:v>0.24003499993633529</c:v>
                </c:pt>
                <c:pt idx="321">
                  <c:v>0.2365514816829439</c:v>
                </c:pt>
                <c:pt idx="322">
                  <c:v>0.23307018369349539</c:v>
                </c:pt>
                <c:pt idx="323">
                  <c:v>0.22959250628412833</c:v>
                </c:pt>
                <c:pt idx="324">
                  <c:v>0.22611982678544326</c:v>
                </c:pt>
                <c:pt idx="325">
                  <c:v>0.22265349875175702</c:v>
                </c:pt>
                <c:pt idx="326">
                  <c:v>0.21919485120669688</c:v>
                </c:pt>
                <c:pt idx="327">
                  <c:v>0.21574518792551556</c:v>
                </c:pt>
                <c:pt idx="328">
                  <c:v>0.21230578675445089</c:v>
                </c:pt>
                <c:pt idx="329">
                  <c:v>0.20887789896739381</c:v>
                </c:pt>
                <c:pt idx="330">
                  <c:v>0.20546274866007289</c:v>
                </c:pt>
                <c:pt idx="331">
                  <c:v>0.20206153218190315</c:v>
                </c:pt>
                <c:pt idx="332">
                  <c:v>0.19867541760559382</c:v>
                </c:pt>
                <c:pt idx="333">
                  <c:v>0.19530554423455077</c:v>
                </c:pt>
                <c:pt idx="334">
                  <c:v>0.1919530221480566</c:v>
                </c:pt>
                <c:pt idx="335">
                  <c:v>0.18861893178415565</c:v>
                </c:pt>
                <c:pt idx="336">
                  <c:v>0.18530432356011931</c:v>
                </c:pt>
                <c:pt idx="337">
                  <c:v>0.18201021753031468</c:v>
                </c:pt>
                <c:pt idx="338">
                  <c:v>0.17873760308124861</c:v>
                </c:pt>
                <c:pt idx="339">
                  <c:v>0.17548743866350977</c:v>
                </c:pt>
                <c:pt idx="340">
                  <c:v>0.17226065156028392</c:v>
                </c:pt>
                <c:pt idx="341">
                  <c:v>0.16905813769206962</c:v>
                </c:pt>
                <c:pt idx="342">
                  <c:v>0.16588076145717726</c:v>
                </c:pt>
                <c:pt idx="343">
                  <c:v>0.16272935560754936</c:v>
                </c:pt>
                <c:pt idx="344">
                  <c:v>0.15960472115940008</c:v>
                </c:pt>
                <c:pt idx="345">
                  <c:v>0.15650762733812779</c:v>
                </c:pt>
                <c:pt idx="346">
                  <c:v>0.15343881155691905</c:v>
                </c:pt>
                <c:pt idx="347">
                  <c:v>0.15039897942842265</c:v>
                </c:pt>
                <c:pt idx="348">
                  <c:v>0.14738880480883804</c:v>
                </c:pt>
                <c:pt idx="349">
                  <c:v>0.14440892987372828</c:v>
                </c:pt>
                <c:pt idx="350">
                  <c:v>0.14145996522483548</c:v>
                </c:pt>
                <c:pt idx="351">
                  <c:v>0.13854249002714705</c:v>
                </c:pt>
                <c:pt idx="352">
                  <c:v>0.13565705217543256</c:v>
                </c:pt>
                <c:pt idx="353">
                  <c:v>0.13280416848944362</c:v>
                </c:pt>
                <c:pt idx="354">
                  <c:v>0.12998432493694667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12-594D-8589-AB0E35164B20}"/>
            </c:ext>
          </c:extLst>
        </c:ser>
        <c:ser>
          <c:idx val="4"/>
          <c:order val="2"/>
          <c:tx>
            <c:v>Current Value</c:v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Calculations!$E$2</c:f>
              <c:numCache>
                <c:formatCode>0.00</c:formatCode>
                <c:ptCount val="1"/>
                <c:pt idx="0">
                  <c:v>1.5</c:v>
                </c:pt>
              </c:numCache>
            </c:numRef>
          </c:xVal>
          <c:yVal>
            <c:numRef>
              <c:f>Calculations!$G$2</c:f>
              <c:numCache>
                <c:formatCode>0.000</c:formatCode>
                <c:ptCount val="1"/>
                <c:pt idx="0">
                  <c:v>0.12951759566589174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12-594D-8589-AB0E35164B20}"/>
            </c:ext>
          </c:extLst>
        </c:ser>
        <c:ser>
          <c:idx val="5"/>
          <c:order val="3"/>
          <c:tx>
            <c:v>Dummy 1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Calculations!$E$2</c:f>
              <c:numCache>
                <c:formatCode>0.00</c:formatCode>
                <c:ptCount val="1"/>
                <c:pt idx="0">
                  <c:v>1.5</c:v>
                </c:pt>
              </c:numCache>
            </c:numRef>
          </c:xVal>
          <c:yVal>
            <c:numRef>
              <c:f>Calculations!$G$2</c:f>
              <c:numCache>
                <c:formatCode>0.000</c:formatCode>
                <c:ptCount val="1"/>
                <c:pt idx="0">
                  <c:v>0.12951759566589174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12-594D-8589-AB0E35164B20}"/>
            </c:ext>
          </c:extLst>
        </c:ser>
        <c:ser>
          <c:idx val="7"/>
          <c:order val="4"/>
          <c:tx>
            <c:v>Mean</c:v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Calculations!$J$2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Calculations!$I$2</c:f>
              <c:numCache>
                <c:formatCode>General</c:formatCode>
                <c:ptCount val="1"/>
                <c:pt idx="0">
                  <c:v>0.3989422804014327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12-594D-8589-AB0E35164B20}"/>
            </c:ext>
          </c:extLst>
        </c:ser>
        <c:ser>
          <c:idx val="8"/>
          <c:order val="5"/>
          <c:tx>
            <c:v>Dummy 3</c:v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Calculations!$J$2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Calculations!$I$2</c:f>
              <c:numCache>
                <c:formatCode>General</c:formatCode>
                <c:ptCount val="1"/>
                <c:pt idx="0">
                  <c:v>0.3989422804014327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12-594D-8589-AB0E35164B20}"/>
            </c:ext>
          </c:extLst>
        </c:ser>
        <c:ser>
          <c:idx val="9"/>
          <c:order val="6"/>
          <c:tx>
            <c:v>Sigma</c:v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Calculations!$J$2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Calculations!$I$2</c:f>
              <c:numCache>
                <c:formatCode>General</c:formatCode>
                <c:ptCount val="1"/>
                <c:pt idx="0">
                  <c:v>0.3989422804014327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12-594D-8589-AB0E35164B20}"/>
            </c:ext>
          </c:extLst>
        </c:ser>
        <c:ser>
          <c:idx val="10"/>
          <c:order val="7"/>
          <c:tx>
            <c:v>Dummy 5</c:v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Calculations!$J$2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Calculations!$I$2</c:f>
              <c:numCache>
                <c:formatCode>General</c:formatCode>
                <c:ptCount val="1"/>
                <c:pt idx="0">
                  <c:v>0.3989422804014327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12-594D-8589-AB0E35164B20}"/>
            </c:ext>
          </c:extLst>
        </c:ser>
        <c:ser>
          <c:idx val="11"/>
          <c:order val="8"/>
          <c:tx>
            <c:v>Sigma Block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Calculations!$K$2:$K$102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Calculations!$L$2:$L$102</c:f>
              <c:numCache>
                <c:formatCode>General</c:formatCode>
                <c:ptCount val="101"/>
                <c:pt idx="4">
                  <c:v>5.5E-2</c:v>
                </c:pt>
                <c:pt idx="5">
                  <c:v>5.5E-2</c:v>
                </c:pt>
                <c:pt idx="6">
                  <c:v>5.5E-2</c:v>
                </c:pt>
                <c:pt idx="7">
                  <c:v>5.5E-2</c:v>
                </c:pt>
                <c:pt idx="8">
                  <c:v>5.5E-2</c:v>
                </c:pt>
                <c:pt idx="9">
                  <c:v>5.5E-2</c:v>
                </c:pt>
                <c:pt idx="10">
                  <c:v>5.5E-2</c:v>
                </c:pt>
                <c:pt idx="11">
                  <c:v>5.5E-2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5.5E-2</c:v>
                </c:pt>
                <c:pt idx="66">
                  <c:v>5.5E-2</c:v>
                </c:pt>
                <c:pt idx="67">
                  <c:v>5.5E-2</c:v>
                </c:pt>
                <c:pt idx="68">
                  <c:v>5.5E-2</c:v>
                </c:pt>
                <c:pt idx="69">
                  <c:v>5.5E-2</c:v>
                </c:pt>
                <c:pt idx="70">
                  <c:v>5.5E-2</c:v>
                </c:pt>
                <c:pt idx="71">
                  <c:v>5.5E-2</c:v>
                </c:pt>
                <c:pt idx="72">
                  <c:v>5.5E-2</c:v>
                </c:pt>
                <c:pt idx="73">
                  <c:v>5.5E-2</c:v>
                </c:pt>
                <c:pt idx="74">
                  <c:v>5.5E-2</c:v>
                </c:pt>
                <c:pt idx="75">
                  <c:v>5.5E-2</c:v>
                </c:pt>
                <c:pt idx="76">
                  <c:v>5.5E-2</c:v>
                </c:pt>
                <c:pt idx="77">
                  <c:v>5.5E-2</c:v>
                </c:pt>
                <c:pt idx="78">
                  <c:v>5.5E-2</c:v>
                </c:pt>
                <c:pt idx="79">
                  <c:v>5.5E-2</c:v>
                </c:pt>
                <c:pt idx="80">
                  <c:v>5.5E-2</c:v>
                </c:pt>
                <c:pt idx="81">
                  <c:v>5.5E-2</c:v>
                </c:pt>
                <c:pt idx="82">
                  <c:v>5.5E-2</c:v>
                </c:pt>
                <c:pt idx="83">
                  <c:v>5.5E-2</c:v>
                </c:pt>
                <c:pt idx="84">
                  <c:v>5.5E-2</c:v>
                </c:pt>
                <c:pt idx="85">
                  <c:v>5.5E-2</c:v>
                </c:pt>
                <c:pt idx="86">
                  <c:v>5.5E-2</c:v>
                </c:pt>
                <c:pt idx="87">
                  <c:v>5.5E-2</c:v>
                </c:pt>
                <c:pt idx="88">
                  <c:v>5.5E-2</c:v>
                </c:pt>
                <c:pt idx="89">
                  <c:v>5.5E-2</c:v>
                </c:pt>
                <c:pt idx="90">
                  <c:v>5.5E-2</c:v>
                </c:pt>
                <c:pt idx="91">
                  <c:v>5.5E-2</c:v>
                </c:pt>
                <c:pt idx="92">
                  <c:v>5.5E-2</c:v>
                </c:pt>
                <c:pt idx="93">
                  <c:v>5.5E-2</c:v>
                </c:pt>
                <c:pt idx="94">
                  <c:v>5.5E-2</c:v>
                </c:pt>
                <c:pt idx="95">
                  <c:v>5.5E-2</c:v>
                </c:pt>
                <c:pt idx="96">
                  <c:v>5.5E-2</c:v>
                </c:pt>
                <c:pt idx="97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12-594D-8589-AB0E35164B20}"/>
            </c:ext>
          </c:extLst>
        </c:ser>
        <c:ser>
          <c:idx val="12"/>
          <c:order val="9"/>
          <c:tx>
            <c:v>Current Low</c:v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7.1526966969568964E-2"/>
                  <c:y val="-6.1714467509743152E-2"/>
                </c:manualLayout>
              </c:layout>
              <c:tx>
                <c:strRef>
                  <c:f>Calculations!$F$9</c:f>
                  <c:strCache>
                    <c:ptCount val="1"/>
                    <c:pt idx="0">
                      <c:v>100,0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{FA46C235-6261-49EF-8469-E3C3A0459645}</c15:txfldGUID>
                      <c15:f>Calculations!$F$9</c15:f>
                      <c15:dlblFieldTableCache>
                        <c:ptCount val="1"/>
                        <c:pt idx="0">
                          <c:v>100,0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4812-594D-8589-AB0E35164B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Calculations!$E$3</c:f>
              <c:numCache>
                <c:formatCode>0.00</c:formatCode>
                <c:ptCount val="1"/>
                <c:pt idx="0">
                  <c:v>#N/A</c:v>
                </c:pt>
              </c:numCache>
            </c:numRef>
          </c:xVal>
          <c:yVal>
            <c:numRef>
              <c:f>Calculations!$G$3</c:f>
              <c:numCache>
                <c:formatCode>0.000</c:formatCode>
                <c:ptCount val="1"/>
                <c:pt idx="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12-594D-8589-AB0E35164B20}"/>
            </c:ext>
          </c:extLst>
        </c:ser>
        <c:ser>
          <c:idx val="3"/>
          <c:order val="10"/>
          <c:tx>
            <c:v>lowzlabel</c:v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0.17606616917039447"/>
                  <c:y val="-2.9477981918926817E-2"/>
                </c:manualLayout>
              </c:layout>
              <c:tx>
                <c:strRef>
                  <c:f>Calculations!$F$6</c:f>
                  <c:strCache>
                    <c:ptCount val="1"/>
                    <c:pt idx="0">
                      <c:v>Lo Z-score  =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{36D5DB82-E449-467A-BEA3-4246E8D02991}</c15:txfldGUID>
                      <c15:f>Calculations!$F$6</c15:f>
                      <c15:dlblFieldTableCache>
                        <c:ptCount val="1"/>
                        <c:pt idx="0">
                          <c:v>Lo Z-score  =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4812-594D-8589-AB0E35164B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Calculations!$E$3</c:f>
              <c:numCache>
                <c:formatCode>0.00</c:formatCode>
                <c:ptCount val="1"/>
                <c:pt idx="0">
                  <c:v>#N/A</c:v>
                </c:pt>
              </c:numCache>
            </c:numRef>
          </c:xVal>
          <c:yVal>
            <c:numRef>
              <c:f>Calculations!$G$3</c:f>
              <c:numCache>
                <c:formatCode>0.000</c:formatCode>
                <c:ptCount val="1"/>
                <c:pt idx="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812-594D-8589-AB0E35164B20}"/>
            </c:ext>
          </c:extLst>
        </c:ser>
        <c:ser>
          <c:idx val="13"/>
          <c:order val="11"/>
          <c:tx>
            <c:v>lowxlabel</c:v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0.19440638008281996"/>
                  <c:y val="-6.1681804925899406E-2"/>
                </c:manualLayout>
              </c:layout>
              <c:tx>
                <c:strRef>
                  <c:f>Calculations!$F$5</c:f>
                  <c:strCache>
                    <c:ptCount val="1"/>
                    <c:pt idx="0">
                      <c:v>Lo Value (X1)  = 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{7BC7D9E8-2915-49B0-857D-C1D31D9AA774}</c15:txfldGUID>
                      <c15:f>Calculations!$F$5</c15:f>
                      <c15:dlblFieldTableCache>
                        <c:ptCount val="1"/>
                        <c:pt idx="0">
                          <c:v>Lo Value (X1)  =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4812-594D-8589-AB0E35164B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Calculations!$E$3</c:f>
              <c:numCache>
                <c:formatCode>0.00</c:formatCode>
                <c:ptCount val="1"/>
                <c:pt idx="0">
                  <c:v>#N/A</c:v>
                </c:pt>
              </c:numCache>
            </c:numRef>
          </c:xVal>
          <c:yVal>
            <c:numRef>
              <c:f>Calculations!$G$3</c:f>
              <c:numCache>
                <c:formatCode>0.000</c:formatCode>
                <c:ptCount val="1"/>
                <c:pt idx="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812-594D-8589-AB0E35164B20}"/>
            </c:ext>
          </c:extLst>
        </c:ser>
        <c:ser>
          <c:idx val="14"/>
          <c:order val="12"/>
          <c:tx>
            <c:v>lowz</c:v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3360988060811524E-2"/>
                  <c:y val="-2.9477981918926817E-2"/>
                </c:manualLayout>
              </c:layout>
              <c:tx>
                <c:strRef>
                  <c:f>Calculations!$E$3</c:f>
                  <c:strCache>
                    <c:ptCount val="1"/>
                    <c:pt idx="0">
                      <c:v>#N/D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{4C2B0666-7382-4662-B6DD-72D306869241}</c15:txfldGUID>
                      <c15:f>Calculations!$E$3</c15:f>
                      <c15:dlblFieldTableCache>
                        <c:ptCount val="1"/>
                        <c:pt idx="0">
                          <c:v>#N/D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4812-594D-8589-AB0E35164B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Calculations!$E$3</c:f>
              <c:numCache>
                <c:formatCode>0.00</c:formatCode>
                <c:ptCount val="1"/>
                <c:pt idx="0">
                  <c:v>#N/A</c:v>
                </c:pt>
              </c:numCache>
            </c:numRef>
          </c:xVal>
          <c:yVal>
            <c:numRef>
              <c:f>Calculations!$G$3</c:f>
              <c:numCache>
                <c:formatCode>0.000</c:formatCode>
                <c:ptCount val="1"/>
                <c:pt idx="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812-594D-8589-AB0E3516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15648"/>
        <c:axId val="518716208"/>
      </c:scatterChart>
      <c:valAx>
        <c:axId val="51871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716208"/>
        <c:crosses val="autoZero"/>
        <c:crossBetween val="midCat"/>
      </c:valAx>
      <c:valAx>
        <c:axId val="5187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715648"/>
        <c:crossesAt val="-4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396599840425936E-2"/>
          <c:y val="0.70523226337601652"/>
          <c:w val="0.87388231216627565"/>
          <c:h val="3.7545408455158996E-2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Calculations!$M$2:$M$52</c:f>
              <c:numCache>
                <c:formatCode>General</c:formatCode>
                <c:ptCount val="51"/>
                <c:pt idx="0">
                  <c:v>64</c:v>
                </c:pt>
                <c:pt idx="1">
                  <c:v>65.44</c:v>
                </c:pt>
                <c:pt idx="2">
                  <c:v>66.88</c:v>
                </c:pt>
                <c:pt idx="3">
                  <c:v>68.320000000000007</c:v>
                </c:pt>
                <c:pt idx="4">
                  <c:v>69.760000000000005</c:v>
                </c:pt>
                <c:pt idx="5">
                  <c:v>71.2</c:v>
                </c:pt>
                <c:pt idx="6">
                  <c:v>72.640000000000015</c:v>
                </c:pt>
                <c:pt idx="7">
                  <c:v>74.080000000000013</c:v>
                </c:pt>
                <c:pt idx="8">
                  <c:v>75.52000000000001</c:v>
                </c:pt>
                <c:pt idx="9">
                  <c:v>76.960000000000008</c:v>
                </c:pt>
                <c:pt idx="10">
                  <c:v>78.400000000000006</c:v>
                </c:pt>
                <c:pt idx="11">
                  <c:v>79.840000000000018</c:v>
                </c:pt>
                <c:pt idx="12">
                  <c:v>81.280000000000015</c:v>
                </c:pt>
                <c:pt idx="13">
                  <c:v>82.720000000000013</c:v>
                </c:pt>
                <c:pt idx="14">
                  <c:v>84.160000000000025</c:v>
                </c:pt>
                <c:pt idx="15">
                  <c:v>85.600000000000023</c:v>
                </c:pt>
                <c:pt idx="16">
                  <c:v>87.04000000000002</c:v>
                </c:pt>
                <c:pt idx="17">
                  <c:v>88.480000000000018</c:v>
                </c:pt>
                <c:pt idx="18">
                  <c:v>89.920000000000016</c:v>
                </c:pt>
                <c:pt idx="19">
                  <c:v>91.360000000000028</c:v>
                </c:pt>
                <c:pt idx="20">
                  <c:v>92.800000000000026</c:v>
                </c:pt>
                <c:pt idx="21">
                  <c:v>94.240000000000023</c:v>
                </c:pt>
                <c:pt idx="22">
                  <c:v>95.680000000000021</c:v>
                </c:pt>
                <c:pt idx="23">
                  <c:v>97.120000000000019</c:v>
                </c:pt>
                <c:pt idx="24">
                  <c:v>98.560000000000016</c:v>
                </c:pt>
                <c:pt idx="25">
                  <c:v>100.00000000000003</c:v>
                </c:pt>
                <c:pt idx="26">
                  <c:v>101.44000000000003</c:v>
                </c:pt>
                <c:pt idx="27">
                  <c:v>102.88000000000002</c:v>
                </c:pt>
                <c:pt idx="28">
                  <c:v>104.32000000000002</c:v>
                </c:pt>
                <c:pt idx="29">
                  <c:v>105.76000000000002</c:v>
                </c:pt>
                <c:pt idx="30">
                  <c:v>107.20000000000002</c:v>
                </c:pt>
                <c:pt idx="31">
                  <c:v>108.64000000000003</c:v>
                </c:pt>
                <c:pt idx="32">
                  <c:v>110.08000000000003</c:v>
                </c:pt>
                <c:pt idx="33">
                  <c:v>111.52000000000002</c:v>
                </c:pt>
                <c:pt idx="34">
                  <c:v>112.96000000000002</c:v>
                </c:pt>
                <c:pt idx="35">
                  <c:v>114.40000000000003</c:v>
                </c:pt>
                <c:pt idx="36">
                  <c:v>115.84000000000003</c:v>
                </c:pt>
                <c:pt idx="37">
                  <c:v>117.28000000000003</c:v>
                </c:pt>
                <c:pt idx="38">
                  <c:v>118.72000000000003</c:v>
                </c:pt>
                <c:pt idx="39">
                  <c:v>120.16000000000003</c:v>
                </c:pt>
                <c:pt idx="40">
                  <c:v>121.60000000000004</c:v>
                </c:pt>
                <c:pt idx="41">
                  <c:v>123.04000000000003</c:v>
                </c:pt>
                <c:pt idx="42">
                  <c:v>124.48000000000003</c:v>
                </c:pt>
                <c:pt idx="43">
                  <c:v>125.92000000000004</c:v>
                </c:pt>
                <c:pt idx="44">
                  <c:v>127.36000000000004</c:v>
                </c:pt>
                <c:pt idx="45">
                  <c:v>128.80000000000004</c:v>
                </c:pt>
                <c:pt idx="46">
                  <c:v>130.24000000000004</c:v>
                </c:pt>
                <c:pt idx="47">
                  <c:v>131.68000000000004</c:v>
                </c:pt>
                <c:pt idx="48">
                  <c:v>133.12000000000003</c:v>
                </c:pt>
                <c:pt idx="49">
                  <c:v>134.56000000000006</c:v>
                </c:pt>
                <c:pt idx="50">
                  <c:v>136.00000000000006</c:v>
                </c:pt>
              </c:numCache>
            </c:numRef>
          </c:xVal>
          <c:yVal>
            <c:numRef>
              <c:f>Calculations!$N$2:$N$52</c:f>
              <c:numCache>
                <c:formatCode>0</c:formatCode>
                <c:ptCount val="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6F-A84A-99CB-69BF6B98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64416"/>
        <c:axId val="518764976"/>
      </c:scatterChart>
      <c:valAx>
        <c:axId val="518764416"/>
        <c:scaling>
          <c:orientation val="minMax"/>
          <c:max val="14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 X Input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spPr>
          <a:solidFill>
            <a:schemeClr val="tx2">
              <a:lumMod val="20000"/>
              <a:lumOff val="80000"/>
            </a:schemeClr>
          </a:solidFill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518764976"/>
        <c:crosses val="autoZero"/>
        <c:crossBetween val="midCat"/>
        <c:majorUnit val="10"/>
      </c:valAx>
      <c:valAx>
        <c:axId val="518764976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one"/>
        <c:crossAx val="518764416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3175"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032467016337928E-2"/>
          <c:y val="0.21550029566462306"/>
          <c:w val="0.87304802250066083"/>
          <c:h val="0.62169327648273298"/>
        </c:manualLayout>
      </c:layout>
      <c:scatterChart>
        <c:scatterStyle val="smoothMarker"/>
        <c:varyColors val="0"/>
        <c:ser>
          <c:idx val="0"/>
          <c:order val="0"/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Calculations!$A$2:$A$52</c:f>
              <c:numCache>
                <c:formatCode>0</c:formatCode>
                <c:ptCount val="51"/>
                <c:pt idx="0">
                  <c:v>-3.6</c:v>
                </c:pt>
                <c:pt idx="1">
                  <c:v>-3.456</c:v>
                </c:pt>
                <c:pt idx="2">
                  <c:v>-3.3119999999999998</c:v>
                </c:pt>
                <c:pt idx="3">
                  <c:v>-3.1679999999999997</c:v>
                </c:pt>
                <c:pt idx="4">
                  <c:v>-3.0239999999999996</c:v>
                </c:pt>
                <c:pt idx="5">
                  <c:v>-2.8799999999999994</c:v>
                </c:pt>
                <c:pt idx="6">
                  <c:v>-2.7359999999999993</c:v>
                </c:pt>
                <c:pt idx="7">
                  <c:v>-2.5919999999999992</c:v>
                </c:pt>
                <c:pt idx="8">
                  <c:v>-2.4479999999999991</c:v>
                </c:pt>
                <c:pt idx="9">
                  <c:v>-2.3039999999999989</c:v>
                </c:pt>
                <c:pt idx="10">
                  <c:v>-2.1599999999999988</c:v>
                </c:pt>
                <c:pt idx="11">
                  <c:v>-2.0159999999999987</c:v>
                </c:pt>
                <c:pt idx="12">
                  <c:v>-1.8719999999999986</c:v>
                </c:pt>
                <c:pt idx="13">
                  <c:v>-1.7279999999999984</c:v>
                </c:pt>
                <c:pt idx="14">
                  <c:v>-1.5839999999999983</c:v>
                </c:pt>
                <c:pt idx="15">
                  <c:v>-1.4399999999999982</c:v>
                </c:pt>
                <c:pt idx="16">
                  <c:v>-1.295999999999998</c:v>
                </c:pt>
                <c:pt idx="17">
                  <c:v>-1.1519999999999979</c:v>
                </c:pt>
                <c:pt idx="18">
                  <c:v>-1.0079999999999978</c:v>
                </c:pt>
                <c:pt idx="19">
                  <c:v>-0.86399999999999777</c:v>
                </c:pt>
                <c:pt idx="20">
                  <c:v>-0.71999999999999775</c:v>
                </c:pt>
                <c:pt idx="21">
                  <c:v>-0.57599999999999774</c:v>
                </c:pt>
                <c:pt idx="22">
                  <c:v>-0.43199999999999772</c:v>
                </c:pt>
                <c:pt idx="23">
                  <c:v>-0.2879999999999977</c:v>
                </c:pt>
                <c:pt idx="24">
                  <c:v>-0.14399999999999769</c:v>
                </c:pt>
                <c:pt idx="25">
                  <c:v>2.3314683517128287E-15</c:v>
                </c:pt>
                <c:pt idx="26">
                  <c:v>0.14400000000000235</c:v>
                </c:pt>
                <c:pt idx="27">
                  <c:v>0.28800000000000237</c:v>
                </c:pt>
                <c:pt idx="28">
                  <c:v>0.43200000000000238</c:v>
                </c:pt>
                <c:pt idx="29">
                  <c:v>0.5760000000000024</c:v>
                </c:pt>
                <c:pt idx="30">
                  <c:v>0.72000000000000242</c:v>
                </c:pt>
                <c:pt idx="31">
                  <c:v>0.86400000000000243</c:v>
                </c:pt>
                <c:pt idx="32">
                  <c:v>1.0080000000000024</c:v>
                </c:pt>
                <c:pt idx="33">
                  <c:v>1.1520000000000024</c:v>
                </c:pt>
                <c:pt idx="34">
                  <c:v>1.2960000000000025</c:v>
                </c:pt>
                <c:pt idx="35">
                  <c:v>1.4400000000000026</c:v>
                </c:pt>
                <c:pt idx="36">
                  <c:v>1.5840000000000027</c:v>
                </c:pt>
                <c:pt idx="37">
                  <c:v>1.7280000000000029</c:v>
                </c:pt>
                <c:pt idx="38">
                  <c:v>1.872000000000003</c:v>
                </c:pt>
                <c:pt idx="39">
                  <c:v>2.0160000000000031</c:v>
                </c:pt>
                <c:pt idx="40">
                  <c:v>2.1600000000000033</c:v>
                </c:pt>
                <c:pt idx="41">
                  <c:v>2.3040000000000034</c:v>
                </c:pt>
                <c:pt idx="42">
                  <c:v>2.4480000000000035</c:v>
                </c:pt>
                <c:pt idx="43">
                  <c:v>2.5920000000000036</c:v>
                </c:pt>
                <c:pt idx="44">
                  <c:v>2.7360000000000038</c:v>
                </c:pt>
                <c:pt idx="45">
                  <c:v>2.8800000000000039</c:v>
                </c:pt>
                <c:pt idx="46">
                  <c:v>3.024000000000004</c:v>
                </c:pt>
                <c:pt idx="47">
                  <c:v>3.1680000000000041</c:v>
                </c:pt>
                <c:pt idx="48">
                  <c:v>3.3120000000000043</c:v>
                </c:pt>
                <c:pt idx="49">
                  <c:v>3.4560000000000044</c:v>
                </c:pt>
                <c:pt idx="50">
                  <c:v>3.6000000000000045</c:v>
                </c:pt>
              </c:numCache>
            </c:numRef>
          </c:xVal>
          <c:yVal>
            <c:numRef>
              <c:f>Calculations!$B$2:$B$52</c:f>
              <c:numCache>
                <c:formatCode>0</c:formatCode>
                <c:ptCount val="51"/>
                <c:pt idx="0">
                  <c:v>6.119019301137719E-4</c:v>
                </c:pt>
                <c:pt idx="1">
                  <c:v>1.0169914864347645E-3</c:v>
                </c:pt>
                <c:pt idx="2">
                  <c:v>1.6555689824342061E-3</c:v>
                </c:pt>
                <c:pt idx="3">
                  <c:v>2.6398041948164541E-3</c:v>
                </c:pt>
                <c:pt idx="4">
                  <c:v>4.1227843399737098E-3</c:v>
                </c:pt>
                <c:pt idx="5">
                  <c:v>6.3067263962659397E-3</c:v>
                </c:pt>
                <c:pt idx="6">
                  <c:v>9.449565350364739E-3</c:v>
                </c:pt>
                <c:pt idx="7">
                  <c:v>1.386800995659921E-2</c:v>
                </c:pt>
                <c:pt idx="8">
                  <c:v>1.9934756095653695E-2</c:v>
                </c:pt>
                <c:pt idx="9">
                  <c:v>2.806739958664016E-2</c:v>
                </c:pt>
                <c:pt idx="10">
                  <c:v>3.8706856147455712E-2</c:v>
                </c:pt>
                <c:pt idx="11">
                  <c:v>5.2283913671562258E-2</c:v>
                </c:pt>
                <c:pt idx="12">
                  <c:v>6.9173977608282672E-2</c:v>
                </c:pt>
                <c:pt idx="13">
                  <c:v>8.964207042507262E-2</c:v>
                </c:pt>
                <c:pt idx="14">
                  <c:v>0.11378250164634708</c:v>
                </c:pt>
                <c:pt idx="15">
                  <c:v>0.14145996522483917</c:v>
                </c:pt>
                <c:pt idx="16">
                  <c:v>0.17226065156028808</c:v>
                </c:pt>
                <c:pt idx="17">
                  <c:v>0.20546274866007741</c:v>
                </c:pt>
                <c:pt idx="18">
                  <c:v>0.24003499993634003</c:v>
                </c:pt>
                <c:pt idx="19">
                  <c:v>0.27466955192773745</c:v>
                </c:pt>
                <c:pt idx="20">
                  <c:v>0.30785126046985345</c:v>
                </c:pt>
                <c:pt idx="21">
                  <c:v>0.33796040571879754</c:v>
                </c:pt>
                <c:pt idx="22">
                  <c:v>0.36340021433897757</c:v>
                </c:pt>
                <c:pt idx="23">
                  <c:v>0.38273572799307881</c:v>
                </c:pt>
                <c:pt idx="24">
                  <c:v>0.39482741516033987</c:v>
                </c:pt>
                <c:pt idx="25">
                  <c:v>0.3989422804014327</c:v>
                </c:pt>
                <c:pt idx="26">
                  <c:v>0.39482741516033959</c:v>
                </c:pt>
                <c:pt idx="27">
                  <c:v>0.38273572799307826</c:v>
                </c:pt>
                <c:pt idx="28">
                  <c:v>0.36340021433897685</c:v>
                </c:pt>
                <c:pt idx="29">
                  <c:v>0.3379604057187966</c:v>
                </c:pt>
                <c:pt idx="30">
                  <c:v>0.30785126046985239</c:v>
                </c:pt>
                <c:pt idx="31">
                  <c:v>0.27466955192773634</c:v>
                </c:pt>
                <c:pt idx="32">
                  <c:v>0.24003499993633887</c:v>
                </c:pt>
                <c:pt idx="33">
                  <c:v>0.20546274866007636</c:v>
                </c:pt>
                <c:pt idx="34">
                  <c:v>0.17226065156028708</c:v>
                </c:pt>
                <c:pt idx="35">
                  <c:v>0.14145996522483825</c:v>
                </c:pt>
                <c:pt idx="36">
                  <c:v>0.11378250164634626</c:v>
                </c:pt>
                <c:pt idx="37">
                  <c:v>8.9642070425071926E-2</c:v>
                </c:pt>
                <c:pt idx="38">
                  <c:v>6.9173977608282103E-2</c:v>
                </c:pt>
                <c:pt idx="39">
                  <c:v>5.2283913671561794E-2</c:v>
                </c:pt>
                <c:pt idx="40">
                  <c:v>3.8706856147455351E-2</c:v>
                </c:pt>
                <c:pt idx="41">
                  <c:v>2.8067399586639879E-2</c:v>
                </c:pt>
                <c:pt idx="42">
                  <c:v>1.9934756095653473E-2</c:v>
                </c:pt>
                <c:pt idx="43">
                  <c:v>1.3868009956599051E-2</c:v>
                </c:pt>
                <c:pt idx="44">
                  <c:v>9.4495653503646262E-3</c:v>
                </c:pt>
                <c:pt idx="45">
                  <c:v>6.3067263962658555E-3</c:v>
                </c:pt>
                <c:pt idx="46">
                  <c:v>4.1227843399736543E-3</c:v>
                </c:pt>
                <c:pt idx="47">
                  <c:v>2.6398041948164186E-3</c:v>
                </c:pt>
                <c:pt idx="48">
                  <c:v>1.6555689824341825E-3</c:v>
                </c:pt>
                <c:pt idx="49">
                  <c:v>1.0169914864347482E-3</c:v>
                </c:pt>
                <c:pt idx="50">
                  <c:v>6.1190193011376214E-4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78-BB47-9E88-1CA258E932D9}"/>
            </c:ext>
          </c:extLst>
        </c:ser>
        <c:ser>
          <c:idx val="1"/>
          <c:order val="1"/>
          <c:spPr>
            <a:ln w="22225">
              <a:noFill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1905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16200000" scaled="0"/>
                </a:gradFill>
                <a:prstDash val="solid"/>
              </a:ln>
            </c:spPr>
          </c:errBars>
          <c:xVal>
            <c:numRef>
              <c:f>Calculations!$C$2:$C$502</c:f>
              <c:numCache>
                <c:formatCode>0</c:formatCode>
                <c:ptCount val="501"/>
                <c:pt idx="0">
                  <c:v>-3.6</c:v>
                </c:pt>
                <c:pt idx="1">
                  <c:v>-3.5855999999999999</c:v>
                </c:pt>
                <c:pt idx="2">
                  <c:v>-3.5711999999999997</c:v>
                </c:pt>
                <c:pt idx="3">
                  <c:v>-3.5567999999999995</c:v>
                </c:pt>
                <c:pt idx="4">
                  <c:v>-3.5423999999999993</c:v>
                </c:pt>
                <c:pt idx="5">
                  <c:v>-3.5279999999999991</c:v>
                </c:pt>
                <c:pt idx="6">
                  <c:v>-3.5135999999999989</c:v>
                </c:pt>
                <c:pt idx="7">
                  <c:v>-3.4991999999999988</c:v>
                </c:pt>
                <c:pt idx="8">
                  <c:v>-3.4847999999999986</c:v>
                </c:pt>
                <c:pt idx="9">
                  <c:v>-3.4703999999999984</c:v>
                </c:pt>
                <c:pt idx="10">
                  <c:v>-3.4559999999999982</c:v>
                </c:pt>
                <c:pt idx="11">
                  <c:v>-3.441599999999998</c:v>
                </c:pt>
                <c:pt idx="12">
                  <c:v>-3.4271999999999978</c:v>
                </c:pt>
                <c:pt idx="13">
                  <c:v>-3.4127999999999976</c:v>
                </c:pt>
                <c:pt idx="14">
                  <c:v>-3.3983999999999974</c:v>
                </c:pt>
                <c:pt idx="15">
                  <c:v>-3.3839999999999972</c:v>
                </c:pt>
                <c:pt idx="16">
                  <c:v>-3.369599999999997</c:v>
                </c:pt>
                <c:pt idx="17">
                  <c:v>-3.3551999999999969</c:v>
                </c:pt>
                <c:pt idx="18">
                  <c:v>-3.3407999999999967</c:v>
                </c:pt>
                <c:pt idx="19">
                  <c:v>-3.3263999999999965</c:v>
                </c:pt>
                <c:pt idx="20">
                  <c:v>-3.3119999999999963</c:v>
                </c:pt>
                <c:pt idx="21">
                  <c:v>-3.2975999999999961</c:v>
                </c:pt>
                <c:pt idx="22">
                  <c:v>-3.2831999999999959</c:v>
                </c:pt>
                <c:pt idx="23">
                  <c:v>-3.2687999999999957</c:v>
                </c:pt>
                <c:pt idx="24">
                  <c:v>-3.2543999999999955</c:v>
                </c:pt>
                <c:pt idx="25">
                  <c:v>-3.2399999999999953</c:v>
                </c:pt>
                <c:pt idx="26">
                  <c:v>-3.2255999999999951</c:v>
                </c:pt>
                <c:pt idx="27">
                  <c:v>-3.2111999999999949</c:v>
                </c:pt>
                <c:pt idx="28">
                  <c:v>-3.1967999999999948</c:v>
                </c:pt>
                <c:pt idx="29">
                  <c:v>-3.1823999999999946</c:v>
                </c:pt>
                <c:pt idx="30">
                  <c:v>-3.1679999999999944</c:v>
                </c:pt>
                <c:pt idx="31">
                  <c:v>-3.1535999999999942</c:v>
                </c:pt>
                <c:pt idx="32">
                  <c:v>-3.139199999999994</c:v>
                </c:pt>
                <c:pt idx="33">
                  <c:v>-3.1247999999999938</c:v>
                </c:pt>
                <c:pt idx="34">
                  <c:v>-3.1103999999999936</c:v>
                </c:pt>
                <c:pt idx="35">
                  <c:v>-3.0959999999999934</c:v>
                </c:pt>
                <c:pt idx="36">
                  <c:v>-3.0815999999999932</c:v>
                </c:pt>
                <c:pt idx="37">
                  <c:v>-3.067199999999993</c:v>
                </c:pt>
                <c:pt idx="38">
                  <c:v>-3.0527999999999929</c:v>
                </c:pt>
                <c:pt idx="39">
                  <c:v>-3.0383999999999927</c:v>
                </c:pt>
                <c:pt idx="40">
                  <c:v>-3.0239999999999925</c:v>
                </c:pt>
                <c:pt idx="41">
                  <c:v>-3.0095999999999923</c:v>
                </c:pt>
                <c:pt idx="42">
                  <c:v>-2.9951999999999921</c:v>
                </c:pt>
                <c:pt idx="43">
                  <c:v>-2.9807999999999919</c:v>
                </c:pt>
                <c:pt idx="44">
                  <c:v>-2.9663999999999917</c:v>
                </c:pt>
                <c:pt idx="45">
                  <c:v>-2.9519999999999915</c:v>
                </c:pt>
                <c:pt idx="46">
                  <c:v>-2.9375999999999913</c:v>
                </c:pt>
                <c:pt idx="47">
                  <c:v>-2.9231999999999911</c:v>
                </c:pt>
                <c:pt idx="48">
                  <c:v>-2.9087999999999909</c:v>
                </c:pt>
                <c:pt idx="49">
                  <c:v>-2.8943999999999908</c:v>
                </c:pt>
                <c:pt idx="50">
                  <c:v>-2.8799999999999906</c:v>
                </c:pt>
                <c:pt idx="51">
                  <c:v>-2.8655999999999904</c:v>
                </c:pt>
                <c:pt idx="52">
                  <c:v>-2.8511999999999902</c:v>
                </c:pt>
                <c:pt idx="53">
                  <c:v>-2.83679999999999</c:v>
                </c:pt>
                <c:pt idx="54">
                  <c:v>-2.8223999999999898</c:v>
                </c:pt>
                <c:pt idx="55">
                  <c:v>-2.8079999999999896</c:v>
                </c:pt>
                <c:pt idx="56">
                  <c:v>-2.7935999999999894</c:v>
                </c:pt>
                <c:pt idx="57">
                  <c:v>-2.7791999999999892</c:v>
                </c:pt>
                <c:pt idx="58">
                  <c:v>-2.764799999999989</c:v>
                </c:pt>
                <c:pt idx="59">
                  <c:v>-2.7503999999999889</c:v>
                </c:pt>
                <c:pt idx="60">
                  <c:v>-2.7359999999999887</c:v>
                </c:pt>
                <c:pt idx="61">
                  <c:v>-2.7215999999999885</c:v>
                </c:pt>
                <c:pt idx="62">
                  <c:v>-2.7071999999999883</c:v>
                </c:pt>
                <c:pt idx="63">
                  <c:v>-2.6927999999999881</c:v>
                </c:pt>
                <c:pt idx="64">
                  <c:v>-2.6783999999999879</c:v>
                </c:pt>
                <c:pt idx="65">
                  <c:v>-2.6639999999999877</c:v>
                </c:pt>
                <c:pt idx="66">
                  <c:v>-2.6495999999999875</c:v>
                </c:pt>
                <c:pt idx="67">
                  <c:v>-2.6351999999999873</c:v>
                </c:pt>
                <c:pt idx="68">
                  <c:v>-2.6207999999999871</c:v>
                </c:pt>
                <c:pt idx="69">
                  <c:v>-2.6063999999999869</c:v>
                </c:pt>
                <c:pt idx="70">
                  <c:v>-2.5919999999999868</c:v>
                </c:pt>
                <c:pt idx="71">
                  <c:v>-2.5775999999999866</c:v>
                </c:pt>
                <c:pt idx="72">
                  <c:v>-2.5631999999999864</c:v>
                </c:pt>
                <c:pt idx="73">
                  <c:v>-2.5487999999999862</c:v>
                </c:pt>
                <c:pt idx="74">
                  <c:v>-2.534399999999986</c:v>
                </c:pt>
                <c:pt idx="75">
                  <c:v>-2.5199999999999858</c:v>
                </c:pt>
                <c:pt idx="76">
                  <c:v>-2.5055999999999856</c:v>
                </c:pt>
                <c:pt idx="77">
                  <c:v>-2.4911999999999854</c:v>
                </c:pt>
                <c:pt idx="78">
                  <c:v>-2.4767999999999852</c:v>
                </c:pt>
                <c:pt idx="79">
                  <c:v>-2.462399999999985</c:v>
                </c:pt>
                <c:pt idx="80">
                  <c:v>-2.4479999999999849</c:v>
                </c:pt>
                <c:pt idx="81">
                  <c:v>-2.4335999999999847</c:v>
                </c:pt>
                <c:pt idx="82">
                  <c:v>-2.4191999999999845</c:v>
                </c:pt>
                <c:pt idx="83">
                  <c:v>-2.4047999999999843</c:v>
                </c:pt>
                <c:pt idx="84">
                  <c:v>-2.3903999999999841</c:v>
                </c:pt>
                <c:pt idx="85">
                  <c:v>-2.3759999999999839</c:v>
                </c:pt>
                <c:pt idx="86">
                  <c:v>-2.3615999999999837</c:v>
                </c:pt>
                <c:pt idx="87">
                  <c:v>-2.3471999999999835</c:v>
                </c:pt>
                <c:pt idx="88">
                  <c:v>-2.3327999999999833</c:v>
                </c:pt>
                <c:pt idx="89">
                  <c:v>-2.3183999999999831</c:v>
                </c:pt>
                <c:pt idx="90">
                  <c:v>-2.303999999999983</c:v>
                </c:pt>
                <c:pt idx="91">
                  <c:v>-2.2895999999999828</c:v>
                </c:pt>
                <c:pt idx="92">
                  <c:v>-2.2751999999999826</c:v>
                </c:pt>
                <c:pt idx="93">
                  <c:v>-2.2607999999999824</c:v>
                </c:pt>
                <c:pt idx="94">
                  <c:v>-2.2463999999999822</c:v>
                </c:pt>
                <c:pt idx="95">
                  <c:v>-2.231999999999982</c:v>
                </c:pt>
                <c:pt idx="96">
                  <c:v>-2.2175999999999818</c:v>
                </c:pt>
                <c:pt idx="97">
                  <c:v>-2.2031999999999816</c:v>
                </c:pt>
                <c:pt idx="98">
                  <c:v>-2.1887999999999814</c:v>
                </c:pt>
                <c:pt idx="99">
                  <c:v>-2.1743999999999812</c:v>
                </c:pt>
                <c:pt idx="100">
                  <c:v>-2.159999999999981</c:v>
                </c:pt>
                <c:pt idx="101">
                  <c:v>-2.1455999999999809</c:v>
                </c:pt>
                <c:pt idx="102">
                  <c:v>-2.1311999999999807</c:v>
                </c:pt>
                <c:pt idx="103">
                  <c:v>-2.1167999999999805</c:v>
                </c:pt>
                <c:pt idx="104">
                  <c:v>-2.1023999999999803</c:v>
                </c:pt>
                <c:pt idx="105">
                  <c:v>-2.0879999999999801</c:v>
                </c:pt>
                <c:pt idx="106">
                  <c:v>-2.0735999999999799</c:v>
                </c:pt>
                <c:pt idx="107">
                  <c:v>-2.0591999999999797</c:v>
                </c:pt>
                <c:pt idx="108">
                  <c:v>-2.0447999999999795</c:v>
                </c:pt>
                <c:pt idx="109">
                  <c:v>-2.0303999999999793</c:v>
                </c:pt>
                <c:pt idx="110">
                  <c:v>-2.0159999999999791</c:v>
                </c:pt>
                <c:pt idx="111">
                  <c:v>-2.001599999999979</c:v>
                </c:pt>
                <c:pt idx="112">
                  <c:v>-1.987199999999979</c:v>
                </c:pt>
                <c:pt idx="113">
                  <c:v>-1.972799999999979</c:v>
                </c:pt>
                <c:pt idx="114">
                  <c:v>-1.958399999999979</c:v>
                </c:pt>
                <c:pt idx="115">
                  <c:v>-1.9439999999999791</c:v>
                </c:pt>
                <c:pt idx="116">
                  <c:v>-1.9295999999999791</c:v>
                </c:pt>
                <c:pt idx="117">
                  <c:v>-1.9151999999999791</c:v>
                </c:pt>
                <c:pt idx="118">
                  <c:v>-1.9007999999999792</c:v>
                </c:pt>
                <c:pt idx="119">
                  <c:v>-1.8863999999999792</c:v>
                </c:pt>
                <c:pt idx="120">
                  <c:v>-1.8719999999999792</c:v>
                </c:pt>
                <c:pt idx="121">
                  <c:v>-1.8575999999999793</c:v>
                </c:pt>
                <c:pt idx="122">
                  <c:v>-1.8431999999999793</c:v>
                </c:pt>
                <c:pt idx="123">
                  <c:v>-1.8287999999999793</c:v>
                </c:pt>
                <c:pt idx="124">
                  <c:v>-1.8143999999999794</c:v>
                </c:pt>
                <c:pt idx="125">
                  <c:v>-1.7999999999999794</c:v>
                </c:pt>
                <c:pt idx="126">
                  <c:v>-1.7855999999999794</c:v>
                </c:pt>
                <c:pt idx="127">
                  <c:v>-1.7711999999999795</c:v>
                </c:pt>
                <c:pt idx="128">
                  <c:v>-1.7567999999999795</c:v>
                </c:pt>
                <c:pt idx="129">
                  <c:v>-1.7423999999999795</c:v>
                </c:pt>
                <c:pt idx="130">
                  <c:v>-1.7279999999999796</c:v>
                </c:pt>
                <c:pt idx="131">
                  <c:v>-1.7135999999999796</c:v>
                </c:pt>
                <c:pt idx="132">
                  <c:v>-1.6991999999999796</c:v>
                </c:pt>
                <c:pt idx="133">
                  <c:v>-1.6847999999999796</c:v>
                </c:pt>
                <c:pt idx="134">
                  <c:v>-1.6703999999999797</c:v>
                </c:pt>
                <c:pt idx="135">
                  <c:v>-1.6559999999999797</c:v>
                </c:pt>
                <c:pt idx="136">
                  <c:v>-1.6415999999999797</c:v>
                </c:pt>
                <c:pt idx="137">
                  <c:v>-1.6271999999999798</c:v>
                </c:pt>
                <c:pt idx="138">
                  <c:v>-1.6127999999999798</c:v>
                </c:pt>
                <c:pt idx="139">
                  <c:v>-1.5983999999999798</c:v>
                </c:pt>
                <c:pt idx="140">
                  <c:v>-1.5839999999999799</c:v>
                </c:pt>
                <c:pt idx="141">
                  <c:v>-1.5695999999999799</c:v>
                </c:pt>
                <c:pt idx="142">
                  <c:v>-1.5551999999999799</c:v>
                </c:pt>
                <c:pt idx="143">
                  <c:v>-1.54079999999998</c:v>
                </c:pt>
                <c:pt idx="144">
                  <c:v>-1.52639999999998</c:v>
                </c:pt>
                <c:pt idx="145">
                  <c:v>-1.51199999999998</c:v>
                </c:pt>
                <c:pt idx="146">
                  <c:v>-1.4975999999999801</c:v>
                </c:pt>
                <c:pt idx="147">
                  <c:v>-1.4831999999999801</c:v>
                </c:pt>
                <c:pt idx="148">
                  <c:v>-1.4687999999999801</c:v>
                </c:pt>
                <c:pt idx="149">
                  <c:v>-1.4543999999999802</c:v>
                </c:pt>
                <c:pt idx="150">
                  <c:v>-1.4399999999999802</c:v>
                </c:pt>
                <c:pt idx="151">
                  <c:v>-1.4255999999999802</c:v>
                </c:pt>
                <c:pt idx="152">
                  <c:v>-1.4111999999999802</c:v>
                </c:pt>
                <c:pt idx="153">
                  <c:v>-1.3967999999999803</c:v>
                </c:pt>
                <c:pt idx="154">
                  <c:v>-1.3823999999999803</c:v>
                </c:pt>
                <c:pt idx="155">
                  <c:v>-1.3679999999999803</c:v>
                </c:pt>
                <c:pt idx="156">
                  <c:v>-1.3535999999999804</c:v>
                </c:pt>
                <c:pt idx="157">
                  <c:v>-1.3391999999999804</c:v>
                </c:pt>
                <c:pt idx="158">
                  <c:v>-1.3247999999999804</c:v>
                </c:pt>
                <c:pt idx="159">
                  <c:v>-1.3103999999999805</c:v>
                </c:pt>
                <c:pt idx="160">
                  <c:v>-1.2959999999999805</c:v>
                </c:pt>
                <c:pt idx="161">
                  <c:v>-1.2815999999999805</c:v>
                </c:pt>
                <c:pt idx="162">
                  <c:v>-1.2671999999999806</c:v>
                </c:pt>
                <c:pt idx="163">
                  <c:v>-1.2527999999999806</c:v>
                </c:pt>
                <c:pt idx="164">
                  <c:v>-1.2383999999999806</c:v>
                </c:pt>
                <c:pt idx="165">
                  <c:v>-1.2239999999999807</c:v>
                </c:pt>
                <c:pt idx="166">
                  <c:v>-1.2095999999999807</c:v>
                </c:pt>
                <c:pt idx="167">
                  <c:v>-1.1951999999999807</c:v>
                </c:pt>
                <c:pt idx="168">
                  <c:v>-1.1807999999999808</c:v>
                </c:pt>
                <c:pt idx="169">
                  <c:v>-1.1663999999999808</c:v>
                </c:pt>
                <c:pt idx="170">
                  <c:v>-1.1519999999999808</c:v>
                </c:pt>
                <c:pt idx="171">
                  <c:v>-1.1375999999999808</c:v>
                </c:pt>
                <c:pt idx="172">
                  <c:v>-1.1231999999999809</c:v>
                </c:pt>
                <c:pt idx="173">
                  <c:v>-1.1087999999999809</c:v>
                </c:pt>
                <c:pt idx="174">
                  <c:v>-1.0943999999999809</c:v>
                </c:pt>
                <c:pt idx="175">
                  <c:v>-1.079999999999981</c:v>
                </c:pt>
                <c:pt idx="176">
                  <c:v>-1.065599999999981</c:v>
                </c:pt>
                <c:pt idx="177">
                  <c:v>-1.051199999999981</c:v>
                </c:pt>
                <c:pt idx="178">
                  <c:v>-1.0367999999999811</c:v>
                </c:pt>
                <c:pt idx="179">
                  <c:v>-1.0223999999999811</c:v>
                </c:pt>
                <c:pt idx="180">
                  <c:v>-1.0079999999999811</c:v>
                </c:pt>
                <c:pt idx="181">
                  <c:v>-0.99359999999998116</c:v>
                </c:pt>
                <c:pt idx="182">
                  <c:v>-0.9791999999999812</c:v>
                </c:pt>
                <c:pt idx="183">
                  <c:v>-0.96479999999998123</c:v>
                </c:pt>
                <c:pt idx="184">
                  <c:v>-0.95039999999998126</c:v>
                </c:pt>
                <c:pt idx="185">
                  <c:v>-0.93599999999998129</c:v>
                </c:pt>
                <c:pt idx="186">
                  <c:v>-0.92159999999998132</c:v>
                </c:pt>
                <c:pt idx="187">
                  <c:v>-0.90719999999998135</c:v>
                </c:pt>
                <c:pt idx="188">
                  <c:v>-0.89279999999998139</c:v>
                </c:pt>
                <c:pt idx="189">
                  <c:v>-0.87839999999998142</c:v>
                </c:pt>
                <c:pt idx="190">
                  <c:v>-0.86399999999998145</c:v>
                </c:pt>
                <c:pt idx="191">
                  <c:v>-0.84959999999998148</c:v>
                </c:pt>
                <c:pt idx="192">
                  <c:v>-0.83519999999998151</c:v>
                </c:pt>
                <c:pt idx="193">
                  <c:v>-0.82079999999998154</c:v>
                </c:pt>
                <c:pt idx="194">
                  <c:v>-0.80639999999998158</c:v>
                </c:pt>
                <c:pt idx="195">
                  <c:v>-0.79199999999998161</c:v>
                </c:pt>
                <c:pt idx="196">
                  <c:v>-0.77759999999998164</c:v>
                </c:pt>
                <c:pt idx="197">
                  <c:v>-0.76319999999998167</c:v>
                </c:pt>
                <c:pt idx="198">
                  <c:v>-0.7487999999999817</c:v>
                </c:pt>
                <c:pt idx="199">
                  <c:v>-0.73439999999998173</c:v>
                </c:pt>
                <c:pt idx="200">
                  <c:v>-0.71999999999998177</c:v>
                </c:pt>
                <c:pt idx="201">
                  <c:v>-0.7055999999999818</c:v>
                </c:pt>
                <c:pt idx="202">
                  <c:v>-0.69119999999998183</c:v>
                </c:pt>
                <c:pt idx="203">
                  <c:v>-0.67679999999998186</c:v>
                </c:pt>
                <c:pt idx="204">
                  <c:v>-0.66239999999998189</c:v>
                </c:pt>
                <c:pt idx="205">
                  <c:v>-0.64799999999998192</c:v>
                </c:pt>
                <c:pt idx="206">
                  <c:v>-0.63359999999998196</c:v>
                </c:pt>
                <c:pt idx="207">
                  <c:v>-0.61919999999998199</c:v>
                </c:pt>
                <c:pt idx="208">
                  <c:v>-0.60479999999998202</c:v>
                </c:pt>
                <c:pt idx="209">
                  <c:v>-0.59039999999998205</c:v>
                </c:pt>
                <c:pt idx="210">
                  <c:v>-0.57599999999998208</c:v>
                </c:pt>
                <c:pt idx="211">
                  <c:v>-0.56159999999998211</c:v>
                </c:pt>
                <c:pt idx="212">
                  <c:v>-0.54719999999998215</c:v>
                </c:pt>
                <c:pt idx="213">
                  <c:v>-0.53279999999998218</c:v>
                </c:pt>
                <c:pt idx="214">
                  <c:v>-0.51839999999998221</c:v>
                </c:pt>
                <c:pt idx="215">
                  <c:v>-0.50399999999998224</c:v>
                </c:pt>
                <c:pt idx="216">
                  <c:v>-0.48959999999998222</c:v>
                </c:pt>
                <c:pt idx="217">
                  <c:v>-0.47519999999998219</c:v>
                </c:pt>
                <c:pt idx="218">
                  <c:v>-0.46079999999998217</c:v>
                </c:pt>
                <c:pt idx="219">
                  <c:v>-0.44639999999998214</c:v>
                </c:pt>
                <c:pt idx="220">
                  <c:v>-0.43199999999998212</c:v>
                </c:pt>
                <c:pt idx="221">
                  <c:v>-0.4175999999999821</c:v>
                </c:pt>
                <c:pt idx="222">
                  <c:v>-0.40319999999998207</c:v>
                </c:pt>
                <c:pt idx="223">
                  <c:v>-0.38879999999998205</c:v>
                </c:pt>
                <c:pt idx="224">
                  <c:v>-0.37439999999998202</c:v>
                </c:pt>
                <c:pt idx="225">
                  <c:v>-0.359999999999982</c:v>
                </c:pt>
                <c:pt idx="226">
                  <c:v>-0.34559999999998198</c:v>
                </c:pt>
                <c:pt idx="227">
                  <c:v>-0.33119999999998195</c:v>
                </c:pt>
                <c:pt idx="228">
                  <c:v>-0.31679999999998193</c:v>
                </c:pt>
                <c:pt idx="229">
                  <c:v>-0.30239999999998191</c:v>
                </c:pt>
                <c:pt idx="230">
                  <c:v>-0.28799999999998188</c:v>
                </c:pt>
                <c:pt idx="231">
                  <c:v>-0.27359999999998186</c:v>
                </c:pt>
                <c:pt idx="232">
                  <c:v>-0.25919999999998183</c:v>
                </c:pt>
                <c:pt idx="233">
                  <c:v>-0.24479999999998184</c:v>
                </c:pt>
                <c:pt idx="234">
                  <c:v>-0.23039999999998184</c:v>
                </c:pt>
                <c:pt idx="235">
                  <c:v>-0.21599999999998185</c:v>
                </c:pt>
                <c:pt idx="236">
                  <c:v>-0.20159999999998185</c:v>
                </c:pt>
                <c:pt idx="237">
                  <c:v>-0.18719999999998185</c:v>
                </c:pt>
                <c:pt idx="238">
                  <c:v>-0.17279999999998186</c:v>
                </c:pt>
                <c:pt idx="239">
                  <c:v>-0.15839999999998186</c:v>
                </c:pt>
                <c:pt idx="240">
                  <c:v>-0.14399999999998186</c:v>
                </c:pt>
                <c:pt idx="241">
                  <c:v>-0.12959999999998187</c:v>
                </c:pt>
                <c:pt idx="242">
                  <c:v>-0.11519999999998187</c:v>
                </c:pt>
                <c:pt idx="243">
                  <c:v>-0.10079999999998188</c:v>
                </c:pt>
                <c:pt idx="244">
                  <c:v>-8.639999999998188E-2</c:v>
                </c:pt>
                <c:pt idx="245">
                  <c:v>-7.1999999999981884E-2</c:v>
                </c:pt>
                <c:pt idx="246">
                  <c:v>-5.7599999999981888E-2</c:v>
                </c:pt>
                <c:pt idx="247">
                  <c:v>-4.3199999999981892E-2</c:v>
                </c:pt>
                <c:pt idx="248">
                  <c:v>-2.8799999999981892E-2</c:v>
                </c:pt>
                <c:pt idx="249">
                  <c:v>-1.4399999999981893E-2</c:v>
                </c:pt>
                <c:pt idx="250">
                  <c:v>1.8107043642245912E-14</c:v>
                </c:pt>
                <c:pt idx="251">
                  <c:v>1.4400000000018107E-2</c:v>
                </c:pt>
                <c:pt idx="252">
                  <c:v>2.8800000000018106E-2</c:v>
                </c:pt>
                <c:pt idx="253">
                  <c:v>4.3200000000018106E-2</c:v>
                </c:pt>
                <c:pt idx="254">
                  <c:v>5.7600000000018109E-2</c:v>
                </c:pt>
                <c:pt idx="255">
                  <c:v>7.2000000000018105E-2</c:v>
                </c:pt>
                <c:pt idx="256">
                  <c:v>8.6400000000018101E-2</c:v>
                </c:pt>
                <c:pt idx="257">
                  <c:v>0.1008000000000181</c:v>
                </c:pt>
                <c:pt idx="258">
                  <c:v>0.11520000000001809</c:v>
                </c:pt>
                <c:pt idx="259">
                  <c:v>0.12960000000001809</c:v>
                </c:pt>
                <c:pt idx="260">
                  <c:v>0.14400000000001809</c:v>
                </c:pt>
                <c:pt idx="261">
                  <c:v>0.15840000000001808</c:v>
                </c:pt>
                <c:pt idx="262">
                  <c:v>0.17280000000001808</c:v>
                </c:pt>
                <c:pt idx="263">
                  <c:v>0.18720000000001807</c:v>
                </c:pt>
                <c:pt idx="264">
                  <c:v>0.20160000000001807</c:v>
                </c:pt>
                <c:pt idx="265">
                  <c:v>0.21600000000001807</c:v>
                </c:pt>
                <c:pt idx="266">
                  <c:v>0.23040000000001806</c:v>
                </c:pt>
                <c:pt idx="267">
                  <c:v>0.24480000000001806</c:v>
                </c:pt>
                <c:pt idx="268">
                  <c:v>0.25920000000001808</c:v>
                </c:pt>
                <c:pt idx="269">
                  <c:v>0.27360000000001811</c:v>
                </c:pt>
                <c:pt idx="270">
                  <c:v>0.28800000000001813</c:v>
                </c:pt>
                <c:pt idx="271">
                  <c:v>0.30240000000001815</c:v>
                </c:pt>
                <c:pt idx="272">
                  <c:v>0.31680000000001818</c:v>
                </c:pt>
                <c:pt idx="273">
                  <c:v>0.3312000000000182</c:v>
                </c:pt>
                <c:pt idx="274">
                  <c:v>0.34560000000001823</c:v>
                </c:pt>
                <c:pt idx="275">
                  <c:v>0.36000000000001825</c:v>
                </c:pt>
                <c:pt idx="276">
                  <c:v>0.37440000000001827</c:v>
                </c:pt>
                <c:pt idx="277">
                  <c:v>0.3888000000000183</c:v>
                </c:pt>
                <c:pt idx="278">
                  <c:v>0.40320000000001832</c:v>
                </c:pt>
                <c:pt idx="279">
                  <c:v>0.41760000000001835</c:v>
                </c:pt>
                <c:pt idx="280">
                  <c:v>0.43200000000001837</c:v>
                </c:pt>
                <c:pt idx="281">
                  <c:v>0.44640000000001839</c:v>
                </c:pt>
                <c:pt idx="282">
                  <c:v>0.46080000000001842</c:v>
                </c:pt>
                <c:pt idx="283">
                  <c:v>0.47520000000001844</c:v>
                </c:pt>
                <c:pt idx="284">
                  <c:v>0.48960000000001846</c:v>
                </c:pt>
                <c:pt idx="285">
                  <c:v>0.50400000000001843</c:v>
                </c:pt>
                <c:pt idx="286">
                  <c:v>0.5184000000000184</c:v>
                </c:pt>
                <c:pt idx="287">
                  <c:v>0.53280000000001837</c:v>
                </c:pt>
                <c:pt idx="288">
                  <c:v>0.54720000000001834</c:v>
                </c:pt>
                <c:pt idx="289">
                  <c:v>0.56160000000001831</c:v>
                </c:pt>
                <c:pt idx="290">
                  <c:v>0.57600000000001828</c:v>
                </c:pt>
                <c:pt idx="291">
                  <c:v>0.59040000000001824</c:v>
                </c:pt>
                <c:pt idx="292">
                  <c:v>0.60480000000001821</c:v>
                </c:pt>
                <c:pt idx="293">
                  <c:v>0.61920000000001818</c:v>
                </c:pt>
                <c:pt idx="294">
                  <c:v>0.63360000000001815</c:v>
                </c:pt>
                <c:pt idx="295">
                  <c:v>0.64800000000001812</c:v>
                </c:pt>
                <c:pt idx="296">
                  <c:v>0.66240000000001809</c:v>
                </c:pt>
                <c:pt idx="297">
                  <c:v>0.67680000000001805</c:v>
                </c:pt>
                <c:pt idx="298">
                  <c:v>0.69120000000001802</c:v>
                </c:pt>
                <c:pt idx="299">
                  <c:v>0.70560000000001799</c:v>
                </c:pt>
                <c:pt idx="300">
                  <c:v>0.72000000000001796</c:v>
                </c:pt>
                <c:pt idx="301">
                  <c:v>0.73440000000001793</c:v>
                </c:pt>
                <c:pt idx="302">
                  <c:v>0.7488000000000179</c:v>
                </c:pt>
                <c:pt idx="303">
                  <c:v>0.76320000000001786</c:v>
                </c:pt>
                <c:pt idx="304">
                  <c:v>0.77760000000001783</c:v>
                </c:pt>
                <c:pt idx="305">
                  <c:v>0.7920000000000178</c:v>
                </c:pt>
                <c:pt idx="306">
                  <c:v>0.80640000000001777</c:v>
                </c:pt>
                <c:pt idx="307">
                  <c:v>0.82080000000001774</c:v>
                </c:pt>
                <c:pt idx="308">
                  <c:v>0.83520000000001771</c:v>
                </c:pt>
                <c:pt idx="309">
                  <c:v>0.84960000000001767</c:v>
                </c:pt>
                <c:pt idx="310">
                  <c:v>0.86400000000001764</c:v>
                </c:pt>
                <c:pt idx="311">
                  <c:v>0.87840000000001761</c:v>
                </c:pt>
                <c:pt idx="312">
                  <c:v>0.89280000000001758</c:v>
                </c:pt>
                <c:pt idx="313">
                  <c:v>0.90720000000001755</c:v>
                </c:pt>
                <c:pt idx="314">
                  <c:v>0.92160000000001752</c:v>
                </c:pt>
                <c:pt idx="315">
                  <c:v>0.93600000000001748</c:v>
                </c:pt>
                <c:pt idx="316">
                  <c:v>0.95040000000001745</c:v>
                </c:pt>
                <c:pt idx="317">
                  <c:v>0.96480000000001742</c:v>
                </c:pt>
                <c:pt idx="318">
                  <c:v>0.97920000000001739</c:v>
                </c:pt>
                <c:pt idx="319">
                  <c:v>0.99360000000001736</c:v>
                </c:pt>
                <c:pt idx="320">
                  <c:v>1.0080000000000173</c:v>
                </c:pt>
                <c:pt idx="321">
                  <c:v>1.0224000000000173</c:v>
                </c:pt>
                <c:pt idx="322">
                  <c:v>1.0368000000000173</c:v>
                </c:pt>
                <c:pt idx="323">
                  <c:v>1.0512000000000172</c:v>
                </c:pt>
                <c:pt idx="324">
                  <c:v>1.0656000000000172</c:v>
                </c:pt>
                <c:pt idx="325">
                  <c:v>1.0800000000000172</c:v>
                </c:pt>
                <c:pt idx="326">
                  <c:v>1.0944000000000171</c:v>
                </c:pt>
                <c:pt idx="327">
                  <c:v>1.1088000000000171</c:v>
                </c:pt>
                <c:pt idx="328">
                  <c:v>1.1232000000000171</c:v>
                </c:pt>
                <c:pt idx="329">
                  <c:v>1.137600000000017</c:v>
                </c:pt>
                <c:pt idx="330">
                  <c:v>1.152000000000017</c:v>
                </c:pt>
                <c:pt idx="331">
                  <c:v>1.166400000000017</c:v>
                </c:pt>
                <c:pt idx="332">
                  <c:v>1.1808000000000169</c:v>
                </c:pt>
                <c:pt idx="333">
                  <c:v>1.1952000000000169</c:v>
                </c:pt>
                <c:pt idx="334">
                  <c:v>1.2096000000000169</c:v>
                </c:pt>
                <c:pt idx="335">
                  <c:v>1.2240000000000169</c:v>
                </c:pt>
                <c:pt idx="336">
                  <c:v>1.2384000000000168</c:v>
                </c:pt>
                <c:pt idx="337">
                  <c:v>1.2528000000000168</c:v>
                </c:pt>
                <c:pt idx="338">
                  <c:v>1.2672000000000168</c:v>
                </c:pt>
                <c:pt idx="339">
                  <c:v>1.2816000000000167</c:v>
                </c:pt>
                <c:pt idx="340">
                  <c:v>1.2960000000000167</c:v>
                </c:pt>
                <c:pt idx="341">
                  <c:v>1.3104000000000167</c:v>
                </c:pt>
                <c:pt idx="342">
                  <c:v>1.3248000000000166</c:v>
                </c:pt>
                <c:pt idx="343">
                  <c:v>1.3392000000000166</c:v>
                </c:pt>
                <c:pt idx="344">
                  <c:v>1.3536000000000166</c:v>
                </c:pt>
                <c:pt idx="345">
                  <c:v>1.3680000000000165</c:v>
                </c:pt>
                <c:pt idx="346">
                  <c:v>1.3824000000000165</c:v>
                </c:pt>
                <c:pt idx="347">
                  <c:v>1.3968000000000165</c:v>
                </c:pt>
                <c:pt idx="348">
                  <c:v>1.4112000000000164</c:v>
                </c:pt>
                <c:pt idx="349">
                  <c:v>1.4256000000000164</c:v>
                </c:pt>
                <c:pt idx="350">
                  <c:v>1.4400000000000164</c:v>
                </c:pt>
                <c:pt idx="351">
                  <c:v>1.4544000000000163</c:v>
                </c:pt>
                <c:pt idx="352">
                  <c:v>1.4688000000000163</c:v>
                </c:pt>
                <c:pt idx="353">
                  <c:v>1.4832000000000163</c:v>
                </c:pt>
                <c:pt idx="354">
                  <c:v>1.4976000000000163</c:v>
                </c:pt>
                <c:pt idx="355">
                  <c:v>1.5120000000000162</c:v>
                </c:pt>
                <c:pt idx="356">
                  <c:v>1.5264000000000162</c:v>
                </c:pt>
                <c:pt idx="357">
                  <c:v>1.5408000000000162</c:v>
                </c:pt>
                <c:pt idx="358">
                  <c:v>1.5552000000000161</c:v>
                </c:pt>
                <c:pt idx="359">
                  <c:v>1.5696000000000161</c:v>
                </c:pt>
                <c:pt idx="360">
                  <c:v>1.5840000000000161</c:v>
                </c:pt>
                <c:pt idx="361">
                  <c:v>1.598400000000016</c:v>
                </c:pt>
                <c:pt idx="362">
                  <c:v>1.612800000000016</c:v>
                </c:pt>
                <c:pt idx="363">
                  <c:v>1.627200000000016</c:v>
                </c:pt>
                <c:pt idx="364">
                  <c:v>1.6416000000000159</c:v>
                </c:pt>
                <c:pt idx="365">
                  <c:v>1.6560000000000159</c:v>
                </c:pt>
                <c:pt idx="366">
                  <c:v>1.6704000000000159</c:v>
                </c:pt>
                <c:pt idx="367">
                  <c:v>1.6848000000000158</c:v>
                </c:pt>
                <c:pt idx="368">
                  <c:v>1.6992000000000158</c:v>
                </c:pt>
                <c:pt idx="369">
                  <c:v>1.7136000000000158</c:v>
                </c:pt>
                <c:pt idx="370">
                  <c:v>1.7280000000000157</c:v>
                </c:pt>
                <c:pt idx="371">
                  <c:v>1.7424000000000157</c:v>
                </c:pt>
                <c:pt idx="372">
                  <c:v>1.7568000000000157</c:v>
                </c:pt>
                <c:pt idx="373">
                  <c:v>1.7712000000000157</c:v>
                </c:pt>
                <c:pt idx="374">
                  <c:v>1.7856000000000156</c:v>
                </c:pt>
                <c:pt idx="375">
                  <c:v>1.8000000000000156</c:v>
                </c:pt>
                <c:pt idx="376">
                  <c:v>1.8144000000000156</c:v>
                </c:pt>
                <c:pt idx="377">
                  <c:v>1.8288000000000155</c:v>
                </c:pt>
                <c:pt idx="378">
                  <c:v>1.8432000000000155</c:v>
                </c:pt>
                <c:pt idx="379">
                  <c:v>1.8576000000000155</c:v>
                </c:pt>
                <c:pt idx="380">
                  <c:v>1.8720000000000154</c:v>
                </c:pt>
                <c:pt idx="381">
                  <c:v>1.8864000000000154</c:v>
                </c:pt>
                <c:pt idx="382">
                  <c:v>1.9008000000000154</c:v>
                </c:pt>
                <c:pt idx="383">
                  <c:v>1.9152000000000153</c:v>
                </c:pt>
                <c:pt idx="384">
                  <c:v>1.9296000000000153</c:v>
                </c:pt>
                <c:pt idx="385">
                  <c:v>1.9440000000000153</c:v>
                </c:pt>
                <c:pt idx="386">
                  <c:v>1.9584000000000152</c:v>
                </c:pt>
                <c:pt idx="387">
                  <c:v>1.9728000000000152</c:v>
                </c:pt>
                <c:pt idx="388">
                  <c:v>1.9872000000000152</c:v>
                </c:pt>
                <c:pt idx="389">
                  <c:v>2.0016000000000154</c:v>
                </c:pt>
                <c:pt idx="390">
                  <c:v>2.0160000000000156</c:v>
                </c:pt>
                <c:pt idx="391">
                  <c:v>2.0304000000000157</c:v>
                </c:pt>
                <c:pt idx="392">
                  <c:v>2.0448000000000159</c:v>
                </c:pt>
                <c:pt idx="393">
                  <c:v>2.0592000000000161</c:v>
                </c:pt>
                <c:pt idx="394">
                  <c:v>2.0736000000000163</c:v>
                </c:pt>
                <c:pt idx="395">
                  <c:v>2.0880000000000165</c:v>
                </c:pt>
                <c:pt idx="396">
                  <c:v>2.1024000000000167</c:v>
                </c:pt>
                <c:pt idx="397">
                  <c:v>2.1168000000000169</c:v>
                </c:pt>
                <c:pt idx="398">
                  <c:v>2.1312000000000171</c:v>
                </c:pt>
                <c:pt idx="399">
                  <c:v>2.1456000000000173</c:v>
                </c:pt>
                <c:pt idx="400">
                  <c:v>2.1600000000000175</c:v>
                </c:pt>
                <c:pt idx="401">
                  <c:v>2.1744000000000177</c:v>
                </c:pt>
                <c:pt idx="402">
                  <c:v>2.1888000000000178</c:v>
                </c:pt>
                <c:pt idx="403">
                  <c:v>2.203200000000018</c:v>
                </c:pt>
                <c:pt idx="404">
                  <c:v>2.2176000000000182</c:v>
                </c:pt>
                <c:pt idx="405">
                  <c:v>2.2320000000000184</c:v>
                </c:pt>
                <c:pt idx="406">
                  <c:v>2.2464000000000186</c:v>
                </c:pt>
                <c:pt idx="407">
                  <c:v>2.2608000000000188</c:v>
                </c:pt>
                <c:pt idx="408">
                  <c:v>2.275200000000019</c:v>
                </c:pt>
                <c:pt idx="409">
                  <c:v>2.2896000000000192</c:v>
                </c:pt>
                <c:pt idx="410">
                  <c:v>2.3040000000000194</c:v>
                </c:pt>
                <c:pt idx="411">
                  <c:v>2.3184000000000196</c:v>
                </c:pt>
                <c:pt idx="412">
                  <c:v>2.3328000000000197</c:v>
                </c:pt>
                <c:pt idx="413">
                  <c:v>2.3472000000000199</c:v>
                </c:pt>
                <c:pt idx="414">
                  <c:v>2.3616000000000201</c:v>
                </c:pt>
                <c:pt idx="415">
                  <c:v>2.3760000000000203</c:v>
                </c:pt>
                <c:pt idx="416">
                  <c:v>2.3904000000000205</c:v>
                </c:pt>
                <c:pt idx="417">
                  <c:v>2.4048000000000207</c:v>
                </c:pt>
                <c:pt idx="418">
                  <c:v>2.4192000000000209</c:v>
                </c:pt>
                <c:pt idx="419">
                  <c:v>2.4336000000000211</c:v>
                </c:pt>
                <c:pt idx="420">
                  <c:v>2.4480000000000213</c:v>
                </c:pt>
                <c:pt idx="421">
                  <c:v>2.4624000000000215</c:v>
                </c:pt>
                <c:pt idx="422">
                  <c:v>2.4768000000000217</c:v>
                </c:pt>
                <c:pt idx="423">
                  <c:v>2.4912000000000218</c:v>
                </c:pt>
                <c:pt idx="424">
                  <c:v>2.505600000000022</c:v>
                </c:pt>
                <c:pt idx="425">
                  <c:v>2.5200000000000222</c:v>
                </c:pt>
                <c:pt idx="426">
                  <c:v>2.5344000000000224</c:v>
                </c:pt>
                <c:pt idx="427">
                  <c:v>2.5488000000000226</c:v>
                </c:pt>
                <c:pt idx="428">
                  <c:v>2.5632000000000228</c:v>
                </c:pt>
                <c:pt idx="429">
                  <c:v>2.577600000000023</c:v>
                </c:pt>
                <c:pt idx="430">
                  <c:v>2.5920000000000232</c:v>
                </c:pt>
                <c:pt idx="431">
                  <c:v>2.6064000000000234</c:v>
                </c:pt>
                <c:pt idx="432">
                  <c:v>2.6208000000000236</c:v>
                </c:pt>
                <c:pt idx="433">
                  <c:v>2.6352000000000237</c:v>
                </c:pt>
                <c:pt idx="434">
                  <c:v>2.6496000000000239</c:v>
                </c:pt>
                <c:pt idx="435">
                  <c:v>2.6640000000000241</c:v>
                </c:pt>
                <c:pt idx="436">
                  <c:v>2.6784000000000243</c:v>
                </c:pt>
                <c:pt idx="437">
                  <c:v>2.6928000000000245</c:v>
                </c:pt>
                <c:pt idx="438">
                  <c:v>2.7072000000000247</c:v>
                </c:pt>
                <c:pt idx="439">
                  <c:v>2.7216000000000249</c:v>
                </c:pt>
                <c:pt idx="440">
                  <c:v>2.7360000000000251</c:v>
                </c:pt>
                <c:pt idx="441">
                  <c:v>2.7504000000000253</c:v>
                </c:pt>
                <c:pt idx="442">
                  <c:v>2.7648000000000255</c:v>
                </c:pt>
                <c:pt idx="443">
                  <c:v>2.7792000000000256</c:v>
                </c:pt>
                <c:pt idx="444">
                  <c:v>2.7936000000000258</c:v>
                </c:pt>
                <c:pt idx="445">
                  <c:v>2.808000000000026</c:v>
                </c:pt>
                <c:pt idx="446">
                  <c:v>2.8224000000000262</c:v>
                </c:pt>
                <c:pt idx="447">
                  <c:v>2.8368000000000264</c:v>
                </c:pt>
                <c:pt idx="448">
                  <c:v>2.8512000000000266</c:v>
                </c:pt>
                <c:pt idx="449">
                  <c:v>2.8656000000000268</c:v>
                </c:pt>
                <c:pt idx="450">
                  <c:v>2.880000000000027</c:v>
                </c:pt>
                <c:pt idx="451">
                  <c:v>2.8944000000000272</c:v>
                </c:pt>
                <c:pt idx="452">
                  <c:v>2.9088000000000274</c:v>
                </c:pt>
                <c:pt idx="453">
                  <c:v>2.9232000000000276</c:v>
                </c:pt>
                <c:pt idx="454">
                  <c:v>2.9376000000000277</c:v>
                </c:pt>
                <c:pt idx="455">
                  <c:v>2.9520000000000279</c:v>
                </c:pt>
                <c:pt idx="456">
                  <c:v>2.9664000000000281</c:v>
                </c:pt>
                <c:pt idx="457">
                  <c:v>2.9808000000000283</c:v>
                </c:pt>
                <c:pt idx="458">
                  <c:v>2.9952000000000285</c:v>
                </c:pt>
                <c:pt idx="459">
                  <c:v>3.0096000000000287</c:v>
                </c:pt>
                <c:pt idx="460">
                  <c:v>3.0240000000000289</c:v>
                </c:pt>
                <c:pt idx="461">
                  <c:v>3.0384000000000291</c:v>
                </c:pt>
                <c:pt idx="462">
                  <c:v>3.0528000000000293</c:v>
                </c:pt>
                <c:pt idx="463">
                  <c:v>3.0672000000000295</c:v>
                </c:pt>
                <c:pt idx="464">
                  <c:v>3.0816000000000296</c:v>
                </c:pt>
                <c:pt idx="465">
                  <c:v>3.0960000000000298</c:v>
                </c:pt>
                <c:pt idx="466">
                  <c:v>3.11040000000003</c:v>
                </c:pt>
                <c:pt idx="467">
                  <c:v>3.1248000000000302</c:v>
                </c:pt>
                <c:pt idx="468">
                  <c:v>3.1392000000000304</c:v>
                </c:pt>
                <c:pt idx="469">
                  <c:v>3.1536000000000306</c:v>
                </c:pt>
                <c:pt idx="470">
                  <c:v>3.1680000000000308</c:v>
                </c:pt>
                <c:pt idx="471">
                  <c:v>3.182400000000031</c:v>
                </c:pt>
                <c:pt idx="472">
                  <c:v>3.1968000000000312</c:v>
                </c:pt>
                <c:pt idx="473">
                  <c:v>3.2112000000000314</c:v>
                </c:pt>
                <c:pt idx="474">
                  <c:v>3.2256000000000316</c:v>
                </c:pt>
                <c:pt idx="475">
                  <c:v>3.2400000000000317</c:v>
                </c:pt>
                <c:pt idx="476">
                  <c:v>3.2544000000000319</c:v>
                </c:pt>
                <c:pt idx="477">
                  <c:v>3.2688000000000321</c:v>
                </c:pt>
                <c:pt idx="478">
                  <c:v>3.2832000000000323</c:v>
                </c:pt>
                <c:pt idx="479">
                  <c:v>3.2976000000000325</c:v>
                </c:pt>
                <c:pt idx="480">
                  <c:v>3.3120000000000327</c:v>
                </c:pt>
                <c:pt idx="481">
                  <c:v>3.3264000000000329</c:v>
                </c:pt>
                <c:pt idx="482">
                  <c:v>3.3408000000000331</c:v>
                </c:pt>
                <c:pt idx="483">
                  <c:v>3.3552000000000333</c:v>
                </c:pt>
                <c:pt idx="484">
                  <c:v>3.3696000000000335</c:v>
                </c:pt>
                <c:pt idx="485">
                  <c:v>3.3840000000000336</c:v>
                </c:pt>
                <c:pt idx="486">
                  <c:v>3.3984000000000338</c:v>
                </c:pt>
                <c:pt idx="487">
                  <c:v>3.412800000000034</c:v>
                </c:pt>
                <c:pt idx="488">
                  <c:v>3.4272000000000342</c:v>
                </c:pt>
                <c:pt idx="489">
                  <c:v>3.4416000000000344</c:v>
                </c:pt>
                <c:pt idx="490">
                  <c:v>3.4560000000000346</c:v>
                </c:pt>
                <c:pt idx="491">
                  <c:v>3.4704000000000348</c:v>
                </c:pt>
                <c:pt idx="492">
                  <c:v>3.484800000000035</c:v>
                </c:pt>
                <c:pt idx="493">
                  <c:v>3.4992000000000352</c:v>
                </c:pt>
                <c:pt idx="494">
                  <c:v>3.5136000000000354</c:v>
                </c:pt>
                <c:pt idx="495">
                  <c:v>3.5280000000000356</c:v>
                </c:pt>
                <c:pt idx="496">
                  <c:v>3.5424000000000357</c:v>
                </c:pt>
                <c:pt idx="497">
                  <c:v>3.5568000000000359</c:v>
                </c:pt>
                <c:pt idx="498">
                  <c:v>3.5712000000000361</c:v>
                </c:pt>
                <c:pt idx="499">
                  <c:v>3.5856000000000363</c:v>
                </c:pt>
                <c:pt idx="500">
                  <c:v>3.6000000000000365</c:v>
                </c:pt>
              </c:numCache>
            </c:numRef>
          </c:xVal>
          <c:yVal>
            <c:numRef>
              <c:f>Calculations!$D$2:$D$502</c:f>
              <c:numCache>
                <c:formatCode>0.0</c:formatCode>
                <c:ptCount val="501"/>
                <c:pt idx="0">
                  <c:v>6.119019301137719E-4</c:v>
                </c:pt>
                <c:pt idx="1">
                  <c:v>6.4439271410473989E-4</c:v>
                </c:pt>
                <c:pt idx="2">
                  <c:v>6.7846799284632131E-4</c:v>
                </c:pt>
                <c:pt idx="3">
                  <c:v>7.1419705007388001E-4</c:v>
                </c:pt>
                <c:pt idx="4">
                  <c:v>7.5165176990163592E-4</c:v>
                </c:pt>
                <c:pt idx="5">
                  <c:v>7.9090671258204032E-4</c:v>
                </c:pt>
                <c:pt idx="6">
                  <c:v>8.320391913997729E-4</c:v>
                </c:pt>
                <c:pt idx="7">
                  <c:v>8.7512935066171092E-4</c:v>
                </c:pt>
                <c:pt idx="8">
                  <c:v>9.2026024474058782E-4</c:v>
                </c:pt>
                <c:pt idx="9">
                  <c:v>9.6751791812628137E-4</c:v>
                </c:pt>
                <c:pt idx="10">
                  <c:v>1.0169914864347708E-3</c:v>
                </c:pt>
                <c:pt idx="11">
                  <c:v>1.0687732183208101E-3</c:v>
                </c:pt>
                <c:pt idx="12">
                  <c:v>1.1229586182362329E-3</c:v>
                </c:pt>
                <c:pt idx="13">
                  <c:v>1.1796465099715764E-3</c:v>
                </c:pt>
                <c:pt idx="14">
                  <c:v>1.2389391209143654E-3</c:v>
                </c:pt>
                <c:pt idx="15">
                  <c:v>1.3009421669529422E-3</c:v>
                </c:pt>
                <c:pt idx="16">
                  <c:v>1.3657649379501698E-3</c:v>
                </c:pt>
                <c:pt idx="17">
                  <c:v>1.4335203837066968E-3</c:v>
                </c:pt>
                <c:pt idx="18">
                  <c:v>1.5043252003286703E-3</c:v>
                </c:pt>
                <c:pt idx="19">
                  <c:v>1.578299916909992E-3</c:v>
                </c:pt>
                <c:pt idx="20">
                  <c:v>1.6555689824342267E-3</c:v>
                </c:pt>
                <c:pt idx="21">
                  <c:v>1.7362608527962734E-3</c:v>
                </c:pt>
                <c:pt idx="22">
                  <c:v>1.820508077838804E-3</c:v>
                </c:pt>
                <c:pt idx="23">
                  <c:v>1.9084473882932981E-3</c:v>
                </c:pt>
                <c:pt idx="24">
                  <c:v>2.0002197825102711E-3</c:v>
                </c:pt>
                <c:pt idx="25">
                  <c:v>2.0959706128579753E-3</c:v>
                </c:pt>
                <c:pt idx="26">
                  <c:v>2.1958496716635478E-3</c:v>
                </c:pt>
                <c:pt idx="27">
                  <c:v>2.3000112765651109E-3</c:v>
                </c:pt>
                <c:pt idx="28">
                  <c:v>2.4086143551379753E-3</c:v>
                </c:pt>
                <c:pt idx="29">
                  <c:v>2.5218225286526078E-3</c:v>
                </c:pt>
                <c:pt idx="30">
                  <c:v>2.6398041948164988E-3</c:v>
                </c:pt>
                <c:pt idx="31">
                  <c:v>2.762732609346695E-3</c:v>
                </c:pt>
                <c:pt idx="32">
                  <c:v>2.8907859662141411E-3</c:v>
                </c:pt>
                <c:pt idx="33">
                  <c:v>3.0241474763956309E-3</c:v>
                </c:pt>
                <c:pt idx="34">
                  <c:v>3.163005444963602E-3</c:v>
                </c:pt>
                <c:pt idx="35">
                  <c:v>3.3075533463386687E-3</c:v>
                </c:pt>
                <c:pt idx="36">
                  <c:v>3.457989897524421E-3</c:v>
                </c:pt>
                <c:pt idx="37">
                  <c:v>3.6145191291386235E-3</c:v>
                </c:pt>
                <c:pt idx="38">
                  <c:v>3.7773504540498186E-3</c:v>
                </c:pt>
                <c:pt idx="39">
                  <c:v>3.9466987334230994E-3</c:v>
                </c:pt>
                <c:pt idx="40">
                  <c:v>4.1227843399737974E-3</c:v>
                </c:pt>
                <c:pt idx="41">
                  <c:v>4.3058332182228853E-3</c:v>
                </c:pt>
                <c:pt idx="42">
                  <c:v>4.4960769415430544E-3</c:v>
                </c:pt>
                <c:pt idx="43">
                  <c:v>4.6937527657797693E-3</c:v>
                </c:pt>
                <c:pt idx="44">
                  <c:v>4.8991036792271157E-3</c:v>
                </c:pt>
                <c:pt idx="45">
                  <c:v>5.1123784487337913E-3</c:v>
                </c:pt>
                <c:pt idx="46">
                  <c:v>5.3338316617106271E-3</c:v>
                </c:pt>
                <c:pt idx="47">
                  <c:v>5.563723763806842E-3</c:v>
                </c:pt>
                <c:pt idx="48">
                  <c:v>5.8023210920187182E-3</c:v>
                </c:pt>
                <c:pt idx="49">
                  <c:v>6.0498959029907451E-3</c:v>
                </c:pt>
                <c:pt idx="50">
                  <c:v>6.3067263962660958E-3</c:v>
                </c:pt>
                <c:pt idx="51">
                  <c:v>6.5730967322403357E-3</c:v>
                </c:pt>
                <c:pt idx="52">
                  <c:v>6.8492970445695484E-3</c:v>
                </c:pt>
                <c:pt idx="53">
                  <c:v>7.1356234467818145E-3</c:v>
                </c:pt>
                <c:pt idx="54">
                  <c:v>7.4323780328386848E-3</c:v>
                </c:pt>
                <c:pt idx="55">
                  <c:v>7.7398688713919209E-3</c:v>
                </c:pt>
                <c:pt idx="56">
                  <c:v>8.0584099934791348E-3</c:v>
                </c:pt>
                <c:pt idx="57">
                  <c:v>8.3883213734011509E-3</c:v>
                </c:pt>
                <c:pt idx="58">
                  <c:v>8.7299289025233508E-3</c:v>
                </c:pt>
                <c:pt idx="59">
                  <c:v>9.0835643557430172E-3</c:v>
                </c:pt>
                <c:pt idx="60">
                  <c:v>9.4495653503650166E-3</c:v>
                </c:pt>
                <c:pt idx="61">
                  <c:v>9.8282752971289127E-3</c:v>
                </c:pt>
                <c:pt idx="62">
                  <c:v>1.0220043343131716E-2</c:v>
                </c:pt>
                <c:pt idx="63">
                  <c:v>1.0625224306392199E-2</c:v>
                </c:pt>
                <c:pt idx="64">
                  <c:v>1.1044178601804842E-2</c:v>
                </c:pt>
                <c:pt idx="65">
                  <c:v>1.1477272158234134E-2</c:v>
                </c:pt>
                <c:pt idx="66">
                  <c:v>1.192487632650319E-2</c:v>
                </c:pt>
                <c:pt idx="67">
                  <c:v>1.2387367778034399E-2</c:v>
                </c:pt>
                <c:pt idx="68">
                  <c:v>1.2865128393904053E-2</c:v>
                </c:pt>
                <c:pt idx="69">
                  <c:v>1.3358545144077864E-2</c:v>
                </c:pt>
                <c:pt idx="70">
                  <c:v>1.3868009956599653E-2</c:v>
                </c:pt>
                <c:pt idx="71">
                  <c:v>1.4393919576511689E-2</c:v>
                </c:pt>
                <c:pt idx="72">
                  <c:v>1.4936675414291573E-2</c:v>
                </c:pt>
                <c:pt idx="73">
                  <c:v>1.5496683383598173E-2</c:v>
                </c:pt>
                <c:pt idx="74">
                  <c:v>1.6074353728126659E-2</c:v>
                </c:pt>
                <c:pt idx="75">
                  <c:v>1.6670100837381657E-2</c:v>
                </c:pt>
                <c:pt idx="76">
                  <c:v>1.7284343051186229E-2</c:v>
                </c:pt>
                <c:pt idx="77">
                  <c:v>1.7917502452754756E-2</c:v>
                </c:pt>
                <c:pt idx="78">
                  <c:v>1.8570004650167886E-2</c:v>
                </c:pt>
                <c:pt idx="79">
                  <c:v>1.9242278546099122E-2</c:v>
                </c:pt>
                <c:pt idx="80">
                  <c:v>1.9934756095654382E-2</c:v>
                </c:pt>
                <c:pt idx="81">
                  <c:v>2.064787205219825E-2</c:v>
                </c:pt>
                <c:pt idx="82">
                  <c:v>2.138206370105409E-2</c:v>
                </c:pt>
                <c:pt idx="83">
                  <c:v>2.2137770580978638E-2</c:v>
                </c:pt>
                <c:pt idx="84">
                  <c:v>2.2915434193326648E-2</c:v>
                </c:pt>
                <c:pt idx="85">
                  <c:v>2.3715497698835762E-2</c:v>
                </c:pt>
                <c:pt idx="86">
                  <c:v>2.4538405601978234E-2</c:v>
                </c:pt>
                <c:pt idx="87">
                  <c:v>2.5384603422842014E-2</c:v>
                </c:pt>
                <c:pt idx="88">
                  <c:v>2.6254537356521262E-2</c:v>
                </c:pt>
                <c:pt idx="89">
                  <c:v>2.7148653920013734E-2</c:v>
                </c:pt>
                <c:pt idx="90">
                  <c:v>2.8067399586641197E-2</c:v>
                </c:pt>
                <c:pt idx="91">
                  <c:v>2.9011220408027654E-2</c:v>
                </c:pt>
                <c:pt idx="92">
                  <c:v>2.9980561623689964E-2</c:v>
                </c:pt>
                <c:pt idx="93">
                  <c:v>3.0975867258315488E-2</c:v>
                </c:pt>
                <c:pt idx="94">
                  <c:v>3.1997579706821933E-2</c:v>
                </c:pt>
                <c:pt idx="95">
                  <c:v>3.3046139307316147E-2</c:v>
                </c:pt>
                <c:pt idx="96">
                  <c:v>3.4121983902089974E-2</c:v>
                </c:pt>
                <c:pt idx="97">
                  <c:v>3.5225548386813639E-2</c:v>
                </c:pt>
                <c:pt idx="98">
                  <c:v>3.6357264248109845E-2</c:v>
                </c:pt>
                <c:pt idx="99">
                  <c:v>3.7517559089715005E-2</c:v>
                </c:pt>
                <c:pt idx="100">
                  <c:v>3.8706856147457204E-2</c:v>
                </c:pt>
                <c:pt idx="101">
                  <c:v>3.9925573793304615E-2</c:v>
                </c:pt>
                <c:pt idx="102">
                  <c:v>4.1174125028762519E-2</c:v>
                </c:pt>
                <c:pt idx="103">
                  <c:v>4.2452916967921021E-2</c:v>
                </c:pt>
                <c:pt idx="104">
                  <c:v>4.3762350310481285E-2</c:v>
                </c:pt>
                <c:pt idx="105">
                  <c:v>4.5102818805111904E-2</c:v>
                </c:pt>
                <c:pt idx="106">
                  <c:v>4.647470870351357E-2</c:v>
                </c:pt>
                <c:pt idx="107">
                  <c:v>4.7878398205594794E-2</c:v>
                </c:pt>
                <c:pt idx="108">
                  <c:v>4.9314256896186758E-2</c:v>
                </c:pt>
                <c:pt idx="109">
                  <c:v>5.0782645173751757E-2</c:v>
                </c:pt>
                <c:pt idx="110">
                  <c:v>5.2283913671564312E-2</c:v>
                </c:pt>
                <c:pt idx="111">
                  <c:v>5.3818402671870248E-2</c:v>
                </c:pt>
                <c:pt idx="112">
                  <c:v>5.5386441513553784E-2</c:v>
                </c:pt>
                <c:pt idx="113">
                  <c:v>5.6988347993869114E-2</c:v>
                </c:pt>
                <c:pt idx="114">
                  <c:v>5.86244277648163E-2</c:v>
                </c:pt>
                <c:pt idx="115">
                  <c:v>6.0294973724768157E-2</c:v>
                </c:pt>
                <c:pt idx="116">
                  <c:v>6.2000265405977674E-2</c:v>
                </c:pt>
                <c:pt idx="117">
                  <c:v>6.3740568358621102E-2</c:v>
                </c:pt>
                <c:pt idx="118">
                  <c:v>6.5516133532054391E-2</c:v>
                </c:pt>
                <c:pt idx="119">
                  <c:v>6.7327196653985316E-2</c:v>
                </c:pt>
                <c:pt idx="120">
                  <c:v>6.917397760828517E-2</c:v>
                </c:pt>
                <c:pt idx="121">
                  <c:v>7.1056679812187426E-2</c:v>
                </c:pt>
                <c:pt idx="122">
                  <c:v>7.2975489593641085E-2</c:v>
                </c:pt>
                <c:pt idx="123">
                  <c:v>7.4930575569608707E-2</c:v>
                </c:pt>
                <c:pt idx="124">
                  <c:v>7.6922088026118163E-2</c:v>
                </c:pt>
                <c:pt idx="125">
                  <c:v>7.8950158300897091E-2</c:v>
                </c:pt>
                <c:pt idx="126">
                  <c:v>8.1014898169437452E-2</c:v>
                </c:pt>
                <c:pt idx="127">
                  <c:v>8.3116399235355229E-2</c:v>
                </c:pt>
                <c:pt idx="128">
                  <c:v>8.5254732325926369E-2</c:v>
                </c:pt>
                <c:pt idx="129">
                  <c:v>8.7429946893696486E-2</c:v>
                </c:pt>
                <c:pt idx="130">
                  <c:v>8.9642070425075548E-2</c:v>
                </c:pt>
                <c:pt idx="131">
                  <c:v>9.1891107856842111E-2</c:v>
                </c:pt>
                <c:pt idx="132">
                  <c:v>9.4177041001494363E-2</c:v>
                </c:pt>
                <c:pt idx="133">
                  <c:v>9.6499827982395189E-2</c:v>
                </c:pt>
                <c:pt idx="134">
                  <c:v>9.8859402679668543E-2</c:v>
                </c:pt>
                <c:pt idx="135">
                  <c:v>0.10125567418781217</c:v>
                </c:pt>
                <c:pt idx="136">
                  <c:v>0.10368852628599889</c:v>
                </c:pt>
                <c:pt idx="137">
                  <c:v>0.1061578169220431</c:v>
                </c:pt>
                <c:pt idx="138">
                  <c:v>0.10866337771101389</c:v>
                </c:pt>
                <c:pt idx="139">
                  <c:v>0.11120501344947707</c:v>
                </c:pt>
                <c:pt idx="140">
                  <c:v>0.11378250164635038</c:v>
                </c:pt>
                <c:pt idx="141">
                  <c:v>0.11639559207135405</c:v>
                </c:pt>
                <c:pt idx="142">
                  <c:v>0.11904400632203604</c:v>
                </c:pt>
                <c:pt idx="143">
                  <c:v>0.12172743741034815</c:v>
                </c:pt>
                <c:pt idx="144">
                  <c:v>0.12444554936974109</c:v>
                </c:pt>
                <c:pt idx="145">
                  <c:v>0.12719797688374035</c:v>
                </c:pt>
                <c:pt idx="146">
                  <c:v>0.12998432493695372</c:v>
                </c:pt>
                <c:pt idx="147">
                  <c:v>0.13280416848945076</c:v>
                </c:pt>
                <c:pt idx="148">
                  <c:v>0.13565705217543977</c:v>
                </c:pt>
                <c:pt idx="149">
                  <c:v>0.13854249002715435</c:v>
                </c:pt>
                <c:pt idx="150">
                  <c:v>0.14145996522484283</c:v>
                </c:pt>
                <c:pt idx="151">
                  <c:v>0.14440892987373574</c:v>
                </c:pt>
                <c:pt idx="152">
                  <c:v>0.14738880480884556</c:v>
                </c:pt>
                <c:pt idx="153">
                  <c:v>0.15039897942843025</c:v>
                </c:pt>
                <c:pt idx="154">
                  <c:v>0.15343881155692674</c:v>
                </c:pt>
                <c:pt idx="155">
                  <c:v>0.15650762733813553</c:v>
                </c:pt>
                <c:pt idx="156">
                  <c:v>0.15960472115940788</c:v>
                </c:pt>
                <c:pt idx="157">
                  <c:v>0.16272935560755727</c:v>
                </c:pt>
                <c:pt idx="158">
                  <c:v>0.16588076145718519</c:v>
                </c:pt>
                <c:pt idx="159">
                  <c:v>0.16905813769207767</c:v>
                </c:pt>
                <c:pt idx="160">
                  <c:v>0.17226065156029199</c:v>
                </c:pt>
                <c:pt idx="161">
                  <c:v>0.17548743866351788</c:v>
                </c:pt>
                <c:pt idx="162">
                  <c:v>0.1787376030812568</c:v>
                </c:pt>
                <c:pt idx="163">
                  <c:v>0.18201021753032295</c:v>
                </c:pt>
                <c:pt idx="164">
                  <c:v>0.1853043235601276</c:v>
                </c:pt>
                <c:pt idx="165">
                  <c:v>0.18861893178416397</c:v>
                </c:pt>
                <c:pt idx="166">
                  <c:v>0.19195302214806501</c:v>
                </c:pt>
                <c:pt idx="167">
                  <c:v>0.1953055442345592</c:v>
                </c:pt>
                <c:pt idx="168">
                  <c:v>0.19867541760560228</c:v>
                </c:pt>
                <c:pt idx="169">
                  <c:v>0.2020615321819117</c:v>
                </c:pt>
                <c:pt idx="170">
                  <c:v>0.20546274866008143</c:v>
                </c:pt>
                <c:pt idx="171">
                  <c:v>0.20887789896740241</c:v>
                </c:pt>
                <c:pt idx="172">
                  <c:v>0.21230578675445952</c:v>
                </c:pt>
                <c:pt idx="173">
                  <c:v>0.21574518792552422</c:v>
                </c:pt>
                <c:pt idx="174">
                  <c:v>0.21919485120670554</c:v>
                </c:pt>
                <c:pt idx="175">
                  <c:v>0.22265349875176574</c:v>
                </c:pt>
                <c:pt idx="176">
                  <c:v>0.22611982678545195</c:v>
                </c:pt>
                <c:pt idx="177">
                  <c:v>0.2295925062841371</c:v>
                </c:pt>
                <c:pt idx="178">
                  <c:v>0.23307018369350416</c:v>
                </c:pt>
                <c:pt idx="179">
                  <c:v>0.23655148168295262</c:v>
                </c:pt>
                <c:pt idx="180">
                  <c:v>0.24003499993634406</c:v>
                </c:pt>
                <c:pt idx="181">
                  <c:v>0.24351931597864623</c:v>
                </c:pt>
                <c:pt idx="182">
                  <c:v>0.24700298603797716</c:v>
                </c:pt>
                <c:pt idx="183">
                  <c:v>0.25048454594248903</c:v>
                </c:pt>
                <c:pt idx="184">
                  <c:v>0.25396251205147413</c:v>
                </c:pt>
                <c:pt idx="185">
                  <c:v>0.2574353822200165</c:v>
                </c:pt>
                <c:pt idx="186">
                  <c:v>0.26090163679645334</c:v>
                </c:pt>
                <c:pt idx="187">
                  <c:v>0.26435973965185178</c:v>
                </c:pt>
                <c:pt idx="188">
                  <c:v>0.26780813924065089</c:v>
                </c:pt>
                <c:pt idx="189">
                  <c:v>0.27124526969155882</c:v>
                </c:pt>
                <c:pt idx="190">
                  <c:v>0.27466955192774128</c:v>
                </c:pt>
                <c:pt idx="191">
                  <c:v>0.27807939481528049</c:v>
                </c:pt>
                <c:pt idx="192">
                  <c:v>0.28147319633882906</c:v>
                </c:pt>
                <c:pt idx="193">
                  <c:v>0.28484934480333224</c:v>
                </c:pt>
                <c:pt idx="194">
                  <c:v>0.28820622006063606</c:v>
                </c:pt>
                <c:pt idx="195">
                  <c:v>0.29154219475975146</c:v>
                </c:pt>
                <c:pt idx="196">
                  <c:v>0.29485563561949274</c:v>
                </c:pt>
                <c:pt idx="197">
                  <c:v>0.29814490472216232</c:v>
                </c:pt>
                <c:pt idx="198">
                  <c:v>0.30140836082690642</c:v>
                </c:pt>
                <c:pt idx="199">
                  <c:v>0.30464436070132261</c:v>
                </c:pt>
                <c:pt idx="200">
                  <c:v>0.307851260469857</c:v>
                </c:pt>
                <c:pt idx="201">
                  <c:v>0.31102741697748848</c:v>
                </c:pt>
                <c:pt idx="202">
                  <c:v>0.31417118916715892</c:v>
                </c:pt>
                <c:pt idx="203">
                  <c:v>0.31728093946937164</c:v>
                </c:pt>
                <c:pt idx="204">
                  <c:v>0.32035503520234576</c:v>
                </c:pt>
                <c:pt idx="205">
                  <c:v>0.32339184998108367</c:v>
                </c:pt>
                <c:pt idx="206">
                  <c:v>0.32638976513367757</c:v>
                </c:pt>
                <c:pt idx="207">
                  <c:v>0.32934717112315537</c:v>
                </c:pt>
                <c:pt idx="208">
                  <c:v>0.33226246897314154</c:v>
                </c:pt>
                <c:pt idx="209">
                  <c:v>0.33513407169558679</c:v>
                </c:pt>
                <c:pt idx="210">
                  <c:v>0.33796040571880059</c:v>
                </c:pt>
                <c:pt idx="211">
                  <c:v>0.34073991231400635</c:v>
                </c:pt>
                <c:pt idx="212">
                  <c:v>0.3434710490186233</c:v>
                </c:pt>
                <c:pt idx="213">
                  <c:v>0.34615229105446993</c:v>
                </c:pt>
                <c:pt idx="214">
                  <c:v>0.34878213273907632</c:v>
                </c:pt>
                <c:pt idx="215">
                  <c:v>0.35135908888828715</c:v>
                </c:pt>
                <c:pt idx="216">
                  <c:v>0.35388169620833554</c:v>
                </c:pt>
                <c:pt idx="217">
                  <c:v>0.35634851467557105</c:v>
                </c:pt>
                <c:pt idx="218">
                  <c:v>0.3587581289020263</c:v>
                </c:pt>
                <c:pt idx="219">
                  <c:v>0.36110914948501716</c:v>
                </c:pt>
                <c:pt idx="220">
                  <c:v>0.36340021433898007</c:v>
                </c:pt>
                <c:pt idx="221">
                  <c:v>0.36562999000776386</c:v>
                </c:pt>
                <c:pt idx="222">
                  <c:v>0.36779717295561176</c:v>
                </c:pt>
                <c:pt idx="223">
                  <c:v>0.36990049083508508</c:v>
                </c:pt>
                <c:pt idx="224">
                  <c:v>0.37193870373020749</c:v>
                </c:pt>
                <c:pt idx="225">
                  <c:v>0.37391060537313081</c:v>
                </c:pt>
                <c:pt idx="226">
                  <c:v>0.37581502433265346</c:v>
                </c:pt>
                <c:pt idx="227">
                  <c:v>0.37765082517295423</c:v>
                </c:pt>
                <c:pt idx="228">
                  <c:v>0.3794169095809381</c:v>
                </c:pt>
                <c:pt idx="229">
                  <c:v>0.38111221746062846</c:v>
                </c:pt>
                <c:pt idx="230">
                  <c:v>0.38273572799308053</c:v>
                </c:pt>
                <c:pt idx="231">
                  <c:v>0.38428646066033273</c:v>
                </c:pt>
                <c:pt idx="232">
                  <c:v>0.38576347623195878</c:v>
                </c:pt>
                <c:pt idx="233">
                  <c:v>0.3871658777128324</c:v>
                </c:pt>
                <c:pt idx="234">
                  <c:v>0.38849281125076485</c:v>
                </c:pt>
                <c:pt idx="235">
                  <c:v>0.38974346700273099</c:v>
                </c:pt>
                <c:pt idx="236">
                  <c:v>0.3909170799584531</c:v>
                </c:pt>
                <c:pt idx="237">
                  <c:v>0.39201293072017118</c:v>
                </c:pt>
                <c:pt idx="238">
                  <c:v>0.39303034623748578</c:v>
                </c:pt>
                <c:pt idx="239">
                  <c:v>0.39396870049622401</c:v>
                </c:pt>
                <c:pt idx="240">
                  <c:v>0.39482741516034076</c:v>
                </c:pt>
                <c:pt idx="241">
                  <c:v>0.39560596016593458</c:v>
                </c:pt>
                <c:pt idx="242">
                  <c:v>0.39630385426652331</c:v>
                </c:pt>
                <c:pt idx="243">
                  <c:v>0.39692066552879535</c:v>
                </c:pt>
                <c:pt idx="244">
                  <c:v>0.39745601177812018</c:v>
                </c:pt>
                <c:pt idx="245">
                  <c:v>0.39790956099317643</c:v>
                </c:pt>
                <c:pt idx="246">
                  <c:v>0.39828103164912582</c:v>
                </c:pt>
                <c:pt idx="247">
                  <c:v>0.39857019300883717</c:v>
                </c:pt>
                <c:pt idx="248">
                  <c:v>0.39877686536173829</c:v>
                </c:pt>
                <c:pt idx="249">
                  <c:v>0.39890092020995016</c:v>
                </c:pt>
                <c:pt idx="250">
                  <c:v>0.3989422804014327</c:v>
                </c:pt>
                <c:pt idx="251">
                  <c:v>0.39890092020994994</c:v>
                </c:pt>
                <c:pt idx="252">
                  <c:v>0.3987768653617379</c:v>
                </c:pt>
                <c:pt idx="253">
                  <c:v>0.39857019300883656</c:v>
                </c:pt>
                <c:pt idx="254">
                  <c:v>0.39828103164912498</c:v>
                </c:pt>
                <c:pt idx="255">
                  <c:v>0.39790956099317537</c:v>
                </c:pt>
                <c:pt idx="256">
                  <c:v>0.39745601177811896</c:v>
                </c:pt>
                <c:pt idx="257">
                  <c:v>0.3969206655287939</c:v>
                </c:pt>
                <c:pt idx="258">
                  <c:v>0.3963038542665217</c:v>
                </c:pt>
                <c:pt idx="259">
                  <c:v>0.39560596016593269</c:v>
                </c:pt>
                <c:pt idx="260">
                  <c:v>0.3948274151603387</c:v>
                </c:pt>
                <c:pt idx="261">
                  <c:v>0.39396870049622174</c:v>
                </c:pt>
                <c:pt idx="262">
                  <c:v>0.39303034623748329</c:v>
                </c:pt>
                <c:pt idx="263">
                  <c:v>0.39201293072016852</c:v>
                </c:pt>
                <c:pt idx="264">
                  <c:v>0.39091707995845026</c:v>
                </c:pt>
                <c:pt idx="265">
                  <c:v>0.38974346700272794</c:v>
                </c:pt>
                <c:pt idx="266">
                  <c:v>0.38849281125076163</c:v>
                </c:pt>
                <c:pt idx="267">
                  <c:v>0.38716587771282895</c:v>
                </c:pt>
                <c:pt idx="268">
                  <c:v>0.38576347623195517</c:v>
                </c:pt>
                <c:pt idx="269">
                  <c:v>0.3842864606603289</c:v>
                </c:pt>
                <c:pt idx="270">
                  <c:v>0.38273572799307654</c:v>
                </c:pt>
                <c:pt idx="271">
                  <c:v>0.38111221746062429</c:v>
                </c:pt>
                <c:pt idx="272">
                  <c:v>0.37941690958093371</c:v>
                </c:pt>
                <c:pt idx="273">
                  <c:v>0.37765082517294973</c:v>
                </c:pt>
                <c:pt idx="274">
                  <c:v>0.37581502433264879</c:v>
                </c:pt>
                <c:pt idx="275">
                  <c:v>0.37391060537312593</c:v>
                </c:pt>
                <c:pt idx="276">
                  <c:v>0.37193870373020244</c:v>
                </c:pt>
                <c:pt idx="277">
                  <c:v>0.36990049083507986</c:v>
                </c:pt>
                <c:pt idx="278">
                  <c:v>0.36779717295560638</c:v>
                </c:pt>
                <c:pt idx="279">
                  <c:v>0.36562999000775831</c:v>
                </c:pt>
                <c:pt idx="280">
                  <c:v>0.36340021433897435</c:v>
                </c:pt>
                <c:pt idx="281">
                  <c:v>0.36110914948501133</c:v>
                </c:pt>
                <c:pt idx="282">
                  <c:v>0.35875812890202036</c:v>
                </c:pt>
                <c:pt idx="283">
                  <c:v>0.35634851467556489</c:v>
                </c:pt>
                <c:pt idx="284">
                  <c:v>0.35388169620832927</c:v>
                </c:pt>
                <c:pt idx="285">
                  <c:v>0.35135908888828071</c:v>
                </c:pt>
                <c:pt idx="286">
                  <c:v>0.34878213273906983</c:v>
                </c:pt>
                <c:pt idx="287">
                  <c:v>0.34615229105446321</c:v>
                </c:pt>
                <c:pt idx="288">
                  <c:v>0.34347104901861647</c:v>
                </c:pt>
                <c:pt idx="289">
                  <c:v>0.34073991231399942</c:v>
                </c:pt>
                <c:pt idx="290">
                  <c:v>0.33796040571879354</c:v>
                </c:pt>
                <c:pt idx="291">
                  <c:v>0.33513407169557963</c:v>
                </c:pt>
                <c:pt idx="292">
                  <c:v>0.33226246897313427</c:v>
                </c:pt>
                <c:pt idx="293">
                  <c:v>0.32934717112314793</c:v>
                </c:pt>
                <c:pt idx="294">
                  <c:v>0.32638976513367007</c:v>
                </c:pt>
                <c:pt idx="295">
                  <c:v>0.32339184998107612</c:v>
                </c:pt>
                <c:pt idx="296">
                  <c:v>0.3203550352023381</c:v>
                </c:pt>
                <c:pt idx="297">
                  <c:v>0.31728093946936387</c:v>
                </c:pt>
                <c:pt idx="298">
                  <c:v>0.31417118916715109</c:v>
                </c:pt>
                <c:pt idx="299">
                  <c:v>0.31102741697748054</c:v>
                </c:pt>
                <c:pt idx="300">
                  <c:v>0.30785126046984895</c:v>
                </c:pt>
                <c:pt idx="301">
                  <c:v>0.30464436070131451</c:v>
                </c:pt>
                <c:pt idx="302">
                  <c:v>0.30140836082689826</c:v>
                </c:pt>
                <c:pt idx="303">
                  <c:v>0.2981449047221541</c:v>
                </c:pt>
                <c:pt idx="304">
                  <c:v>0.29485563561948447</c:v>
                </c:pt>
                <c:pt idx="305">
                  <c:v>0.29154219475974308</c:v>
                </c:pt>
                <c:pt idx="306">
                  <c:v>0.28820622006062768</c:v>
                </c:pt>
                <c:pt idx="307">
                  <c:v>0.28484934480332375</c:v>
                </c:pt>
                <c:pt idx="308">
                  <c:v>0.28147319633882051</c:v>
                </c:pt>
                <c:pt idx="309">
                  <c:v>0.27807939481527194</c:v>
                </c:pt>
                <c:pt idx="310">
                  <c:v>0.27466955192773274</c:v>
                </c:pt>
                <c:pt idx="311">
                  <c:v>0.27124526969155022</c:v>
                </c:pt>
                <c:pt idx="312">
                  <c:v>0.26780813924064223</c:v>
                </c:pt>
                <c:pt idx="313">
                  <c:v>0.26435973965184312</c:v>
                </c:pt>
                <c:pt idx="314">
                  <c:v>0.26090163679644468</c:v>
                </c:pt>
                <c:pt idx="315">
                  <c:v>0.25743538222000778</c:v>
                </c:pt>
                <c:pt idx="316">
                  <c:v>0.25396251205146536</c:v>
                </c:pt>
                <c:pt idx="317">
                  <c:v>0.25048454594248032</c:v>
                </c:pt>
                <c:pt idx="318">
                  <c:v>0.24700298603796844</c:v>
                </c:pt>
                <c:pt idx="319">
                  <c:v>0.24351931597863746</c:v>
                </c:pt>
                <c:pt idx="320">
                  <c:v>0.24003499993633529</c:v>
                </c:pt>
                <c:pt idx="321">
                  <c:v>0.2365514816829439</c:v>
                </c:pt>
                <c:pt idx="322">
                  <c:v>0.23307018369349539</c:v>
                </c:pt>
                <c:pt idx="323">
                  <c:v>0.22959250628412833</c:v>
                </c:pt>
                <c:pt idx="324">
                  <c:v>0.22611982678544326</c:v>
                </c:pt>
                <c:pt idx="325">
                  <c:v>0.22265349875175702</c:v>
                </c:pt>
                <c:pt idx="326">
                  <c:v>0.21919485120669688</c:v>
                </c:pt>
                <c:pt idx="327">
                  <c:v>0.21574518792551556</c:v>
                </c:pt>
                <c:pt idx="328">
                  <c:v>0.21230578675445089</c:v>
                </c:pt>
                <c:pt idx="329">
                  <c:v>0.20887789896739381</c:v>
                </c:pt>
                <c:pt idx="330">
                  <c:v>0.20546274866007289</c:v>
                </c:pt>
                <c:pt idx="331">
                  <c:v>0.20206153218190315</c:v>
                </c:pt>
                <c:pt idx="332">
                  <c:v>0.19867541760559382</c:v>
                </c:pt>
                <c:pt idx="333">
                  <c:v>0.19530554423455077</c:v>
                </c:pt>
                <c:pt idx="334">
                  <c:v>0.1919530221480566</c:v>
                </c:pt>
                <c:pt idx="335">
                  <c:v>0.18861893178415565</c:v>
                </c:pt>
                <c:pt idx="336">
                  <c:v>0.18530432356011931</c:v>
                </c:pt>
                <c:pt idx="337">
                  <c:v>0.18201021753031468</c:v>
                </c:pt>
                <c:pt idx="338">
                  <c:v>0.17873760308124861</c:v>
                </c:pt>
                <c:pt idx="339">
                  <c:v>0.17548743866350977</c:v>
                </c:pt>
                <c:pt idx="340">
                  <c:v>0.17226065156028392</c:v>
                </c:pt>
                <c:pt idx="341">
                  <c:v>0.16905813769206962</c:v>
                </c:pt>
                <c:pt idx="342">
                  <c:v>0.16588076145717726</c:v>
                </c:pt>
                <c:pt idx="343">
                  <c:v>0.16272935560754936</c:v>
                </c:pt>
                <c:pt idx="344">
                  <c:v>0.15960472115940008</c:v>
                </c:pt>
                <c:pt idx="345">
                  <c:v>0.15650762733812779</c:v>
                </c:pt>
                <c:pt idx="346">
                  <c:v>0.15343881155691905</c:v>
                </c:pt>
                <c:pt idx="347">
                  <c:v>0.15039897942842265</c:v>
                </c:pt>
                <c:pt idx="348">
                  <c:v>0.14738880480883804</c:v>
                </c:pt>
                <c:pt idx="349">
                  <c:v>0.14440892987372828</c:v>
                </c:pt>
                <c:pt idx="350">
                  <c:v>0.14145996522483548</c:v>
                </c:pt>
                <c:pt idx="351">
                  <c:v>0.13854249002714705</c:v>
                </c:pt>
                <c:pt idx="352">
                  <c:v>0.13565705217543256</c:v>
                </c:pt>
                <c:pt idx="353">
                  <c:v>0.13280416848944362</c:v>
                </c:pt>
                <c:pt idx="354">
                  <c:v>0.12998432493694667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78-BB47-9E88-1CA258E932D9}"/>
            </c:ext>
          </c:extLst>
        </c:ser>
        <c:ser>
          <c:idx val="2"/>
          <c:order val="2"/>
          <c:tx>
            <c:v>Z-Score</c:v>
          </c:tx>
          <c:spPr>
            <a:ln>
              <a:solidFill>
                <a:srgbClr val="3333FF"/>
              </a:solidFill>
            </a:ln>
          </c:spPr>
          <c:marker>
            <c:symbol val="circle"/>
            <c:size val="5"/>
            <c:spPr>
              <a:solidFill>
                <a:srgbClr val="3333FF"/>
              </a:solidFill>
              <a:ln>
                <a:solidFill>
                  <a:srgbClr val="3333FF"/>
                </a:solidFill>
              </a:ln>
            </c:spPr>
          </c:marker>
          <c:dLbls>
            <c:dLbl>
              <c:idx val="0"/>
              <c:layout>
                <c:manualLayout>
                  <c:x val="9.648510579918923E-2"/>
                  <c:y val="-2.9947347490654624E-2"/>
                </c:manualLayout>
              </c:layout>
              <c:tx>
                <c:strRef>
                  <c:f>Calculations!$E$2</c:f>
                  <c:strCache>
                    <c:ptCount val="1"/>
                    <c:pt idx="0">
                      <c:v>1,50</c:v>
                    </c:pt>
                  </c:strCache>
                </c:strRef>
              </c:tx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es-E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{1809E156-8DEA-45C0-8C78-4231D25D4267}</c15:txfldGUID>
                      <c15:f>Calculations!$E$2</c15:f>
                      <c15:dlblFieldTableCache>
                        <c:ptCount val="1"/>
                        <c:pt idx="0">
                          <c:v>1,50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3C78-BB47-9E88-1CA258E932D9}"/>
                </c:ext>
              </c:extLst>
            </c:dLbl>
            <c:spPr>
              <a:solidFill>
                <a:schemeClr val="bg1"/>
              </a:solidFill>
            </c:sp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Calculations!$E$2</c:f>
              <c:numCache>
                <c:formatCode>0.00</c:formatCode>
                <c:ptCount val="1"/>
                <c:pt idx="0">
                  <c:v>1.5</c:v>
                </c:pt>
              </c:numCache>
            </c:numRef>
          </c:xVal>
          <c:yVal>
            <c:numRef>
              <c:f>Calculations!$G$2</c:f>
              <c:numCache>
                <c:formatCode>0.000</c:formatCode>
                <c:ptCount val="1"/>
                <c:pt idx="0">
                  <c:v>0.12951759566589174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78-BB47-9E88-1CA258E932D9}"/>
            </c:ext>
          </c:extLst>
        </c:ser>
        <c:ser>
          <c:idx val="4"/>
          <c:order val="3"/>
          <c:tx>
            <c:v>Current Value</c:v>
          </c:tx>
          <c:marker>
            <c:symbol val="none"/>
          </c:marker>
          <c:dLbls>
            <c:dLbl>
              <c:idx val="0"/>
              <c:layout>
                <c:manualLayout>
                  <c:x val="0.11822489864145252"/>
                  <c:y val="-6.5997295792571423E-2"/>
                </c:manualLayout>
              </c:layout>
              <c:tx>
                <c:strRef>
                  <c:f>Calculations!$F$8</c:f>
                  <c:strCache>
                    <c:ptCount val="1"/>
                    <c:pt idx="0">
                      <c:v>115,0</c:v>
                    </c:pt>
                  </c:strCache>
                </c:strRef>
              </c:tx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>
                      <a:solidFill>
                        <a:srgbClr val="0000CC"/>
                      </a:solidFill>
                    </a:defRPr>
                  </a:pPr>
                  <a:endParaRPr lang="es-E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{1C4AF4E3-0799-43D6-BCEC-FC121137BE85}</c15:txfldGUID>
                      <c15:f>Calculations!$F$8</c15:f>
                      <c15:dlblFieldTableCache>
                        <c:ptCount val="1"/>
                        <c:pt idx="0">
                          <c:v>115,0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C78-BB47-9E88-1CA258E932D9}"/>
                </c:ext>
              </c:extLst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Calculations!$E$2</c:f>
              <c:numCache>
                <c:formatCode>0.00</c:formatCode>
                <c:ptCount val="1"/>
                <c:pt idx="0">
                  <c:v>1.5</c:v>
                </c:pt>
              </c:numCache>
            </c:numRef>
          </c:xVal>
          <c:yVal>
            <c:numRef>
              <c:f>Calculations!$G$2</c:f>
              <c:numCache>
                <c:formatCode>0.000</c:formatCode>
                <c:ptCount val="1"/>
                <c:pt idx="0">
                  <c:v>0.12951759566589174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78-BB47-9E88-1CA258E932D9}"/>
            </c:ext>
          </c:extLst>
        </c:ser>
        <c:ser>
          <c:idx val="5"/>
          <c:order val="4"/>
          <c:tx>
            <c:v>Dummy 1</c:v>
          </c:tx>
          <c:marker>
            <c:symbol val="none"/>
          </c:marker>
          <c:dLbls>
            <c:dLbl>
              <c:idx val="0"/>
              <c:layout>
                <c:manualLayout>
                  <c:x val="2.481704917559311E-3"/>
                  <c:y val="-6.5996659508470529E-2"/>
                </c:manualLayout>
              </c:layout>
              <c:tx>
                <c:strRef>
                  <c:f>Calculations!$F$3</c:f>
                  <c:strCache>
                    <c:ptCount val="1"/>
                    <c:pt idx="0">
                      <c:v>Value (X)     =</c:v>
                    </c:pt>
                  </c:strCache>
                </c:strRef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{6D86953D-D4B2-49C8-B543-C615C6EE8892}</c15:txfldGUID>
                      <c15:f>Calculations!$F$3</c15:f>
                      <c15:dlblFieldTableCache>
                        <c:ptCount val="1"/>
                        <c:pt idx="0">
                          <c:v>Value (X)     =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C78-BB47-9E88-1CA258E932D9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>
                    <a:solidFill>
                      <a:srgbClr val="0000CC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Calculations!$E$2</c:f>
              <c:numCache>
                <c:formatCode>0.00</c:formatCode>
                <c:ptCount val="1"/>
                <c:pt idx="0">
                  <c:v>1.5</c:v>
                </c:pt>
              </c:numCache>
            </c:numRef>
          </c:xVal>
          <c:yVal>
            <c:numRef>
              <c:f>Calculations!$G$2</c:f>
              <c:numCache>
                <c:formatCode>0.000</c:formatCode>
                <c:ptCount val="1"/>
                <c:pt idx="0">
                  <c:v>0.12951759566589174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78-BB47-9E88-1CA258E932D9}"/>
            </c:ext>
          </c:extLst>
        </c:ser>
        <c:ser>
          <c:idx val="6"/>
          <c:order val="5"/>
          <c:tx>
            <c:v>Dummy 2</c:v>
          </c:tx>
          <c:spPr>
            <a:ln>
              <a:solidFill>
                <a:srgbClr val="3333FF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2.4850263730788807E-3"/>
                  <c:y val="-3.0330390519366937E-2"/>
                </c:manualLayout>
              </c:layout>
              <c:tx>
                <c:strRef>
                  <c:f>Calculations!$F$4</c:f>
                  <c:strCache>
                    <c:ptCount val="1"/>
                    <c:pt idx="0">
                      <c:v>Z-Score    =</c:v>
                    </c:pt>
                  </c:strCache>
                </c:strRef>
              </c:tx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es-E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{CADCA919-9E00-4184-8C42-F2E23CB9ADE3}</c15:txfldGUID>
                      <c15:f>Calculations!$F$4</c15:f>
                      <c15:dlblFieldTableCache>
                        <c:ptCount val="1"/>
                        <c:pt idx="0">
                          <c:v>Z-Score    =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C78-BB47-9E88-1CA258E932D9}"/>
                </c:ext>
              </c:extLst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Calculations!$E$2</c:f>
              <c:numCache>
                <c:formatCode>0.00</c:formatCode>
                <c:ptCount val="1"/>
                <c:pt idx="0">
                  <c:v>1.5</c:v>
                </c:pt>
              </c:numCache>
            </c:numRef>
          </c:xVal>
          <c:yVal>
            <c:numRef>
              <c:f>Calculations!$G$2</c:f>
              <c:numCache>
                <c:formatCode>0.000</c:formatCode>
                <c:ptCount val="1"/>
                <c:pt idx="0">
                  <c:v>0.12951759566589174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78-BB47-9E88-1CA258E932D9}"/>
            </c:ext>
          </c:extLst>
        </c:ser>
        <c:ser>
          <c:idx val="7"/>
          <c:order val="6"/>
          <c:tx>
            <c:v>Mean</c:v>
          </c:tx>
          <c:marker>
            <c:symbol val="none"/>
          </c:marker>
          <c:dLbls>
            <c:dLbl>
              <c:idx val="0"/>
              <c:layout>
                <c:manualLayout>
                  <c:x val="-7.8091751598450493E-3"/>
                  <c:y val="0.43391617284952838"/>
                </c:manualLayout>
              </c:layout>
              <c:tx>
                <c:strRef>
                  <c:f>'Normal Distribution Tutor'!$C$3</c:f>
                  <c:strCache>
                    <c:ptCount val="1"/>
                    <c:pt idx="0">
                      <c:v>100,0</c:v>
                    </c:pt>
                  </c:strCache>
                </c:strRef>
              </c:tx>
              <c:spPr>
                <a:ln cmpd="sng"/>
              </c:spPr>
              <c:txPr>
                <a:bodyPr/>
                <a:lstStyle/>
                <a:p>
                  <a:pPr>
                    <a:defRPr/>
                  </a:pPr>
                  <a:endParaRPr lang="es-E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{654DABA5-4A2A-4A18-A376-FDD7EAACAAD4}</c15:txfldGUID>
                      <c15:f>'Normal Distribution Tutor'!$C$3</c15:f>
                      <c15:dlblFieldTableCache>
                        <c:ptCount val="1"/>
                        <c:pt idx="0">
                          <c:v>100,0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3C78-BB47-9E88-1CA258E932D9}"/>
                </c:ext>
              </c:extLst>
            </c:dLbl>
            <c:spPr>
              <a:ln cmpd="sng"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both"/>
            <c:errValType val="percentage"/>
            <c:noEndCap val="0"/>
            <c:val val="5"/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xVal>
            <c:numRef>
              <c:f>Calculations!$J$2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Calculations!$I$2</c:f>
              <c:numCache>
                <c:formatCode>General</c:formatCode>
                <c:ptCount val="1"/>
                <c:pt idx="0">
                  <c:v>0.3989422804014327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C78-BB47-9E88-1CA258E932D9}"/>
            </c:ext>
          </c:extLst>
        </c:ser>
        <c:ser>
          <c:idx val="8"/>
          <c:order val="7"/>
          <c:tx>
            <c:v>Dummy 3</c:v>
          </c:tx>
          <c:marker>
            <c:symbol val="none"/>
          </c:marker>
          <c:dLbls>
            <c:dLbl>
              <c:idx val="0"/>
              <c:layout>
                <c:manualLayout>
                  <c:x val="-4.5693263582767416E-2"/>
                  <c:y val="0.4311670319560573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l-GR">
                        <a:latin typeface="Times New Roman"/>
                        <a:cs typeface="Times New Roman"/>
                      </a:rPr>
                      <a:t>μ = </a:t>
                    </a:r>
                    <a:endParaRPr lang="el-GR"/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3C78-BB47-9E88-1CA258E932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Calculations!$I$2</c:f>
              <c:numCache>
                <c:formatCode>General</c:formatCode>
                <c:ptCount val="1"/>
                <c:pt idx="0">
                  <c:v>0.3989422804014327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C78-BB47-9E88-1CA258E932D9}"/>
            </c:ext>
          </c:extLst>
        </c:ser>
        <c:ser>
          <c:idx val="9"/>
          <c:order val="8"/>
          <c:tx>
            <c:v>Sigma</c:v>
          </c:tx>
          <c:marker>
            <c:symbol val="none"/>
          </c:marker>
          <c:dLbls>
            <c:dLbl>
              <c:idx val="0"/>
              <c:layout>
                <c:manualLayout>
                  <c:x val="2.4906295241292908E-2"/>
                  <c:y val="0.49067816127727176"/>
                </c:manualLayout>
              </c:layout>
              <c:tx>
                <c:strRef>
                  <c:f>'Normal Distribution Tutor'!$C$5</c:f>
                  <c:strCache>
                    <c:ptCount val="1"/>
                    <c:pt idx="0">
                      <c:v>10,0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/>
                  </a:pPr>
                  <a:endParaRPr lang="es-E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{AE7DA788-F383-4D4C-B857-2C145FFB4F92}</c15:txfldGUID>
                      <c15:f>'Normal Distribution Tutor'!$C$5</c15:f>
                      <c15:dlblFieldTableCache>
                        <c:ptCount val="1"/>
                        <c:pt idx="0">
                          <c:v>10,0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C78-BB47-9E88-1CA258E932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Calculations!$I$2</c:f>
              <c:numCache>
                <c:formatCode>General</c:formatCode>
                <c:ptCount val="1"/>
                <c:pt idx="0">
                  <c:v>0.3989422804014327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78-BB47-9E88-1CA258E932D9}"/>
            </c:ext>
          </c:extLst>
        </c:ser>
        <c:ser>
          <c:idx val="10"/>
          <c:order val="9"/>
          <c:tx>
            <c:v>Dummy 5</c:v>
          </c:tx>
          <c:marker>
            <c:symbol val="none"/>
          </c:marker>
          <c:dLbls>
            <c:dLbl>
              <c:idx val="0"/>
              <c:layout>
                <c:manualLayout>
                  <c:x val="-2.2282634203049257E-3"/>
                  <c:y val="0.4879289989937032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l-GR"/>
                      <a:t>σ = 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3C78-BB47-9E88-1CA258E932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Calculations!$J$2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Calculations!$I$2</c:f>
              <c:numCache>
                <c:formatCode>General</c:formatCode>
                <c:ptCount val="1"/>
                <c:pt idx="0">
                  <c:v>0.3989422804014327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78-BB47-9E88-1CA258E932D9}"/>
            </c:ext>
          </c:extLst>
        </c:ser>
        <c:ser>
          <c:idx val="11"/>
          <c:order val="10"/>
          <c:tx>
            <c:v>Sigma Block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50"/>
            <c:spPr>
              <a:ln w="38100">
                <a:solidFill>
                  <a:srgbClr val="FFFF00"/>
                </a:solidFill>
                <a:prstDash val="solid"/>
              </a:ln>
            </c:spPr>
          </c:errBars>
          <c:xVal>
            <c:numRef>
              <c:f>Calculations!$K$2:$K$102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Calculations!$L$2:$L$102</c:f>
              <c:numCache>
                <c:formatCode>General</c:formatCode>
                <c:ptCount val="101"/>
                <c:pt idx="4">
                  <c:v>5.5E-2</c:v>
                </c:pt>
                <c:pt idx="5">
                  <c:v>5.5E-2</c:v>
                </c:pt>
                <c:pt idx="6">
                  <c:v>5.5E-2</c:v>
                </c:pt>
                <c:pt idx="7">
                  <c:v>5.5E-2</c:v>
                </c:pt>
                <c:pt idx="8">
                  <c:v>5.5E-2</c:v>
                </c:pt>
                <c:pt idx="9">
                  <c:v>5.5E-2</c:v>
                </c:pt>
                <c:pt idx="10">
                  <c:v>5.5E-2</c:v>
                </c:pt>
                <c:pt idx="11">
                  <c:v>5.5E-2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5.5E-2</c:v>
                </c:pt>
                <c:pt idx="66">
                  <c:v>5.5E-2</c:v>
                </c:pt>
                <c:pt idx="67">
                  <c:v>5.5E-2</c:v>
                </c:pt>
                <c:pt idx="68">
                  <c:v>5.5E-2</c:v>
                </c:pt>
                <c:pt idx="69">
                  <c:v>5.5E-2</c:v>
                </c:pt>
                <c:pt idx="70">
                  <c:v>5.5E-2</c:v>
                </c:pt>
                <c:pt idx="71">
                  <c:v>5.5E-2</c:v>
                </c:pt>
                <c:pt idx="72">
                  <c:v>5.5E-2</c:v>
                </c:pt>
                <c:pt idx="73">
                  <c:v>5.5E-2</c:v>
                </c:pt>
                <c:pt idx="74">
                  <c:v>5.5E-2</c:v>
                </c:pt>
                <c:pt idx="75">
                  <c:v>5.5E-2</c:v>
                </c:pt>
                <c:pt idx="76">
                  <c:v>5.5E-2</c:v>
                </c:pt>
                <c:pt idx="77">
                  <c:v>5.5E-2</c:v>
                </c:pt>
                <c:pt idx="78">
                  <c:v>5.5E-2</c:v>
                </c:pt>
                <c:pt idx="79">
                  <c:v>5.5E-2</c:v>
                </c:pt>
                <c:pt idx="80">
                  <c:v>5.5E-2</c:v>
                </c:pt>
                <c:pt idx="81">
                  <c:v>5.5E-2</c:v>
                </c:pt>
                <c:pt idx="82">
                  <c:v>5.5E-2</c:v>
                </c:pt>
                <c:pt idx="83">
                  <c:v>5.5E-2</c:v>
                </c:pt>
                <c:pt idx="84">
                  <c:v>5.5E-2</c:v>
                </c:pt>
                <c:pt idx="85">
                  <c:v>5.5E-2</c:v>
                </c:pt>
                <c:pt idx="86">
                  <c:v>5.5E-2</c:v>
                </c:pt>
                <c:pt idx="87">
                  <c:v>5.5E-2</c:v>
                </c:pt>
                <c:pt idx="88">
                  <c:v>5.5E-2</c:v>
                </c:pt>
                <c:pt idx="89">
                  <c:v>5.5E-2</c:v>
                </c:pt>
                <c:pt idx="90">
                  <c:v>5.5E-2</c:v>
                </c:pt>
                <c:pt idx="91">
                  <c:v>5.5E-2</c:v>
                </c:pt>
                <c:pt idx="92">
                  <c:v>5.5E-2</c:v>
                </c:pt>
                <c:pt idx="93">
                  <c:v>5.5E-2</c:v>
                </c:pt>
                <c:pt idx="94">
                  <c:v>5.5E-2</c:v>
                </c:pt>
                <c:pt idx="95">
                  <c:v>5.5E-2</c:v>
                </c:pt>
                <c:pt idx="96">
                  <c:v>5.5E-2</c:v>
                </c:pt>
                <c:pt idx="97">
                  <c:v>5.5E-2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C78-BB47-9E88-1CA258E932D9}"/>
            </c:ext>
          </c:extLst>
        </c:ser>
        <c:ser>
          <c:idx val="12"/>
          <c:order val="11"/>
          <c:tx>
            <c:v>Current Low</c:v>
          </c:tx>
          <c:spPr>
            <a:ln>
              <a:solidFill>
                <a:srgbClr val="0000CC"/>
              </a:solidFill>
            </a:ln>
          </c:spPr>
          <c:marker>
            <c:symbol val="circle"/>
            <c:size val="5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dLbls>
            <c:dLbl>
              <c:idx val="0"/>
              <c:layout>
                <c:manualLayout>
                  <c:x val="-7.1526966969568964E-2"/>
                  <c:y val="-6.1714467509743152E-2"/>
                </c:manualLayout>
              </c:layout>
              <c:tx>
                <c:strRef>
                  <c:f>Calculations!$F$9</c:f>
                  <c:strCache>
                    <c:ptCount val="1"/>
                    <c:pt idx="0">
                      <c:v>100,0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{2479AA16-606A-4B9A-94F2-FC9FD2F9D0EE}</c15:txfldGUID>
                      <c15:f>Calculations!$F$9</c15:f>
                      <c15:dlblFieldTableCache>
                        <c:ptCount val="1"/>
                        <c:pt idx="0">
                          <c:v>100,0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3C78-BB47-9E88-1CA258E932D9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>
                    <a:solidFill>
                      <a:srgbClr val="0000CC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Calculations!$E$3</c:f>
              <c:numCache>
                <c:formatCode>0.00</c:formatCode>
                <c:ptCount val="1"/>
                <c:pt idx="0">
                  <c:v>#N/A</c:v>
                </c:pt>
              </c:numCache>
            </c:numRef>
          </c:xVal>
          <c:yVal>
            <c:numRef>
              <c:f>Calculations!$G$3</c:f>
              <c:numCache>
                <c:formatCode>0.000</c:formatCode>
                <c:ptCount val="1"/>
                <c:pt idx="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C78-BB47-9E88-1CA258E932D9}"/>
            </c:ext>
          </c:extLst>
        </c:ser>
        <c:ser>
          <c:idx val="3"/>
          <c:order val="12"/>
          <c:tx>
            <c:v>lowzlabel</c:v>
          </c:tx>
          <c:marker>
            <c:symbol val="none"/>
          </c:marker>
          <c:dLbls>
            <c:dLbl>
              <c:idx val="0"/>
              <c:layout>
                <c:manualLayout>
                  <c:x val="-0.17606616917039447"/>
                  <c:y val="-2.9477981918926817E-2"/>
                </c:manualLayout>
              </c:layout>
              <c:tx>
                <c:strRef>
                  <c:f>Calculations!$F$6</c:f>
                  <c:strCache>
                    <c:ptCount val="1"/>
                    <c:pt idx="0">
                      <c:v>Lo Z-score  =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{5D043B8A-F5BA-4C18-9F9A-41FD240E931C}</c15:txfldGUID>
                      <c15:f>Calculations!$F$6</c15:f>
                      <c15:dlblFieldTableCache>
                        <c:ptCount val="1"/>
                        <c:pt idx="0">
                          <c:v>Lo Z-score  =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3C78-BB47-9E88-1CA258E932D9}"/>
                </c:ext>
              </c:extLst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Calculations!$E$3</c:f>
              <c:numCache>
                <c:formatCode>0.00</c:formatCode>
                <c:ptCount val="1"/>
                <c:pt idx="0">
                  <c:v>#N/A</c:v>
                </c:pt>
              </c:numCache>
            </c:numRef>
          </c:xVal>
          <c:yVal>
            <c:numRef>
              <c:f>Calculations!$G$3</c:f>
              <c:numCache>
                <c:formatCode>0.000</c:formatCode>
                <c:ptCount val="1"/>
                <c:pt idx="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3C78-BB47-9E88-1CA258E932D9}"/>
            </c:ext>
          </c:extLst>
        </c:ser>
        <c:ser>
          <c:idx val="13"/>
          <c:order val="13"/>
          <c:tx>
            <c:v>lowxlabel</c:v>
          </c:tx>
          <c:marker>
            <c:symbol val="none"/>
          </c:marker>
          <c:dLbls>
            <c:dLbl>
              <c:idx val="0"/>
              <c:layout>
                <c:manualLayout>
                  <c:x val="-0.19440638008281996"/>
                  <c:y val="-6.1681804925899406E-2"/>
                </c:manualLayout>
              </c:layout>
              <c:tx>
                <c:strRef>
                  <c:f>Calculations!$F$5</c:f>
                  <c:strCache>
                    <c:ptCount val="1"/>
                    <c:pt idx="0">
                      <c:v>Lo Value (X1)  = </c:v>
                    </c:pt>
                  </c:strCache>
                </c:strRef>
              </c:tx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>
                      <a:solidFill>
                        <a:srgbClr val="0000CC"/>
                      </a:solidFill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{9C5B4215-0A50-4605-8A91-2BC07A419095}</c15:txfldGUID>
                      <c15:f>Calculations!$F$5</c15:f>
                      <c15:dlblFieldTableCache>
                        <c:ptCount val="1"/>
                        <c:pt idx="0">
                          <c:v>Lo Value (X1)  =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3C78-BB47-9E88-1CA258E932D9}"/>
                </c:ext>
              </c:extLst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Calculations!$E$3</c:f>
              <c:numCache>
                <c:formatCode>0.00</c:formatCode>
                <c:ptCount val="1"/>
                <c:pt idx="0">
                  <c:v>#N/A</c:v>
                </c:pt>
              </c:numCache>
            </c:numRef>
          </c:xVal>
          <c:yVal>
            <c:numRef>
              <c:f>Calculations!$G$3</c:f>
              <c:numCache>
                <c:formatCode>0.000</c:formatCode>
                <c:ptCount val="1"/>
                <c:pt idx="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3C78-BB47-9E88-1CA258E932D9}"/>
            </c:ext>
          </c:extLst>
        </c:ser>
        <c:ser>
          <c:idx val="14"/>
          <c:order val="14"/>
          <c:tx>
            <c:v>lowz</c:v>
          </c:tx>
          <c:marker>
            <c:symbol val="none"/>
          </c:marker>
          <c:dLbls>
            <c:dLbl>
              <c:idx val="0"/>
              <c:layout>
                <c:manualLayout>
                  <c:x val="-7.3360988060811524E-2"/>
                  <c:y val="-2.9477981918926817E-2"/>
                </c:manualLayout>
              </c:layout>
              <c:tx>
                <c:strRef>
                  <c:f>Calculations!$E$3</c:f>
                  <c:strCache>
                    <c:ptCount val="1"/>
                    <c:pt idx="0">
                      <c:v>#N/D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{8DD4ADDE-2F1B-420F-BC2D-35DA2BDB0F5C}</c15:txfldGUID>
                      <c15:f>Calculations!$E$3</c15:f>
                      <c15:dlblFieldTableCache>
                        <c:ptCount val="1"/>
                        <c:pt idx="0">
                          <c:v>#N/D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3C78-BB47-9E88-1CA258E932D9}"/>
                </c:ext>
              </c:extLst>
            </c:dLbl>
            <c:spPr>
              <a:solidFill>
                <a:schemeClr val="bg1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Calculations!$E$3</c:f>
              <c:numCache>
                <c:formatCode>0.00</c:formatCode>
                <c:ptCount val="1"/>
                <c:pt idx="0">
                  <c:v>#N/A</c:v>
                </c:pt>
              </c:numCache>
            </c:numRef>
          </c:xVal>
          <c:yVal>
            <c:numRef>
              <c:f>Calculations!$G$3</c:f>
              <c:numCache>
                <c:formatCode>0.000</c:formatCode>
                <c:ptCount val="1"/>
                <c:pt idx="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3C78-BB47-9E88-1CA258E93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329232"/>
        <c:axId val="403329792"/>
      </c:scatterChart>
      <c:valAx>
        <c:axId val="4033292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403329792"/>
        <c:crosses val="autoZero"/>
        <c:crossBetween val="midCat"/>
      </c:valAx>
      <c:valAx>
        <c:axId val="403329792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one"/>
        <c:crossAx val="403329232"/>
        <c:crosses val="max"/>
        <c:crossBetween val="midCat"/>
      </c:valAx>
      <c:spPr>
        <a:ln>
          <a:solidFill>
            <a:schemeClr val="bg1">
              <a:lumMod val="75000"/>
            </a:schemeClr>
          </a:solidFill>
        </a:ln>
      </c:spPr>
    </c:plotArea>
    <c:plotVisOnly val="0"/>
    <c:dispBlanksAs val="gap"/>
    <c:showDLblsOverMax val="0"/>
  </c:chart>
  <c:spPr>
    <a:solidFill>
      <a:schemeClr val="accent3">
        <a:lumMod val="60000"/>
        <a:lumOff val="40000"/>
      </a:schemeClr>
    </a:solidFill>
    <a:ln w="25400">
      <a:solidFill>
        <a:schemeClr val="tx1"/>
      </a:solidFill>
    </a:ln>
    <a:scene3d>
      <a:camera prst="orthographicFront"/>
      <a:lightRig rig="threePt" dir="t"/>
    </a:scene3d>
    <a:sp3d prstMaterial="matte"/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396599840425936E-2"/>
          <c:y val="0.70523226337601652"/>
          <c:w val="0.87388231216627565"/>
          <c:h val="3.7545408455158996E-2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Calculations!$M$2:$M$52</c:f>
              <c:numCache>
                <c:formatCode>General</c:formatCode>
                <c:ptCount val="51"/>
                <c:pt idx="0">
                  <c:v>64</c:v>
                </c:pt>
                <c:pt idx="1">
                  <c:v>65.44</c:v>
                </c:pt>
                <c:pt idx="2">
                  <c:v>66.88</c:v>
                </c:pt>
                <c:pt idx="3">
                  <c:v>68.320000000000007</c:v>
                </c:pt>
                <c:pt idx="4">
                  <c:v>69.760000000000005</c:v>
                </c:pt>
                <c:pt idx="5">
                  <c:v>71.2</c:v>
                </c:pt>
                <c:pt idx="6">
                  <c:v>72.640000000000015</c:v>
                </c:pt>
                <c:pt idx="7">
                  <c:v>74.080000000000013</c:v>
                </c:pt>
                <c:pt idx="8">
                  <c:v>75.52000000000001</c:v>
                </c:pt>
                <c:pt idx="9">
                  <c:v>76.960000000000008</c:v>
                </c:pt>
                <c:pt idx="10">
                  <c:v>78.400000000000006</c:v>
                </c:pt>
                <c:pt idx="11">
                  <c:v>79.840000000000018</c:v>
                </c:pt>
                <c:pt idx="12">
                  <c:v>81.280000000000015</c:v>
                </c:pt>
                <c:pt idx="13">
                  <c:v>82.720000000000013</c:v>
                </c:pt>
                <c:pt idx="14">
                  <c:v>84.160000000000025</c:v>
                </c:pt>
                <c:pt idx="15">
                  <c:v>85.600000000000023</c:v>
                </c:pt>
                <c:pt idx="16">
                  <c:v>87.04000000000002</c:v>
                </c:pt>
                <c:pt idx="17">
                  <c:v>88.480000000000018</c:v>
                </c:pt>
                <c:pt idx="18">
                  <c:v>89.920000000000016</c:v>
                </c:pt>
                <c:pt idx="19">
                  <c:v>91.360000000000028</c:v>
                </c:pt>
                <c:pt idx="20">
                  <c:v>92.800000000000026</c:v>
                </c:pt>
                <c:pt idx="21">
                  <c:v>94.240000000000023</c:v>
                </c:pt>
                <c:pt idx="22">
                  <c:v>95.680000000000021</c:v>
                </c:pt>
                <c:pt idx="23">
                  <c:v>97.120000000000019</c:v>
                </c:pt>
                <c:pt idx="24">
                  <c:v>98.560000000000016</c:v>
                </c:pt>
                <c:pt idx="25">
                  <c:v>100.00000000000003</c:v>
                </c:pt>
                <c:pt idx="26">
                  <c:v>101.44000000000003</c:v>
                </c:pt>
                <c:pt idx="27">
                  <c:v>102.88000000000002</c:v>
                </c:pt>
                <c:pt idx="28">
                  <c:v>104.32000000000002</c:v>
                </c:pt>
                <c:pt idx="29">
                  <c:v>105.76000000000002</c:v>
                </c:pt>
                <c:pt idx="30">
                  <c:v>107.20000000000002</c:v>
                </c:pt>
                <c:pt idx="31">
                  <c:v>108.64000000000003</c:v>
                </c:pt>
                <c:pt idx="32">
                  <c:v>110.08000000000003</c:v>
                </c:pt>
                <c:pt idx="33">
                  <c:v>111.52000000000002</c:v>
                </c:pt>
                <c:pt idx="34">
                  <c:v>112.96000000000002</c:v>
                </c:pt>
                <c:pt idx="35">
                  <c:v>114.40000000000003</c:v>
                </c:pt>
                <c:pt idx="36">
                  <c:v>115.84000000000003</c:v>
                </c:pt>
                <c:pt idx="37">
                  <c:v>117.28000000000003</c:v>
                </c:pt>
                <c:pt idx="38">
                  <c:v>118.72000000000003</c:v>
                </c:pt>
                <c:pt idx="39">
                  <c:v>120.16000000000003</c:v>
                </c:pt>
                <c:pt idx="40">
                  <c:v>121.60000000000004</c:v>
                </c:pt>
                <c:pt idx="41">
                  <c:v>123.04000000000003</c:v>
                </c:pt>
                <c:pt idx="42">
                  <c:v>124.48000000000003</c:v>
                </c:pt>
                <c:pt idx="43">
                  <c:v>125.92000000000004</c:v>
                </c:pt>
                <c:pt idx="44">
                  <c:v>127.36000000000004</c:v>
                </c:pt>
                <c:pt idx="45">
                  <c:v>128.80000000000004</c:v>
                </c:pt>
                <c:pt idx="46">
                  <c:v>130.24000000000004</c:v>
                </c:pt>
                <c:pt idx="47">
                  <c:v>131.68000000000004</c:v>
                </c:pt>
                <c:pt idx="48">
                  <c:v>133.12000000000003</c:v>
                </c:pt>
                <c:pt idx="49">
                  <c:v>134.56000000000006</c:v>
                </c:pt>
                <c:pt idx="50">
                  <c:v>136.00000000000006</c:v>
                </c:pt>
              </c:numCache>
            </c:numRef>
          </c:xVal>
          <c:yVal>
            <c:numRef>
              <c:f>Calculations!$N$2:$N$52</c:f>
              <c:numCache>
                <c:formatCode>0</c:formatCode>
                <c:ptCount val="5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1-5845-8DFD-B9EDFC7BC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333152"/>
        <c:axId val="403333712"/>
      </c:scatterChart>
      <c:valAx>
        <c:axId val="403333152"/>
        <c:scaling>
          <c:orientation val="minMax"/>
          <c:max val="140"/>
          <c:min val="60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CC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403333712"/>
        <c:crosses val="autoZero"/>
        <c:crossBetween val="midCat"/>
        <c:majorUnit val="10"/>
      </c:valAx>
      <c:valAx>
        <c:axId val="403333712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one"/>
        <c:crossAx val="40333315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solidFill>
      <a:srgbClr val="9BBB59">
        <a:lumMod val="20000"/>
        <a:lumOff val="80000"/>
      </a:srgbClr>
    </a:solidFill>
    <a:ln w="3175">
      <a:solidFill>
        <a:schemeClr val="tx1"/>
      </a:solidFill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Radio" firstButton="1" fmlaLink="input_option" lockText="1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Scroll" dx="16" fmlaLink="$E$8" horiz="1" inc="5" max="999" min="1" page="50" val="667"/>
</file>

<file path=xl/ctrlProps/ctrlProp12.xml><?xml version="1.0" encoding="utf-8"?>
<formControlPr xmlns="http://schemas.microsoft.com/office/spreadsheetml/2009/9/main" objectType="Radio" firstButton="1" fmlaLink="input_option" lockText="1" noThreeD="1"/>
</file>

<file path=xl/ctrlProps/ctrlProp13.xml><?xml version="1.0" encoding="utf-8"?>
<formControlPr xmlns="http://schemas.microsoft.com/office/spreadsheetml/2009/9/main" objectType="Radio" checked="Checked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checked="Checked" firstButton="1" fmlaLink="distribution_option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Scroll" dx="16" fmlaLink="$G$8" horiz="1" max="72" page="5" val="59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20.xml><?xml version="1.0" encoding="utf-8"?>
<formControlPr xmlns="http://schemas.microsoft.com/office/spreadsheetml/2009/9/main" objectType="Scroll" dx="16" fmlaLink="$G$9" horiz="1" max="72" page="5" val="31"/>
</file>

<file path=xl/ctrlProps/ctrlProp21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Radio" firstButton="1" fmlaLink="distribution_option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Scroll" dx="16" fmlaLink="$J$8" horiz="1" max="72" page="5" val="59"/>
</file>

<file path=xl/ctrlProps/ctrlProp9.xml><?xml version="1.0" encoding="utf-8"?>
<formControlPr xmlns="http://schemas.microsoft.com/office/spreadsheetml/2009/9/main" objectType="Scroll" dx="16" fmlaLink="$J$9" horiz="1" max="72" page="5" val="3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1</xdr:row>
      <xdr:rowOff>28575</xdr:rowOff>
    </xdr:from>
    <xdr:to>
      <xdr:col>15</xdr:col>
      <xdr:colOff>323850</xdr:colOff>
      <xdr:row>21</xdr:row>
      <xdr:rowOff>44824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582705</xdr:colOff>
      <xdr:row>19</xdr:row>
      <xdr:rowOff>80683</xdr:rowOff>
    </xdr:from>
    <xdr:to>
      <xdr:col>15</xdr:col>
      <xdr:colOff>273982</xdr:colOff>
      <xdr:row>20</xdr:row>
      <xdr:rowOff>134471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10</xdr:row>
      <xdr:rowOff>95251</xdr:rowOff>
    </xdr:from>
    <xdr:to>
      <xdr:col>6</xdr:col>
      <xdr:colOff>104775</xdr:colOff>
      <xdr:row>14</xdr:row>
      <xdr:rowOff>95251</xdr:rowOff>
    </xdr:to>
    <xdr:sp macro="" textlink="">
      <xdr:nvSpPr>
        <xdr:cNvPr id="6" name="Rectangle 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82575" y="1790701"/>
          <a:ext cx="2533650" cy="641350"/>
        </a:xfrm>
        <a:prstGeom prst="rect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1</xdr:row>
          <xdr:rowOff>104775</xdr:rowOff>
        </xdr:from>
        <xdr:to>
          <xdr:col>15</xdr:col>
          <xdr:colOff>123825</xdr:colOff>
          <xdr:row>2</xdr:row>
          <xdr:rowOff>123825</xdr:rowOff>
        </xdr:to>
        <xdr:sp macro="" textlink="">
          <xdr:nvSpPr>
            <xdr:cNvPr id="3074" name="Option Button 2" descr="Confidence Level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Probability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152400</xdr:rowOff>
        </xdr:from>
        <xdr:to>
          <xdr:col>15</xdr:col>
          <xdr:colOff>152400</xdr:colOff>
          <xdr:row>4</xdr:row>
          <xdr:rowOff>0</xdr:rowOff>
        </xdr:to>
        <xdr:sp macro="" textlink="">
          <xdr:nvSpPr>
            <xdr:cNvPr id="3075" name="Option Button 3" descr="Confidence Level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Value (X)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104775</xdr:rowOff>
        </xdr:from>
        <xdr:to>
          <xdr:col>15</xdr:col>
          <xdr:colOff>142875</xdr:colOff>
          <xdr:row>5</xdr:row>
          <xdr:rowOff>123825</xdr:rowOff>
        </xdr:to>
        <xdr:sp macro="" textlink="">
          <xdr:nvSpPr>
            <xdr:cNvPr id="3076" name="Option Button 4" descr="Confidence Level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Z-score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523875</xdr:colOff>
          <xdr:row>1</xdr:row>
          <xdr:rowOff>38100</xdr:rowOff>
        </xdr:from>
        <xdr:to>
          <xdr:col>8</xdr:col>
          <xdr:colOff>114300</xdr:colOff>
          <xdr:row>2</xdr:row>
          <xdr:rowOff>66675</xdr:rowOff>
        </xdr:to>
        <xdr:sp macro="" textlink="">
          <xdr:nvSpPr>
            <xdr:cNvPr id="3077" name="Option 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To the Left (Below)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523875</xdr:colOff>
          <xdr:row>2</xdr:row>
          <xdr:rowOff>85725</xdr:rowOff>
        </xdr:from>
        <xdr:to>
          <xdr:col>8</xdr:col>
          <xdr:colOff>114300</xdr:colOff>
          <xdr:row>3</xdr:row>
          <xdr:rowOff>152400</xdr:rowOff>
        </xdr:to>
        <xdr:sp macro="" textlink="">
          <xdr:nvSpPr>
            <xdr:cNvPr id="3078" name="Option 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To the Right (Above)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523875</xdr:colOff>
          <xdr:row>4</xdr:row>
          <xdr:rowOff>76200</xdr:rowOff>
        </xdr:from>
        <xdr:to>
          <xdr:col>8</xdr:col>
          <xdr:colOff>114300</xdr:colOff>
          <xdr:row>5</xdr:row>
          <xdr:rowOff>104775</xdr:rowOff>
        </xdr:to>
        <xdr:sp macro="" textlink="">
          <xdr:nvSpPr>
            <xdr:cNvPr id="3079" name="Option 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Between Two Levels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523875</xdr:colOff>
          <xdr:row>5</xdr:row>
          <xdr:rowOff>114300</xdr:rowOff>
        </xdr:from>
        <xdr:to>
          <xdr:col>8</xdr:col>
          <xdr:colOff>114300</xdr:colOff>
          <xdr:row>7</xdr:row>
          <xdr:rowOff>3362</xdr:rowOff>
        </xdr:to>
        <xdr:sp macro="" textlink="">
          <xdr:nvSpPr>
            <xdr:cNvPr id="3080" name="Option 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 Both Tails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18</xdr:row>
          <xdr:rowOff>66675</xdr:rowOff>
        </xdr:from>
        <xdr:to>
          <xdr:col>3</xdr:col>
          <xdr:colOff>490257</xdr:colOff>
          <xdr:row>19</xdr:row>
          <xdr:rowOff>129988</xdr:rowOff>
        </xdr:to>
        <xdr:sp macro="" textlink="">
          <xdr:nvSpPr>
            <xdr:cNvPr id="3081" name="Scroll Ba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9</xdr:row>
          <xdr:rowOff>66675</xdr:rowOff>
        </xdr:from>
        <xdr:to>
          <xdr:col>3</xdr:col>
          <xdr:colOff>714375</xdr:colOff>
          <xdr:row>10</xdr:row>
          <xdr:rowOff>152401</xdr:rowOff>
        </xdr:to>
        <xdr:sp macro="" textlink="">
          <xdr:nvSpPr>
            <xdr:cNvPr id="3082" name="Scroll Ba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771525</xdr:colOff>
          <xdr:row>1</xdr:row>
          <xdr:rowOff>76200</xdr:rowOff>
        </xdr:from>
        <xdr:to>
          <xdr:col>15</xdr:col>
          <xdr:colOff>161925</xdr:colOff>
          <xdr:row>5</xdr:row>
          <xdr:rowOff>104775</xdr:rowOff>
        </xdr:to>
        <xdr:sp macro="" textlink="">
          <xdr:nvSpPr>
            <xdr:cNvPr id="3083" name="Group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0.15759</cdr:x>
      <cdr:y>0.03145</cdr:y>
    </cdr:from>
    <cdr:to>
      <cdr:x>0.2299</cdr:x>
      <cdr:y>0.27775</cdr:y>
    </cdr:to>
    <cdr:sp macro="" textlink="">
      <cdr:nvSpPr>
        <cdr:cNvPr id="3" name="Cerrar llave 2">
          <a:extLst xmlns:a="http://schemas.openxmlformats.org/drawingml/2006/main">
            <a:ext uri="{FF2B5EF4-FFF2-40B4-BE49-F238E27FC236}">
              <a16:creationId xmlns:a16="http://schemas.microsoft.com/office/drawing/2014/main" id="{BDD43FE5-7E42-44E1-ADD7-E86BF4CC23BC}"/>
            </a:ext>
          </a:extLst>
        </cdr:cNvPr>
        <cdr:cNvSpPr/>
      </cdr:nvSpPr>
      <cdr:spPr>
        <a:xfrm xmlns:a="http://schemas.openxmlformats.org/drawingml/2006/main">
          <a:off x="1123388" y="105896"/>
          <a:ext cx="515470" cy="829235"/>
        </a:xfrm>
        <a:prstGeom xmlns:a="http://schemas.openxmlformats.org/drawingml/2006/main" prst="rightBrace">
          <a:avLst/>
        </a:prstGeom>
        <a:ln xmlns:a="http://schemas.openxmlformats.org/drawingml/2006/main" w="254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S" b="1">
            <a:ln w="76200">
              <a:solidFill>
                <a:sysClr val="windowText" lastClr="000000"/>
              </a:solidFill>
            </a:ln>
          </a:endParaRPr>
        </a:p>
      </cdr:txBody>
    </cdr:sp>
  </cdr:relSizeAnchor>
  <cdr:relSizeAnchor xmlns:cdr="http://schemas.openxmlformats.org/drawingml/2006/chartDrawing">
    <cdr:from>
      <cdr:x>0.82724</cdr:x>
      <cdr:y>0.02147</cdr:y>
    </cdr:from>
    <cdr:to>
      <cdr:x>0.87283</cdr:x>
      <cdr:y>0.23781</cdr:y>
    </cdr:to>
    <cdr:sp macro="" textlink="">
      <cdr:nvSpPr>
        <cdr:cNvPr id="4" name="Abrir llave 3">
          <a:extLst xmlns:a="http://schemas.openxmlformats.org/drawingml/2006/main">
            <a:ext uri="{FF2B5EF4-FFF2-40B4-BE49-F238E27FC236}">
              <a16:creationId xmlns:a16="http://schemas.microsoft.com/office/drawing/2014/main" id="{8FC3329D-D4E1-4593-993A-0CD31C3A3852}"/>
            </a:ext>
          </a:extLst>
        </cdr:cNvPr>
        <cdr:cNvSpPr/>
      </cdr:nvSpPr>
      <cdr:spPr>
        <a:xfrm xmlns:a="http://schemas.openxmlformats.org/drawingml/2006/main">
          <a:off x="5897095" y="72276"/>
          <a:ext cx="324971" cy="728383"/>
        </a:xfrm>
        <a:prstGeom xmlns:a="http://schemas.openxmlformats.org/drawingml/2006/main" prst="leftBrac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0.22518</cdr:x>
      <cdr:y>0.08138</cdr:y>
    </cdr:from>
    <cdr:to>
      <cdr:x>0.35345</cdr:x>
      <cdr:y>0.26776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53BD5AB2-1347-4916-A2D7-EED5B26E8AAC}"/>
            </a:ext>
          </a:extLst>
        </cdr:cNvPr>
        <cdr:cNvSpPr txBox="1"/>
      </cdr:nvSpPr>
      <cdr:spPr>
        <a:xfrm xmlns:a="http://schemas.openxmlformats.org/drawingml/2006/main">
          <a:off x="1605242" y="273983"/>
          <a:ext cx="914400" cy="627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1000"/>
            <a:t>Probability </a:t>
          </a:r>
        </a:p>
        <a:p xmlns:a="http://schemas.openxmlformats.org/drawingml/2006/main">
          <a:r>
            <a:rPr lang="es-ES" sz="1000"/>
            <a:t>Distribution</a:t>
          </a:r>
        </a:p>
        <a:p xmlns:a="http://schemas.openxmlformats.org/drawingml/2006/main">
          <a:r>
            <a:rPr lang="es-ES" sz="1000"/>
            <a:t>to show</a:t>
          </a:r>
        </a:p>
      </cdr:txBody>
    </cdr:sp>
  </cdr:relSizeAnchor>
  <cdr:relSizeAnchor xmlns:cdr="http://schemas.openxmlformats.org/drawingml/2006/chartDrawing">
    <cdr:from>
      <cdr:x>0.73494</cdr:x>
      <cdr:y>0.07167</cdr:y>
    </cdr:from>
    <cdr:to>
      <cdr:x>0.86321</cdr:x>
      <cdr:y>0.18123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67846F32-F5C3-43CB-B5D5-FCD726433F66}"/>
            </a:ext>
          </a:extLst>
        </cdr:cNvPr>
        <cdr:cNvSpPr txBox="1"/>
      </cdr:nvSpPr>
      <cdr:spPr>
        <a:xfrm xmlns:a="http://schemas.openxmlformats.org/drawingml/2006/main">
          <a:off x="5239125" y="241300"/>
          <a:ext cx="914400" cy="3688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/>
            <a:t>Method</a:t>
          </a:r>
          <a:r>
            <a:rPr lang="es-ES" sz="1000" baseline="0"/>
            <a:t> of </a:t>
          </a:r>
        </a:p>
        <a:p xmlns:a="http://schemas.openxmlformats.org/drawingml/2006/main">
          <a:r>
            <a:rPr lang="es-ES" sz="1000" baseline="0"/>
            <a:t>data input</a:t>
          </a:r>
          <a:endParaRPr lang="es-ES" sz="1000"/>
        </a:p>
      </cdr:txBody>
    </cdr:sp>
  </cdr:relSizeAnchor>
  <cdr:relSizeAnchor xmlns:cdr="http://schemas.openxmlformats.org/drawingml/2006/chartDrawing">
    <cdr:from>
      <cdr:x>0.33208</cdr:x>
      <cdr:y>0.02147</cdr:y>
    </cdr:from>
    <cdr:to>
      <cdr:x>0.6449</cdr:x>
      <cdr:y>0.108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DD7108F7-43EA-4675-9256-D93E90857F3A}"/>
            </a:ext>
          </a:extLst>
        </cdr:cNvPr>
        <cdr:cNvSpPr txBox="1"/>
      </cdr:nvSpPr>
      <cdr:spPr>
        <a:xfrm xmlns:a="http://schemas.openxmlformats.org/drawingml/2006/main">
          <a:off x="2367243" y="72276"/>
          <a:ext cx="2229970" cy="291353"/>
        </a:xfrm>
        <a:prstGeom xmlns:a="http://schemas.openxmlformats.org/drawingml/2006/main" prst="rect">
          <a:avLst/>
        </a:prstGeom>
        <a:solidFill xmlns:a="http://schemas.openxmlformats.org/drawingml/2006/main">
          <a:schemeClr val="tx2">
            <a:lumMod val="40000"/>
            <a:lumOff val="60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1100" b="1"/>
            <a:t>Probability</a:t>
          </a:r>
          <a:r>
            <a:rPr lang="es-ES" sz="1100" b="1" baseline="0"/>
            <a:t> of Shaded area = 93,32%</a:t>
          </a:r>
          <a:endParaRPr lang="es-ES" sz="1100" b="1"/>
        </a:p>
      </cdr:txBody>
    </cdr:sp>
  </cdr:relSizeAnchor>
  <cdr:relSizeAnchor xmlns:cdr="http://schemas.openxmlformats.org/drawingml/2006/chartDrawing">
    <cdr:from>
      <cdr:x>0.66847</cdr:x>
      <cdr:y>0.56399</cdr:y>
    </cdr:from>
    <cdr:to>
      <cdr:x>0.82724</cdr:x>
      <cdr:y>0.71043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F8CF4E28-EBA2-4A04-9149-3A47E0D1F3B9}"/>
            </a:ext>
          </a:extLst>
        </cdr:cNvPr>
        <cdr:cNvSpPr txBox="1"/>
      </cdr:nvSpPr>
      <cdr:spPr>
        <a:xfrm xmlns:a="http://schemas.openxmlformats.org/drawingml/2006/main">
          <a:off x="4765300" y="1898837"/>
          <a:ext cx="1131795" cy="493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s-ES" sz="1100">
              <a:solidFill>
                <a:srgbClr val="FF0000"/>
              </a:solidFill>
            </a:rPr>
            <a:t>Value</a:t>
          </a:r>
          <a:r>
            <a:rPr lang="es-ES" sz="1100" baseline="0">
              <a:solidFill>
                <a:srgbClr val="FF0000"/>
              </a:solidFill>
            </a:rPr>
            <a:t> of x = 115,0</a:t>
          </a:r>
        </a:p>
        <a:p xmlns:a="http://schemas.openxmlformats.org/drawingml/2006/main">
          <a:pPr algn="l"/>
          <a:r>
            <a:rPr lang="es-ES" sz="1100"/>
            <a:t>Z-Score=</a:t>
          </a:r>
          <a:r>
            <a:rPr lang="es-ES" sz="1100" baseline="0"/>
            <a:t> 1,5</a:t>
          </a:r>
          <a:endParaRPr lang="es-ES" sz="1100"/>
        </a:p>
      </cdr:txBody>
    </cdr:sp>
  </cdr:relSizeAnchor>
  <cdr:relSizeAnchor xmlns:cdr="http://schemas.openxmlformats.org/drawingml/2006/chartDrawing">
    <cdr:from>
      <cdr:x>0.44054</cdr:x>
      <cdr:y>0.67049</cdr:y>
    </cdr:from>
    <cdr:to>
      <cdr:x>0.62383</cdr:x>
      <cdr:y>0.94209</cdr:y>
    </cdr:to>
    <cdr:sp macro="" textlink="">
      <cdr:nvSpPr>
        <cdr:cNvPr id="9" name="CuadroTexto 8">
          <a:extLst xmlns:a="http://schemas.openxmlformats.org/drawingml/2006/main">
            <a:ext uri="{FF2B5EF4-FFF2-40B4-BE49-F238E27FC236}">
              <a16:creationId xmlns:a16="http://schemas.microsoft.com/office/drawing/2014/main" id="{10CA7BED-A29E-40B6-AB83-D5AB53C12548}"/>
            </a:ext>
          </a:extLst>
        </cdr:cNvPr>
        <cdr:cNvSpPr txBox="1"/>
      </cdr:nvSpPr>
      <cdr:spPr>
        <a:xfrm xmlns:a="http://schemas.openxmlformats.org/drawingml/2006/main">
          <a:off x="3140448" y="2257425"/>
          <a:ext cx="130660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1100" b="1">
              <a:solidFill>
                <a:schemeClr val="bg1"/>
              </a:solidFill>
            </a:rPr>
            <a:t>µ = 100,0</a:t>
          </a:r>
        </a:p>
        <a:p xmlns:a="http://schemas.openxmlformats.org/drawingml/2006/main">
          <a:r>
            <a:rPr lang="es-ES" sz="1100"/>
            <a:t>       </a:t>
          </a:r>
          <a:r>
            <a:rPr lang="es-ES" sz="1100" b="1">
              <a:solidFill>
                <a:srgbClr val="FFC000"/>
              </a:solidFill>
            </a:rPr>
            <a:t>ơ = 10,0</a:t>
          </a:r>
        </a:p>
        <a:p xmlns:a="http://schemas.openxmlformats.org/drawingml/2006/main">
          <a:endParaRPr lang="es-E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</xdr:row>
      <xdr:rowOff>28575</xdr:rowOff>
    </xdr:from>
    <xdr:to>
      <xdr:col>12</xdr:col>
      <xdr:colOff>323850</xdr:colOff>
      <xdr:row>29</xdr:row>
      <xdr:rowOff>114300</xdr:rowOff>
    </xdr:to>
    <xdr:graphicFrame macro="">
      <xdr:nvGraphicFramePr>
        <xdr:cNvPr id="1680" name="Chart 10">
          <a:extLst>
            <a:ext uri="{FF2B5EF4-FFF2-40B4-BE49-F238E27FC236}">
              <a16:creationId xmlns:a16="http://schemas.microsoft.com/office/drawing/2014/main" id="{00000000-0008-0000-0100-00009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193301</xdr:colOff>
      <xdr:row>1</xdr:row>
      <xdr:rowOff>91888</xdr:rowOff>
    </xdr:from>
    <xdr:to>
      <xdr:col>5</xdr:col>
      <xdr:colOff>488576</xdr:colOff>
      <xdr:row>6</xdr:row>
      <xdr:rowOff>25213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406713" y="196476"/>
          <a:ext cx="295275" cy="874619"/>
        </a:xfrm>
        <a:prstGeom prst="rightBrace">
          <a:avLst>
            <a:gd name="adj1" fmla="val 37365"/>
            <a:gd name="adj2" fmla="val 5000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10</xdr:col>
      <xdr:colOff>1024466</xdr:colOff>
      <xdr:row>1</xdr:row>
      <xdr:rowOff>134471</xdr:rowOff>
    </xdr:from>
    <xdr:to>
      <xdr:col>11</xdr:col>
      <xdr:colOff>29883</xdr:colOff>
      <xdr:row>5</xdr:row>
      <xdr:rowOff>152400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10800000">
          <a:off x="9279466" y="239059"/>
          <a:ext cx="230593" cy="667870"/>
        </a:xfrm>
        <a:prstGeom prst="rightBrace">
          <a:avLst>
            <a:gd name="adj1" fmla="val 26975"/>
            <a:gd name="adj2" fmla="val 50000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3</xdr:col>
      <xdr:colOff>533400</xdr:colOff>
      <xdr:row>26</xdr:row>
      <xdr:rowOff>114300</xdr:rowOff>
    </xdr:from>
    <xdr:to>
      <xdr:col>12</xdr:col>
      <xdr:colOff>314325</xdr:colOff>
      <xdr:row>28</xdr:row>
      <xdr:rowOff>95250</xdr:rowOff>
    </xdr:to>
    <xdr:graphicFrame macro="">
      <xdr:nvGraphicFramePr>
        <xdr:cNvPr id="1683" name="Chart 6">
          <a:extLst>
            <a:ext uri="{FF2B5EF4-FFF2-40B4-BE49-F238E27FC236}">
              <a16:creationId xmlns:a16="http://schemas.microsoft.com/office/drawing/2014/main" id="{00000000-0008-0000-0100-000093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10</xdr:row>
      <xdr:rowOff>95251</xdr:rowOff>
    </xdr:from>
    <xdr:to>
      <xdr:col>3</xdr:col>
      <xdr:colOff>104775</xdr:colOff>
      <xdr:row>14</xdr:row>
      <xdr:rowOff>95251</xdr:rowOff>
    </xdr:to>
    <xdr:sp macro="" textlink="">
      <xdr:nvSpPr>
        <xdr:cNvPr id="7" name="Rectangle 6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7625" y="1838326"/>
          <a:ext cx="2352675" cy="666750"/>
        </a:xfrm>
        <a:prstGeom prst="rect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47625</xdr:colOff>
      <xdr:row>5</xdr:row>
      <xdr:rowOff>219074</xdr:rowOff>
    </xdr:from>
    <xdr:to>
      <xdr:col>3</xdr:col>
      <xdr:colOff>104775</xdr:colOff>
      <xdr:row>9</xdr:row>
      <xdr:rowOff>95250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7625" y="1009649"/>
          <a:ext cx="2352675" cy="666751"/>
        </a:xfrm>
        <a:prstGeom prst="rect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47625</xdr:colOff>
      <xdr:row>1</xdr:row>
      <xdr:rowOff>85724</xdr:rowOff>
    </xdr:from>
    <xdr:to>
      <xdr:col>3</xdr:col>
      <xdr:colOff>104775</xdr:colOff>
      <xdr:row>5</xdr:row>
      <xdr:rowOff>66675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7625" y="190499"/>
          <a:ext cx="2419350" cy="666751"/>
        </a:xfrm>
        <a:prstGeom prst="rect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85725</xdr:colOff>
      <xdr:row>1</xdr:row>
      <xdr:rowOff>104776</xdr:rowOff>
    </xdr:from>
    <xdr:to>
      <xdr:col>10</xdr:col>
      <xdr:colOff>0</xdr:colOff>
      <xdr:row>2</xdr:row>
      <xdr:rowOff>152400</xdr:rowOff>
    </xdr:to>
    <xdr:sp macro="" textlink="currentprob">
      <xdr:nvSpPr>
        <xdr:cNvPr id="10" name="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5324475" y="209551"/>
          <a:ext cx="2381250" cy="219074"/>
        </a:xfrm>
        <a:prstGeom prst="rect">
          <a:avLst/>
        </a:prstGeom>
        <a:gradFill>
          <a:gsLst>
            <a:gs pos="0">
              <a:schemeClr val="accent1">
                <a:lumMod val="60000"/>
                <a:lumOff val="40000"/>
              </a:scheme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162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fld id="{CF17606C-1D70-4710-81DE-8EE39E892BEE}" type="TxLink">
            <a:rPr lang="en-US" sz="1100">
              <a:solidFill>
                <a:sysClr val="windowText" lastClr="000000"/>
              </a:solidFill>
            </a:rPr>
            <a:pPr algn="ctr"/>
            <a:t>Probability of Shaded Area  =  93,32%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7</xdr:row>
          <xdr:rowOff>76200</xdr:rowOff>
        </xdr:from>
        <xdr:to>
          <xdr:col>3</xdr:col>
          <xdr:colOff>0</xdr:colOff>
          <xdr:row>9</xdr:row>
          <xdr:rowOff>9525</xdr:rowOff>
        </xdr:to>
        <xdr:sp macro="" textlink="">
          <xdr:nvSpPr>
            <xdr:cNvPr id="1045" name="Scroll Bar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1</xdr:row>
          <xdr:rowOff>104775</xdr:rowOff>
        </xdr:from>
        <xdr:to>
          <xdr:col>12</xdr:col>
          <xdr:colOff>123825</xdr:colOff>
          <xdr:row>2</xdr:row>
          <xdr:rowOff>142875</xdr:rowOff>
        </xdr:to>
        <xdr:sp macro="" textlink="">
          <xdr:nvSpPr>
            <xdr:cNvPr id="1599" name="Option Button 575" descr="Confidence Level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1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Probability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2</xdr:row>
          <xdr:rowOff>152400</xdr:rowOff>
        </xdr:from>
        <xdr:to>
          <xdr:col>12</xdr:col>
          <xdr:colOff>152400</xdr:colOff>
          <xdr:row>4</xdr:row>
          <xdr:rowOff>76200</xdr:rowOff>
        </xdr:to>
        <xdr:sp macro="" textlink="">
          <xdr:nvSpPr>
            <xdr:cNvPr id="1602" name="Option Button 578" descr="Confidence Level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1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Value (X)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104775</xdr:rowOff>
        </xdr:from>
        <xdr:to>
          <xdr:col>12</xdr:col>
          <xdr:colOff>142875</xdr:colOff>
          <xdr:row>5</xdr:row>
          <xdr:rowOff>114300</xdr:rowOff>
        </xdr:to>
        <xdr:sp macro="" textlink="">
          <xdr:nvSpPr>
            <xdr:cNvPr id="1603" name="Option Button 579" descr="Confidence Level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1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Z-score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1</xdr:row>
          <xdr:rowOff>38100</xdr:rowOff>
        </xdr:from>
        <xdr:to>
          <xdr:col>5</xdr:col>
          <xdr:colOff>457200</xdr:colOff>
          <xdr:row>2</xdr:row>
          <xdr:rowOff>76200</xdr:rowOff>
        </xdr:to>
        <xdr:sp macro="" textlink="">
          <xdr:nvSpPr>
            <xdr:cNvPr id="1610" name="Option Button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1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To the Left (Below)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2</xdr:row>
          <xdr:rowOff>85725</xdr:rowOff>
        </xdr:from>
        <xdr:to>
          <xdr:col>5</xdr:col>
          <xdr:colOff>457200</xdr:colOff>
          <xdr:row>4</xdr:row>
          <xdr:rowOff>38100</xdr:rowOff>
        </xdr:to>
        <xdr:sp macro="" textlink="">
          <xdr:nvSpPr>
            <xdr:cNvPr id="1611" name="Option Button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1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To the Right (Above)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4</xdr:row>
          <xdr:rowOff>76200</xdr:rowOff>
        </xdr:from>
        <xdr:to>
          <xdr:col>5</xdr:col>
          <xdr:colOff>457200</xdr:colOff>
          <xdr:row>5</xdr:row>
          <xdr:rowOff>76200</xdr:rowOff>
        </xdr:to>
        <xdr:sp macro="" textlink="">
          <xdr:nvSpPr>
            <xdr:cNvPr id="1612" name="Option Button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1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Between Two Levels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5</xdr:row>
          <xdr:rowOff>114300</xdr:rowOff>
        </xdr:from>
        <xdr:to>
          <xdr:col>5</xdr:col>
          <xdr:colOff>457200</xdr:colOff>
          <xdr:row>6</xdr:row>
          <xdr:rowOff>66675</xdr:rowOff>
        </xdr:to>
        <xdr:sp macro="" textlink="">
          <xdr:nvSpPr>
            <xdr:cNvPr id="1613" name="Option Button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1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 Both Tails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7</xdr:row>
          <xdr:rowOff>66675</xdr:rowOff>
        </xdr:from>
        <xdr:to>
          <xdr:col>2</xdr:col>
          <xdr:colOff>866775</xdr:colOff>
          <xdr:row>9</xdr:row>
          <xdr:rowOff>9525</xdr:rowOff>
        </xdr:to>
        <xdr:sp macro="" textlink="">
          <xdr:nvSpPr>
            <xdr:cNvPr id="1615" name="Scroll Bar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1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12</xdr:row>
          <xdr:rowOff>66675</xdr:rowOff>
        </xdr:from>
        <xdr:to>
          <xdr:col>2</xdr:col>
          <xdr:colOff>866775</xdr:colOff>
          <xdr:row>14</xdr:row>
          <xdr:rowOff>9525</xdr:rowOff>
        </xdr:to>
        <xdr:sp macro="" textlink="">
          <xdr:nvSpPr>
            <xdr:cNvPr id="1616" name="Scroll Bar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1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771525</xdr:colOff>
          <xdr:row>1</xdr:row>
          <xdr:rowOff>76200</xdr:rowOff>
        </xdr:from>
        <xdr:to>
          <xdr:col>12</xdr:col>
          <xdr:colOff>161925</xdr:colOff>
          <xdr:row>5</xdr:row>
          <xdr:rowOff>152400</xdr:rowOff>
        </xdr:to>
        <xdr:sp macro="" textlink="">
          <xdr:nvSpPr>
            <xdr:cNvPr id="1609" name="Group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1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0.20523</cdr:x>
      <cdr:y>0.0427</cdr:y>
    </cdr:from>
    <cdr:to>
      <cdr:x>0.3375</cdr:x>
      <cdr:y>0.18466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21173" y="199717"/>
          <a:ext cx="915927" cy="663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1100"/>
            <a:t>Probability</a:t>
          </a:r>
        </a:p>
        <a:p xmlns:a="http://schemas.openxmlformats.org/drawingml/2006/main">
          <a:pPr algn="l"/>
          <a:r>
            <a:rPr lang="en-US" sz="1100"/>
            <a:t>Distribution</a:t>
          </a:r>
        </a:p>
        <a:p xmlns:a="http://schemas.openxmlformats.org/drawingml/2006/main">
          <a:pPr algn="l"/>
          <a:r>
            <a:rPr lang="en-US" sz="1100"/>
            <a:t>to Show</a:t>
          </a:r>
        </a:p>
      </cdr:txBody>
    </cdr:sp>
  </cdr:relSizeAnchor>
  <cdr:relSizeAnchor xmlns:cdr="http://schemas.openxmlformats.org/drawingml/2006/chartDrawing">
    <cdr:from>
      <cdr:x>0.72764</cdr:x>
      <cdr:y>0.0504</cdr:y>
    </cdr:from>
    <cdr:to>
      <cdr:x>0.8485</cdr:x>
      <cdr:y>0.17085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152679" y="248404"/>
          <a:ext cx="855777" cy="593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Method</a:t>
          </a:r>
          <a:r>
            <a:rPr lang="en-US" sz="1100" baseline="0"/>
            <a:t> of</a:t>
          </a:r>
        </a:p>
        <a:p xmlns:a="http://schemas.openxmlformats.org/drawingml/2006/main">
          <a:pPr algn="r"/>
          <a:r>
            <a:rPr lang="en-US" sz="1100" baseline="0"/>
            <a:t>Data Input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13" Type="http://schemas.openxmlformats.org/officeDocument/2006/relationships/ctrlProp" Target="../ctrlProps/ctrlProp2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4.xml"/><Relationship Id="rId12" Type="http://schemas.openxmlformats.org/officeDocument/2006/relationships/ctrlProp" Target="../ctrlProps/ctrlProp1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3.xml"/><Relationship Id="rId11" Type="http://schemas.openxmlformats.org/officeDocument/2006/relationships/ctrlProp" Target="../ctrlProps/ctrlProp18.xml"/><Relationship Id="rId5" Type="http://schemas.openxmlformats.org/officeDocument/2006/relationships/ctrlProp" Target="../ctrlProps/ctrlProp12.xml"/><Relationship Id="rId10" Type="http://schemas.openxmlformats.org/officeDocument/2006/relationships/ctrlProp" Target="../ctrlProps/ctrlProp17.xml"/><Relationship Id="rId4" Type="http://schemas.openxmlformats.org/officeDocument/2006/relationships/ctrlProp" Target="../ctrlProps/ctrlProp11.xml"/><Relationship Id="rId9" Type="http://schemas.openxmlformats.org/officeDocument/2006/relationships/ctrlProp" Target="../ctrlProps/ctrlProp16.xml"/><Relationship Id="rId14" Type="http://schemas.openxmlformats.org/officeDocument/2006/relationships/ctrlProp" Target="../ctrlProps/ctrlProp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526"/>
  <sheetViews>
    <sheetView showGridLines="0" tabSelected="1" zoomScale="85" zoomScaleNormal="85" workbookViewId="0">
      <selection activeCell="F26" sqref="F26"/>
    </sheetView>
  </sheetViews>
  <sheetFormatPr baseColWidth="10" defaultColWidth="8.7109375" defaultRowHeight="12.75" x14ac:dyDescent="0.2"/>
  <cols>
    <col min="1" max="1" width="3.28515625" style="25" customWidth="1"/>
    <col min="2" max="9" width="12.7109375" style="25" customWidth="1"/>
    <col min="10" max="10" width="8.7109375" style="25"/>
    <col min="11" max="11" width="12.42578125" style="25" bestFit="1" customWidth="1"/>
    <col min="12" max="12" width="15.42578125" style="25" bestFit="1" customWidth="1"/>
    <col min="13" max="13" width="8.7109375" style="25"/>
    <col min="14" max="14" width="17.42578125" style="25" customWidth="1"/>
    <col min="15" max="16384" width="8.7109375" style="25"/>
  </cols>
  <sheetData>
    <row r="1" spans="1:20" ht="9.6" customHeight="1" x14ac:dyDescent="0.2">
      <c r="B1" s="26"/>
      <c r="C1" s="27"/>
      <c r="D1" s="27"/>
      <c r="E1" s="27"/>
      <c r="F1" s="27"/>
      <c r="G1" s="28"/>
      <c r="H1" s="29"/>
    </row>
    <row r="2" spans="1:20" ht="14.1" customHeight="1" thickBot="1" x14ac:dyDescent="0.25">
      <c r="B2" s="30"/>
      <c r="C2" s="60" t="s">
        <v>32</v>
      </c>
      <c r="D2" s="30"/>
      <c r="E2" s="28"/>
      <c r="F2" s="28"/>
      <c r="G2" s="28"/>
      <c r="H2" s="29"/>
    </row>
    <row r="3" spans="1:20" ht="14.1" customHeight="1" x14ac:dyDescent="0.2">
      <c r="A3" s="30"/>
      <c r="B3" s="71"/>
      <c r="C3" s="72" t="s">
        <v>28</v>
      </c>
      <c r="D3" s="31"/>
      <c r="E3" s="30"/>
      <c r="G3" s="26"/>
      <c r="H3" s="32"/>
      <c r="I3" s="33"/>
      <c r="J3" s="33"/>
      <c r="K3" s="33"/>
      <c r="L3" s="33"/>
      <c r="M3" s="33"/>
      <c r="N3" s="33"/>
      <c r="O3" s="34"/>
      <c r="P3" s="34"/>
      <c r="Q3" s="34"/>
      <c r="R3" s="34"/>
      <c r="S3" s="34"/>
      <c r="T3" s="34"/>
    </row>
    <row r="4" spans="1:20" ht="14.1" customHeight="1" x14ac:dyDescent="0.2">
      <c r="A4" s="30"/>
      <c r="B4" s="37"/>
      <c r="C4" s="68">
        <v>100</v>
      </c>
      <c r="D4" s="36"/>
      <c r="E4" s="30"/>
      <c r="G4" s="26"/>
      <c r="H4" s="32"/>
      <c r="I4" s="33"/>
      <c r="J4" s="33"/>
      <c r="K4" s="33"/>
      <c r="L4" s="33"/>
      <c r="M4" s="33"/>
      <c r="N4" s="33"/>
      <c r="O4" s="34"/>
      <c r="P4" s="34"/>
      <c r="Q4" s="34"/>
      <c r="R4" s="34"/>
      <c r="S4" s="34"/>
      <c r="T4" s="34"/>
    </row>
    <row r="5" spans="1:20" ht="14.1" customHeight="1" x14ac:dyDescent="0.9">
      <c r="A5" s="30"/>
      <c r="B5" s="62"/>
      <c r="C5" s="61"/>
      <c r="D5" s="38"/>
      <c r="E5" s="35"/>
      <c r="F5" s="73"/>
      <c r="G5" s="26"/>
      <c r="H5" s="32"/>
      <c r="I5" s="33"/>
      <c r="J5" s="33"/>
      <c r="K5" s="33"/>
      <c r="L5" s="33"/>
      <c r="M5" s="33"/>
      <c r="N5" s="33"/>
      <c r="O5" s="34"/>
      <c r="P5" s="34"/>
      <c r="Q5" s="34"/>
      <c r="R5" s="34"/>
      <c r="S5" s="39"/>
      <c r="T5" s="34"/>
    </row>
    <row r="6" spans="1:20" ht="14.1" customHeight="1" thickBot="1" x14ac:dyDescent="0.25">
      <c r="A6" s="30"/>
      <c r="B6" s="63"/>
      <c r="C6" s="64"/>
      <c r="D6" s="40"/>
      <c r="E6" s="35"/>
      <c r="F6" s="35"/>
      <c r="G6" s="26"/>
      <c r="H6" s="32"/>
      <c r="I6" s="33"/>
      <c r="J6" s="33"/>
      <c r="K6" s="33"/>
      <c r="L6" s="33"/>
      <c r="M6" s="33"/>
      <c r="N6" s="33"/>
      <c r="O6" s="34"/>
      <c r="P6" s="34"/>
      <c r="Q6" s="34"/>
      <c r="R6" s="34"/>
      <c r="S6" s="34"/>
      <c r="T6" s="34"/>
    </row>
    <row r="7" spans="1:20" ht="14.1" customHeight="1" thickBot="1" x14ac:dyDescent="0.25">
      <c r="A7" s="30"/>
      <c r="B7" s="61"/>
      <c r="C7" s="61"/>
      <c r="D7" s="30"/>
      <c r="E7" s="30"/>
      <c r="F7" s="41"/>
      <c r="G7" s="26"/>
      <c r="H7" s="32"/>
      <c r="I7" s="33"/>
      <c r="J7" s="33"/>
      <c r="K7" s="33"/>
      <c r="L7" s="33"/>
      <c r="M7" s="33"/>
      <c r="N7" s="33"/>
      <c r="O7" s="34"/>
      <c r="P7" s="34"/>
      <c r="Q7" s="34"/>
      <c r="R7" s="34"/>
      <c r="S7" s="34"/>
      <c r="T7" s="34"/>
    </row>
    <row r="8" spans="1:20" ht="14.1" customHeight="1" x14ac:dyDescent="0.2">
      <c r="A8" s="30"/>
      <c r="B8" s="71"/>
      <c r="C8" s="72" t="s">
        <v>29</v>
      </c>
      <c r="D8" s="42"/>
      <c r="E8" s="30"/>
      <c r="F8" s="43"/>
      <c r="G8" s="43"/>
      <c r="H8" s="44">
        <v>987</v>
      </c>
      <c r="I8" s="33">
        <v>808</v>
      </c>
      <c r="J8" s="33">
        <v>59</v>
      </c>
      <c r="K8" s="33"/>
      <c r="L8" s="33"/>
      <c r="M8" s="33"/>
      <c r="N8" s="33"/>
      <c r="O8" s="34"/>
      <c r="P8" s="34"/>
      <c r="Q8" s="34"/>
      <c r="R8" s="34"/>
      <c r="S8" s="34"/>
      <c r="T8" s="34"/>
    </row>
    <row r="9" spans="1:20" ht="14.1" customHeight="1" x14ac:dyDescent="0.2">
      <c r="A9" s="30"/>
      <c r="B9" s="37"/>
      <c r="C9" s="68">
        <v>10</v>
      </c>
      <c r="D9" s="46"/>
      <c r="E9" s="30"/>
      <c r="F9" s="43"/>
      <c r="G9" s="43"/>
      <c r="H9" s="32"/>
      <c r="I9" s="33"/>
      <c r="J9" s="33">
        <v>31</v>
      </c>
      <c r="K9" s="33"/>
      <c r="L9" s="33"/>
      <c r="M9" s="33"/>
      <c r="N9" s="33"/>
      <c r="O9" s="34"/>
      <c r="P9" s="34"/>
      <c r="Q9" s="34"/>
      <c r="R9" s="34"/>
      <c r="S9" s="34"/>
      <c r="T9" s="34"/>
    </row>
    <row r="10" spans="1:20" ht="14.1" customHeight="1" x14ac:dyDescent="0.2">
      <c r="A10" s="30"/>
      <c r="B10" s="65"/>
      <c r="C10" s="27"/>
      <c r="D10" s="47"/>
      <c r="E10" s="48"/>
      <c r="F10" s="49"/>
      <c r="G10" s="49"/>
      <c r="H10" s="50">
        <v>2</v>
      </c>
      <c r="I10" s="51"/>
      <c r="J10" s="51"/>
      <c r="K10" s="51"/>
      <c r="L10" s="51"/>
      <c r="M10" s="51"/>
      <c r="N10" s="51"/>
      <c r="O10" s="34"/>
      <c r="P10" s="34"/>
      <c r="Q10" s="34"/>
      <c r="R10" s="34"/>
      <c r="S10" s="34"/>
      <c r="T10" s="34"/>
    </row>
    <row r="11" spans="1:20" ht="14.1" customHeight="1" thickBot="1" x14ac:dyDescent="0.25">
      <c r="A11" s="30"/>
      <c r="B11" s="66"/>
      <c r="C11" s="67"/>
      <c r="D11" s="52"/>
      <c r="E11" s="26"/>
      <c r="F11" s="43"/>
      <c r="G11" s="43"/>
      <c r="H11" s="32">
        <v>2</v>
      </c>
      <c r="I11" s="33"/>
      <c r="J11" s="33"/>
      <c r="K11" s="33"/>
      <c r="L11" s="33"/>
      <c r="M11" s="33"/>
      <c r="N11" s="33"/>
      <c r="O11" s="34"/>
      <c r="P11" s="34"/>
      <c r="Q11" s="34"/>
      <c r="R11" s="34"/>
      <c r="S11" s="34"/>
      <c r="T11" s="34"/>
    </row>
    <row r="12" spans="1:20" ht="14.1" customHeight="1" thickBot="1" x14ac:dyDescent="0.25">
      <c r="A12" s="30"/>
      <c r="B12" s="61"/>
      <c r="C12" s="61"/>
      <c r="D12" s="30"/>
      <c r="E12" s="45"/>
      <c r="F12" s="45"/>
      <c r="G12" s="43"/>
      <c r="H12" s="32"/>
      <c r="I12" s="33"/>
      <c r="J12" s="33"/>
      <c r="K12" s="33"/>
      <c r="L12" s="33"/>
      <c r="M12" s="33"/>
      <c r="N12" s="33"/>
      <c r="O12" s="34"/>
      <c r="P12" s="34"/>
      <c r="Q12" s="34"/>
      <c r="R12" s="34"/>
      <c r="S12" s="34"/>
      <c r="T12" s="34"/>
    </row>
    <row r="13" spans="1:20" ht="14.1" customHeight="1" x14ac:dyDescent="0.2">
      <c r="A13" s="30"/>
      <c r="B13" s="71"/>
      <c r="C13" s="72" t="s">
        <v>30</v>
      </c>
      <c r="D13" s="42"/>
      <c r="E13" s="26"/>
      <c r="F13" s="43"/>
      <c r="G13" s="43"/>
      <c r="H13" s="32"/>
      <c r="I13" s="33"/>
      <c r="J13" s="33"/>
      <c r="K13" s="33"/>
      <c r="L13" s="33"/>
      <c r="M13" s="33"/>
      <c r="N13" s="33"/>
      <c r="O13" s="34"/>
      <c r="P13" s="34"/>
      <c r="Q13" s="34"/>
      <c r="R13" s="34"/>
      <c r="S13" s="34"/>
      <c r="T13" s="34"/>
    </row>
    <row r="14" spans="1:20" ht="14.1" customHeight="1" x14ac:dyDescent="0.2">
      <c r="A14" s="30"/>
      <c r="B14" s="37"/>
      <c r="C14" s="69">
        <v>115</v>
      </c>
      <c r="D14" s="47"/>
      <c r="E14" s="26"/>
      <c r="F14" s="43"/>
      <c r="G14" s="43"/>
      <c r="H14" s="32"/>
      <c r="I14" s="33"/>
      <c r="J14" s="33"/>
      <c r="K14" s="33"/>
      <c r="L14" s="33"/>
      <c r="M14" s="33"/>
      <c r="N14" s="33"/>
      <c r="O14" s="34"/>
      <c r="P14" s="34"/>
      <c r="Q14" s="34"/>
      <c r="R14" s="34"/>
      <c r="S14" s="34"/>
      <c r="T14" s="34"/>
    </row>
    <row r="15" spans="1:20" x14ac:dyDescent="0.2">
      <c r="A15" s="30"/>
      <c r="B15" s="65"/>
      <c r="C15" s="27"/>
      <c r="D15" s="47"/>
      <c r="E15" s="26"/>
      <c r="F15" s="43"/>
      <c r="G15" s="43"/>
      <c r="H15" s="32"/>
      <c r="I15" s="33"/>
      <c r="J15" s="33"/>
      <c r="K15" s="33"/>
      <c r="L15" s="33"/>
      <c r="M15" s="33"/>
      <c r="N15" s="33"/>
      <c r="O15" s="34"/>
      <c r="P15" s="34"/>
      <c r="Q15" s="34"/>
      <c r="R15" s="34"/>
      <c r="S15" s="34"/>
      <c r="T15" s="34"/>
    </row>
    <row r="16" spans="1:20" ht="13.5" thickBot="1" x14ac:dyDescent="0.25">
      <c r="A16" s="30"/>
      <c r="B16" s="66"/>
      <c r="C16" s="67"/>
      <c r="D16" s="52"/>
      <c r="E16" s="26"/>
      <c r="F16" s="43"/>
      <c r="G16" s="43"/>
      <c r="H16" s="32"/>
      <c r="I16" s="33"/>
      <c r="J16" s="33"/>
      <c r="K16" s="33"/>
      <c r="L16" s="33"/>
      <c r="M16" s="33"/>
      <c r="N16" s="33"/>
      <c r="O16" s="34"/>
      <c r="P16" s="34"/>
      <c r="Q16" s="34"/>
      <c r="R16" s="34"/>
      <c r="S16" s="34"/>
      <c r="T16" s="34"/>
    </row>
    <row r="17" spans="2:20" ht="13.5" thickBot="1" x14ac:dyDescent="0.25">
      <c r="B17" s="61"/>
      <c r="C17" s="61"/>
      <c r="D17" s="30"/>
      <c r="E17" s="43"/>
      <c r="F17" s="43"/>
      <c r="G17" s="43"/>
      <c r="H17" s="32"/>
      <c r="I17" s="33"/>
      <c r="J17" s="33"/>
      <c r="K17" s="33"/>
      <c r="L17" s="33"/>
      <c r="M17" s="33"/>
      <c r="N17" s="33"/>
      <c r="O17" s="34"/>
      <c r="P17" s="34"/>
      <c r="Q17" s="34"/>
      <c r="R17" s="34"/>
      <c r="S17" s="34"/>
      <c r="T17" s="34"/>
    </row>
    <row r="18" spans="2:20" x14ac:dyDescent="0.2">
      <c r="B18" s="71"/>
      <c r="C18" s="72" t="s">
        <v>31</v>
      </c>
      <c r="D18" s="53"/>
      <c r="E18" s="43"/>
      <c r="F18" s="43"/>
      <c r="G18" s="43"/>
      <c r="H18" s="32"/>
      <c r="I18" s="33"/>
      <c r="J18" s="33"/>
      <c r="K18" s="33"/>
      <c r="L18" s="33"/>
      <c r="M18" s="33"/>
      <c r="N18" s="33"/>
      <c r="O18" s="34"/>
      <c r="P18" s="34"/>
      <c r="Q18" s="34"/>
      <c r="S18" s="34"/>
      <c r="T18" s="34"/>
    </row>
    <row r="19" spans="2:20" ht="15" x14ac:dyDescent="0.2">
      <c r="B19" s="37"/>
      <c r="C19" s="70">
        <f>(C14-mean)/sigma</f>
        <v>1.5</v>
      </c>
      <c r="D19" s="38"/>
      <c r="E19" s="41"/>
      <c r="F19" s="43"/>
      <c r="G19" s="43"/>
      <c r="H19" s="32"/>
      <c r="I19" s="33"/>
      <c r="J19" s="33"/>
      <c r="K19" s="33"/>
      <c r="L19" s="33"/>
      <c r="M19" s="33"/>
      <c r="N19" s="33"/>
      <c r="O19" s="34"/>
      <c r="P19" s="34"/>
      <c r="Q19" s="34"/>
      <c r="R19" s="34"/>
      <c r="S19" s="34"/>
      <c r="T19" s="34"/>
    </row>
    <row r="20" spans="2:20" x14ac:dyDescent="0.2">
      <c r="B20" s="65"/>
      <c r="C20" s="27"/>
      <c r="D20" s="47"/>
      <c r="E20" s="26"/>
      <c r="F20" s="43"/>
      <c r="G20" s="43"/>
      <c r="H20" s="32"/>
      <c r="I20" s="33"/>
      <c r="J20" s="33"/>
      <c r="K20" s="33"/>
      <c r="L20" s="33"/>
      <c r="M20" s="33"/>
      <c r="N20" s="33"/>
      <c r="O20" s="34"/>
      <c r="P20" s="34"/>
      <c r="Q20" s="34"/>
      <c r="R20" s="34"/>
      <c r="S20" s="34"/>
      <c r="T20" s="34"/>
    </row>
    <row r="21" spans="2:20" ht="13.5" thickBot="1" x14ac:dyDescent="0.25">
      <c r="B21" s="54"/>
      <c r="C21" s="55"/>
      <c r="D21" s="56"/>
      <c r="E21" s="26"/>
      <c r="F21" s="32"/>
      <c r="G21" s="32"/>
      <c r="H21" s="32"/>
      <c r="I21" s="33"/>
      <c r="J21" s="33"/>
      <c r="K21" s="33"/>
      <c r="L21" s="33"/>
      <c r="M21" s="33"/>
      <c r="N21" s="33"/>
      <c r="O21" s="34"/>
      <c r="P21" s="34"/>
      <c r="Q21" s="34"/>
      <c r="R21" s="34"/>
      <c r="S21" s="34"/>
      <c r="T21" s="34"/>
    </row>
    <row r="22" spans="2:20" x14ac:dyDescent="0.2">
      <c r="B22" s="30"/>
      <c r="C22" s="30"/>
      <c r="D22" s="30"/>
      <c r="E22" s="32"/>
      <c r="F22" s="32"/>
      <c r="G22" s="32"/>
      <c r="H22" s="32"/>
      <c r="I22" s="33"/>
      <c r="J22" s="33"/>
      <c r="K22" s="33"/>
      <c r="L22" s="33"/>
      <c r="M22" s="33"/>
      <c r="N22" s="33"/>
      <c r="O22" s="34"/>
      <c r="P22" s="34"/>
      <c r="Q22" s="34"/>
      <c r="R22" s="34"/>
      <c r="S22" s="34"/>
      <c r="T22" s="34"/>
    </row>
    <row r="23" spans="2:20" x14ac:dyDescent="0.2">
      <c r="B23" s="32"/>
      <c r="C23" s="32"/>
      <c r="D23" s="32"/>
      <c r="E23" s="32"/>
      <c r="F23" s="32"/>
      <c r="G23" s="32"/>
      <c r="H23" s="32"/>
      <c r="I23" s="33"/>
      <c r="J23" s="33"/>
      <c r="K23" s="33"/>
      <c r="L23" s="33"/>
      <c r="M23" s="33"/>
      <c r="N23" s="33"/>
      <c r="O23" s="34"/>
      <c r="P23" s="34"/>
      <c r="Q23" s="34"/>
      <c r="R23" s="34"/>
      <c r="S23" s="34"/>
      <c r="T23" s="34"/>
    </row>
    <row r="24" spans="2:20" x14ac:dyDescent="0.2">
      <c r="B24" s="32"/>
      <c r="C24" s="32"/>
      <c r="D24" s="32"/>
      <c r="E24" s="32"/>
      <c r="F24" s="32"/>
      <c r="G24" s="32"/>
      <c r="H24" s="32"/>
      <c r="I24" s="33"/>
      <c r="J24" s="33"/>
      <c r="K24" s="33"/>
      <c r="L24" s="33"/>
      <c r="M24" s="33"/>
      <c r="N24" s="33"/>
      <c r="O24" s="34"/>
      <c r="P24" s="34"/>
      <c r="Q24" s="34"/>
      <c r="R24" s="34"/>
      <c r="S24" s="34"/>
      <c r="T24" s="34"/>
    </row>
    <row r="25" spans="2:20" x14ac:dyDescent="0.2">
      <c r="B25" s="32"/>
      <c r="C25" s="32"/>
      <c r="D25" s="32"/>
      <c r="E25" s="32"/>
      <c r="F25" s="32"/>
      <c r="G25" s="32"/>
      <c r="H25" s="32"/>
      <c r="I25" s="33"/>
      <c r="J25" s="33"/>
      <c r="K25" s="33"/>
      <c r="L25" s="33"/>
      <c r="M25" s="33"/>
      <c r="N25" s="33"/>
      <c r="O25" s="34"/>
      <c r="P25" s="34"/>
      <c r="Q25" s="34"/>
      <c r="R25" s="34"/>
      <c r="S25" s="34"/>
      <c r="T25" s="34"/>
    </row>
    <row r="26" spans="2:20" x14ac:dyDescent="0.2">
      <c r="B26" s="32"/>
      <c r="C26" s="32"/>
      <c r="D26" s="32"/>
      <c r="E26" s="32"/>
      <c r="F26" s="32"/>
      <c r="G26" s="32"/>
      <c r="H26" s="32"/>
      <c r="I26" s="33"/>
      <c r="J26" s="33"/>
      <c r="K26" s="33"/>
      <c r="L26" s="33"/>
      <c r="M26" s="33"/>
      <c r="N26" s="33"/>
      <c r="O26" s="34"/>
      <c r="P26" s="34"/>
      <c r="Q26" s="34"/>
      <c r="R26" s="34"/>
      <c r="S26" s="34"/>
      <c r="T26" s="34"/>
    </row>
    <row r="27" spans="2:20" x14ac:dyDescent="0.2">
      <c r="B27" s="32"/>
      <c r="C27" s="32"/>
      <c r="D27" s="32"/>
      <c r="E27" s="32"/>
      <c r="F27" s="32"/>
      <c r="H27" s="57"/>
      <c r="I27" s="33"/>
      <c r="J27" s="33"/>
      <c r="K27" s="33"/>
      <c r="L27" s="33"/>
      <c r="M27" s="33"/>
      <c r="N27" s="33"/>
      <c r="O27" s="34"/>
      <c r="P27" s="34"/>
      <c r="Q27" s="34"/>
      <c r="R27" s="34"/>
      <c r="S27" s="34"/>
      <c r="T27" s="34"/>
    </row>
    <row r="28" spans="2:20" x14ac:dyDescent="0.2">
      <c r="B28" s="32"/>
      <c r="C28" s="32"/>
      <c r="D28" s="32"/>
      <c r="E28" s="32"/>
      <c r="F28" s="32"/>
      <c r="H28" s="58"/>
      <c r="I28" s="33"/>
      <c r="J28" s="33"/>
      <c r="K28" s="33"/>
      <c r="L28" s="33"/>
      <c r="M28" s="33"/>
      <c r="N28" s="33"/>
      <c r="O28" s="34"/>
      <c r="P28" s="34"/>
      <c r="R28" s="34"/>
      <c r="S28" s="34"/>
      <c r="T28" s="34"/>
    </row>
    <row r="29" spans="2:20" x14ac:dyDescent="0.2">
      <c r="B29" s="32"/>
      <c r="C29" s="32"/>
      <c r="D29" s="32"/>
      <c r="E29" s="32"/>
      <c r="F29" s="32"/>
      <c r="G29" s="32"/>
      <c r="H29" s="32"/>
      <c r="I29" s="33"/>
      <c r="J29" s="33"/>
      <c r="K29" s="33"/>
      <c r="L29" s="33"/>
      <c r="M29" s="33"/>
      <c r="N29" s="33"/>
      <c r="O29" s="34"/>
      <c r="P29" s="34"/>
      <c r="Q29" s="34"/>
      <c r="R29" s="34"/>
      <c r="S29" s="34"/>
      <c r="T29" s="34"/>
    </row>
    <row r="30" spans="2:20" x14ac:dyDescent="0.2">
      <c r="B30" s="32"/>
      <c r="C30" s="32"/>
      <c r="D30" s="32"/>
      <c r="E30" s="32"/>
      <c r="F30" s="32"/>
      <c r="G30" s="32"/>
      <c r="H30" s="32"/>
      <c r="I30" s="33"/>
      <c r="J30" s="33"/>
      <c r="K30" s="33"/>
      <c r="L30" s="33"/>
      <c r="M30" s="33"/>
      <c r="N30" s="33"/>
      <c r="O30" s="34"/>
      <c r="P30" s="34"/>
      <c r="Q30" s="34"/>
      <c r="R30" s="34"/>
      <c r="S30" s="34"/>
      <c r="T30" s="34"/>
    </row>
    <row r="31" spans="2:20" x14ac:dyDescent="0.2">
      <c r="B31" s="32"/>
      <c r="C31" s="32"/>
      <c r="D31" s="32"/>
      <c r="E31" s="32"/>
      <c r="F31" s="32"/>
      <c r="G31" s="32"/>
      <c r="H31" s="32"/>
      <c r="I31" s="33"/>
      <c r="J31" s="33"/>
      <c r="K31" s="33"/>
      <c r="L31" s="33"/>
      <c r="M31" s="33"/>
      <c r="N31" s="33"/>
      <c r="O31" s="34"/>
      <c r="P31" s="34"/>
      <c r="Q31" s="34"/>
      <c r="R31" s="34"/>
      <c r="S31" s="34"/>
      <c r="T31" s="34"/>
    </row>
    <row r="32" spans="2:20" x14ac:dyDescent="0.2">
      <c r="B32" s="32"/>
      <c r="C32" s="32"/>
      <c r="D32" s="32"/>
      <c r="E32" s="32"/>
      <c r="F32" s="32"/>
      <c r="G32" s="32"/>
      <c r="H32" s="32"/>
      <c r="I32" s="33"/>
      <c r="J32" s="33"/>
      <c r="K32" s="33"/>
      <c r="L32" s="33"/>
      <c r="M32" s="33"/>
      <c r="N32" s="33"/>
      <c r="O32" s="34"/>
      <c r="P32" s="34"/>
      <c r="Q32" s="34"/>
      <c r="R32" s="34"/>
      <c r="S32" s="34"/>
      <c r="T32" s="34"/>
    </row>
    <row r="33" spans="2:20" x14ac:dyDescent="0.2">
      <c r="B33" s="32"/>
      <c r="C33" s="32"/>
      <c r="D33" s="32"/>
      <c r="E33" s="32"/>
      <c r="F33" s="32"/>
      <c r="G33" s="32"/>
      <c r="H33" s="32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</row>
    <row r="34" spans="2:20" x14ac:dyDescent="0.2">
      <c r="B34" s="32"/>
      <c r="C34" s="32"/>
      <c r="D34" s="32"/>
      <c r="E34" s="32"/>
      <c r="F34" s="32"/>
      <c r="G34" s="32"/>
      <c r="H34" s="32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</row>
    <row r="35" spans="2:20" x14ac:dyDescent="0.2">
      <c r="B35" s="32"/>
      <c r="C35" s="32"/>
      <c r="D35" s="32"/>
      <c r="E35" s="32"/>
      <c r="F35" s="32"/>
      <c r="G35" s="32"/>
      <c r="H35" s="32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</row>
    <row r="36" spans="2:20" x14ac:dyDescent="0.2">
      <c r="B36" s="29"/>
      <c r="C36" s="29"/>
      <c r="D36" s="29"/>
      <c r="E36" s="29"/>
      <c r="F36" s="29"/>
      <c r="G36" s="29"/>
      <c r="H36" s="29"/>
    </row>
    <row r="37" spans="2:20" x14ac:dyDescent="0.2">
      <c r="B37" s="29"/>
      <c r="C37" s="29"/>
      <c r="D37" s="29"/>
      <c r="E37" s="29"/>
      <c r="F37" s="29"/>
      <c r="G37" s="29"/>
      <c r="H37" s="29"/>
    </row>
    <row r="38" spans="2:20" x14ac:dyDescent="0.2">
      <c r="B38" s="29"/>
      <c r="C38" s="29"/>
      <c r="D38" s="29"/>
      <c r="E38" s="29"/>
      <c r="F38" s="29"/>
      <c r="G38" s="29"/>
      <c r="H38" s="29"/>
    </row>
    <row r="39" spans="2:20" x14ac:dyDescent="0.2">
      <c r="B39" s="29"/>
      <c r="C39" s="29"/>
      <c r="D39" s="29"/>
      <c r="E39" s="29"/>
      <c r="F39" s="29"/>
      <c r="G39" s="29"/>
      <c r="H39" s="29"/>
    </row>
    <row r="40" spans="2:20" x14ac:dyDescent="0.2">
      <c r="B40" s="29"/>
      <c r="C40" s="29"/>
      <c r="D40" s="29"/>
      <c r="E40" s="29"/>
      <c r="F40" s="29"/>
      <c r="G40" s="29"/>
      <c r="H40" s="29"/>
    </row>
    <row r="507" spans="9:9" x14ac:dyDescent="0.2">
      <c r="I507" s="59"/>
    </row>
    <row r="508" spans="9:9" x14ac:dyDescent="0.2">
      <c r="I508" s="59"/>
    </row>
    <row r="509" spans="9:9" x14ac:dyDescent="0.2">
      <c r="I509" s="59"/>
    </row>
    <row r="510" spans="9:9" x14ac:dyDescent="0.2">
      <c r="I510" s="59"/>
    </row>
    <row r="511" spans="9:9" x14ac:dyDescent="0.2">
      <c r="I511" s="59"/>
    </row>
    <row r="512" spans="9:9" x14ac:dyDescent="0.2">
      <c r="I512" s="59"/>
    </row>
    <row r="513" spans="9:9" x14ac:dyDescent="0.2">
      <c r="I513" s="59"/>
    </row>
    <row r="514" spans="9:9" x14ac:dyDescent="0.2">
      <c r="I514" s="59"/>
    </row>
    <row r="515" spans="9:9" x14ac:dyDescent="0.2">
      <c r="I515" s="59"/>
    </row>
    <row r="516" spans="9:9" x14ac:dyDescent="0.2">
      <c r="I516" s="59"/>
    </row>
    <row r="517" spans="9:9" x14ac:dyDescent="0.2">
      <c r="I517" s="59"/>
    </row>
    <row r="518" spans="9:9" x14ac:dyDescent="0.2">
      <c r="I518" s="59"/>
    </row>
    <row r="519" spans="9:9" x14ac:dyDescent="0.2">
      <c r="I519" s="59"/>
    </row>
    <row r="520" spans="9:9" x14ac:dyDescent="0.2">
      <c r="I520" s="59"/>
    </row>
    <row r="521" spans="9:9" x14ac:dyDescent="0.2">
      <c r="I521" s="59"/>
    </row>
    <row r="522" spans="9:9" x14ac:dyDescent="0.2">
      <c r="I522" s="59"/>
    </row>
    <row r="523" spans="9:9" x14ac:dyDescent="0.2">
      <c r="I523" s="59"/>
    </row>
    <row r="524" spans="9:9" x14ac:dyDescent="0.2">
      <c r="I524" s="59"/>
    </row>
    <row r="525" spans="9:9" x14ac:dyDescent="0.2">
      <c r="I525" s="59"/>
    </row>
    <row r="526" spans="9:9" x14ac:dyDescent="0.2">
      <c r="I526" s="59"/>
    </row>
  </sheetData>
  <sheetProtection selectLockedCells="1"/>
  <phoneticPr fontId="14" type="noConversion"/>
  <dataValidations count="2">
    <dataValidation type="decimal" allowBlank="1" showInputMessage="1" showErrorMessage="1" errorTitle="Invalid Probability" error="The probability value you entered is either to large or too small for this graph.  Please try a different value." sqref="F7 E19" xr:uid="{00000000-0002-0000-0000-000001000000}">
      <formula1>0.0002</formula1>
      <formula2>0.9998</formula2>
    </dataValidation>
    <dataValidation type="decimal" allowBlank="1" showInputMessage="1" showErrorMessage="1" errorTitle="Invalid Z-Score" error="The Z-score value you entered is either to large or too small for this graph.  Please try a different value." sqref="E12:F12 C9:D9" xr:uid="{00000000-0002-0000-0000-000000000000}">
      <formula1>-3.6</formula1>
      <formula2>input</formula2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Option Button 2">
              <controlPr defaultSize="0" autoFill="0" autoLine="0" autoPict="0" macro="[0]!conf_input" altText="Confidence Level">
                <anchor moveWithCells="1">
                  <from>
                    <xdr:col>14</xdr:col>
                    <xdr:colOff>38100</xdr:colOff>
                    <xdr:row>1</xdr:row>
                    <xdr:rowOff>104775</xdr:rowOff>
                  </from>
                  <to>
                    <xdr:col>15</xdr:col>
                    <xdr:colOff>123825</xdr:colOff>
                    <xdr:row>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Option Button 3">
              <controlPr defaultSize="0" autoFill="0" autoLine="0" autoPict="0" macro="[0]!value_input" altText="Confidence Level">
                <anchor moveWithCells="1">
                  <from>
                    <xdr:col>14</xdr:col>
                    <xdr:colOff>38100</xdr:colOff>
                    <xdr:row>2</xdr:row>
                    <xdr:rowOff>152400</xdr:rowOff>
                  </from>
                  <to>
                    <xdr:col>15</xdr:col>
                    <xdr:colOff>152400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Option Button 4">
              <controlPr defaultSize="0" autoFill="0" autoLine="0" autoPict="0" macro="[0]!z_input" altText="Confidence Level">
                <anchor moveWithCells="1">
                  <from>
                    <xdr:col>14</xdr:col>
                    <xdr:colOff>38100</xdr:colOff>
                    <xdr:row>4</xdr:row>
                    <xdr:rowOff>104775</xdr:rowOff>
                  </from>
                  <to>
                    <xdr:col>15</xdr:col>
                    <xdr:colOff>142875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Option Button 5">
              <controlPr defaultSize="0" autoFill="0" autoLine="0" autoPict="0" macro="[0]!left_prob">
                <anchor moveWithCells="1">
                  <from>
                    <xdr:col>6</xdr:col>
                    <xdr:colOff>523875</xdr:colOff>
                    <xdr:row>1</xdr:row>
                    <xdr:rowOff>38100</xdr:rowOff>
                  </from>
                  <to>
                    <xdr:col>8</xdr:col>
                    <xdr:colOff>114300</xdr:colOff>
                    <xdr:row>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Option Button 6">
              <controlPr defaultSize="0" autoFill="0" autoLine="0" autoPict="0" macro="[0]!right_prob">
                <anchor moveWithCells="1">
                  <from>
                    <xdr:col>6</xdr:col>
                    <xdr:colOff>523875</xdr:colOff>
                    <xdr:row>2</xdr:row>
                    <xdr:rowOff>85725</xdr:rowOff>
                  </from>
                  <to>
                    <xdr:col>8</xdr:col>
                    <xdr:colOff>114300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Option Button 7">
              <controlPr defaultSize="0" autoFill="0" autoLine="0" autoPict="0" macro="[0]!between_prob">
                <anchor moveWithCells="1">
                  <from>
                    <xdr:col>6</xdr:col>
                    <xdr:colOff>523875</xdr:colOff>
                    <xdr:row>4</xdr:row>
                    <xdr:rowOff>76200</xdr:rowOff>
                  </from>
                  <to>
                    <xdr:col>8</xdr:col>
                    <xdr:colOff>114300</xdr:colOff>
                    <xdr:row>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Option Button 8">
              <controlPr defaultSize="0" autoFill="0" autoLine="0" autoPict="0" macro="[0]!tails_prob">
                <anchor moveWithCells="1">
                  <from>
                    <xdr:col>6</xdr:col>
                    <xdr:colOff>523875</xdr:colOff>
                    <xdr:row>5</xdr:row>
                    <xdr:rowOff>114300</xdr:rowOff>
                  </from>
                  <to>
                    <xdr:col>8</xdr:col>
                    <xdr:colOff>114300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Scroll Bar 9">
              <controlPr defaultSize="0" autoPict="0" macro="[0]!scroll_bar3_adjust">
                <anchor moveWithCells="1">
                  <from>
                    <xdr:col>1</xdr:col>
                    <xdr:colOff>85725</xdr:colOff>
                    <xdr:row>7</xdr:row>
                    <xdr:rowOff>66675</xdr:rowOff>
                  </from>
                  <to>
                    <xdr:col>3</xdr:col>
                    <xdr:colOff>714375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Scroll Bar 10">
              <controlPr defaultSize="0" autoPict="0" macro="[0]!scroll_bar4_adjust">
                <anchor moveWithCells="1">
                  <from>
                    <xdr:col>1</xdr:col>
                    <xdr:colOff>104775</xdr:colOff>
                    <xdr:row>12</xdr:row>
                    <xdr:rowOff>66675</xdr:rowOff>
                  </from>
                  <to>
                    <xdr:col>3</xdr:col>
                    <xdr:colOff>714375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Group Box 11">
              <controlPr defaultSize="0" autoFill="0" autoPict="0" altText="">
                <anchor moveWithCells="1">
                  <from>
                    <xdr:col>13</xdr:col>
                    <xdr:colOff>771525</xdr:colOff>
                    <xdr:row>1</xdr:row>
                    <xdr:rowOff>76200</xdr:rowOff>
                  </from>
                  <to>
                    <xdr:col>15</xdr:col>
                    <xdr:colOff>152400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A526"/>
  <sheetViews>
    <sheetView showGridLines="0" zoomScale="85" zoomScaleNormal="85" workbookViewId="0">
      <selection activeCell="C3" sqref="C3"/>
    </sheetView>
  </sheetViews>
  <sheetFormatPr baseColWidth="10" defaultColWidth="8.85546875" defaultRowHeight="12.75" x14ac:dyDescent="0.2"/>
  <cols>
    <col min="1" max="1" width="3.28515625" customWidth="1"/>
    <col min="2" max="2" width="23.140625" bestFit="1" customWidth="1"/>
    <col min="3" max="3" width="14.42578125" customWidth="1"/>
    <col min="4" max="4" width="9.140625" customWidth="1"/>
    <col min="5" max="5" width="12.42578125" bestFit="1" customWidth="1"/>
    <col min="6" max="6" width="12.42578125" customWidth="1"/>
    <col min="8" max="8" width="12.42578125" bestFit="1" customWidth="1"/>
    <col min="9" max="9" width="15.42578125" bestFit="1" customWidth="1"/>
    <col min="11" max="11" width="17.42578125" customWidth="1"/>
  </cols>
  <sheetData>
    <row r="1" spans="1:27" ht="8.25" customHeight="1" x14ac:dyDescent="0.2">
      <c r="A1" s="12"/>
      <c r="B1" s="13"/>
      <c r="C1" s="14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13.5" thickBo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6.5" thickBot="1" x14ac:dyDescent="0.3">
      <c r="A3" s="12"/>
      <c r="B3" s="16" t="s">
        <v>25</v>
      </c>
      <c r="C3" s="23">
        <v>100</v>
      </c>
      <c r="D3" s="12"/>
      <c r="E3" s="18"/>
      <c r="F3" s="18"/>
      <c r="G3" s="18"/>
      <c r="H3" s="18"/>
      <c r="I3" s="18"/>
      <c r="J3" s="18"/>
      <c r="K3" s="18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6.75" customHeight="1" thickBot="1" x14ac:dyDescent="0.25">
      <c r="A4" s="12"/>
      <c r="B4" s="17"/>
      <c r="C4" s="21"/>
      <c r="D4" s="12"/>
      <c r="E4" s="18"/>
      <c r="F4" s="18"/>
      <c r="G4" s="18"/>
      <c r="H4" s="18"/>
      <c r="I4" s="18"/>
      <c r="J4" s="18"/>
      <c r="K4" s="18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6.5" thickBot="1" x14ac:dyDescent="0.3">
      <c r="A5" s="12"/>
      <c r="B5" s="16" t="s">
        <v>26</v>
      </c>
      <c r="C5" s="23">
        <v>10</v>
      </c>
      <c r="D5" s="12"/>
      <c r="E5" s="18"/>
      <c r="F5" s="18"/>
      <c r="G5" s="18"/>
      <c r="H5" s="18"/>
      <c r="I5" s="18"/>
      <c r="J5" s="18"/>
      <c r="K5" s="18"/>
      <c r="L5" s="12"/>
      <c r="M5" s="12"/>
      <c r="N5" s="12"/>
      <c r="O5" s="12"/>
      <c r="P5" s="15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23.25" customHeight="1" thickBot="1" x14ac:dyDescent="0.25">
      <c r="A6" s="12"/>
      <c r="B6" s="17"/>
      <c r="C6" s="21"/>
      <c r="D6" s="12"/>
      <c r="E6" s="18"/>
      <c r="F6" s="18"/>
      <c r="G6" s="18"/>
      <c r="H6" s="18"/>
      <c r="I6" s="18"/>
      <c r="J6" s="18"/>
      <c r="K6" s="18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3.5" thickBot="1" x14ac:dyDescent="0.25">
      <c r="A7" s="12"/>
      <c r="B7" s="16" t="s">
        <v>27</v>
      </c>
      <c r="C7" s="24">
        <v>115</v>
      </c>
      <c r="D7" s="12"/>
      <c r="E7" s="18"/>
      <c r="F7" s="18"/>
      <c r="G7" s="18"/>
      <c r="H7" s="18"/>
      <c r="I7" s="18"/>
      <c r="J7" s="18"/>
      <c r="K7" s="18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">
      <c r="A8" s="12"/>
      <c r="B8" s="12"/>
      <c r="C8" s="12"/>
      <c r="D8" s="12"/>
      <c r="E8" s="19">
        <v>667</v>
      </c>
      <c r="F8" s="18">
        <v>808</v>
      </c>
      <c r="G8" s="18">
        <v>59</v>
      </c>
      <c r="H8" s="18"/>
      <c r="I8" s="18"/>
      <c r="J8" s="18"/>
      <c r="K8" s="18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x14ac:dyDescent="0.2">
      <c r="A9" s="12"/>
      <c r="B9" s="12"/>
      <c r="C9" s="12"/>
      <c r="D9" s="12"/>
      <c r="E9" s="18"/>
      <c r="F9" s="18"/>
      <c r="G9" s="18">
        <v>31</v>
      </c>
      <c r="H9" s="18"/>
      <c r="I9" s="18"/>
      <c r="J9" s="18"/>
      <c r="K9" s="18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">
      <c r="A10" s="12"/>
      <c r="B10" s="12"/>
      <c r="C10" s="12"/>
      <c r="D10" s="12"/>
      <c r="E10" s="18">
        <v>2</v>
      </c>
      <c r="F10" s="18"/>
      <c r="G10" s="18"/>
      <c r="H10" s="18"/>
      <c r="I10" s="18"/>
      <c r="J10" s="18"/>
      <c r="K10" s="18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x14ac:dyDescent="0.2">
      <c r="A11" s="12"/>
      <c r="B11" s="12"/>
      <c r="C11" s="12"/>
      <c r="D11" s="12"/>
      <c r="E11" s="18">
        <v>1</v>
      </c>
      <c r="F11" s="18"/>
      <c r="G11" s="18"/>
      <c r="H11" s="18"/>
      <c r="I11" s="18"/>
      <c r="J11" s="18"/>
      <c r="K11" s="18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">
      <c r="A12" s="12"/>
      <c r="B12" s="16"/>
      <c r="C12" s="22"/>
      <c r="D12" s="12"/>
      <c r="E12" s="18">
        <v>3</v>
      </c>
      <c r="F12" s="18"/>
      <c r="G12" s="18"/>
      <c r="H12" s="18"/>
      <c r="I12" s="18"/>
      <c r="J12" s="18"/>
      <c r="K12" s="18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">
      <c r="A13" s="12"/>
      <c r="B13" s="12"/>
      <c r="C13" s="12"/>
      <c r="D13" s="12"/>
      <c r="E13" s="18"/>
      <c r="F13" s="18"/>
      <c r="G13" s="18"/>
      <c r="H13" s="18"/>
      <c r="I13" s="18"/>
      <c r="J13" s="18"/>
      <c r="K13" s="18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">
      <c r="A14" s="12"/>
      <c r="B14" s="12"/>
      <c r="C14" s="12"/>
      <c r="D14" s="12"/>
      <c r="E14" s="18"/>
      <c r="F14" s="18"/>
      <c r="G14" s="18"/>
      <c r="H14" s="18"/>
      <c r="I14" s="18"/>
      <c r="J14" s="18"/>
      <c r="K14" s="18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">
      <c r="A15" s="12"/>
      <c r="B15" s="12"/>
      <c r="C15" s="12"/>
      <c r="D15" s="12"/>
      <c r="E15" s="18"/>
      <c r="F15" s="18"/>
      <c r="G15" s="18"/>
      <c r="H15" s="18"/>
      <c r="I15" s="18"/>
      <c r="J15" s="18"/>
      <c r="K15" s="18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">
      <c r="A16" s="12"/>
      <c r="B16" s="12"/>
      <c r="C16" s="12"/>
      <c r="D16" s="12"/>
      <c r="E16" s="18"/>
      <c r="F16" s="18"/>
      <c r="G16" s="18"/>
      <c r="H16" s="18"/>
      <c r="I16" s="18"/>
      <c r="J16" s="18"/>
      <c r="K16" s="18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x14ac:dyDescent="0.2">
      <c r="A17" s="12"/>
      <c r="B17" s="12"/>
      <c r="C17" s="12"/>
      <c r="D17" s="12"/>
      <c r="E17" s="18"/>
      <c r="F17" s="18"/>
      <c r="G17" s="18"/>
      <c r="H17" s="18"/>
      <c r="I17" s="18"/>
      <c r="J17" s="18"/>
      <c r="K17" s="18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">
      <c r="A18" s="12"/>
      <c r="B18" s="12"/>
      <c r="C18" s="12"/>
      <c r="D18" s="12"/>
      <c r="E18" s="18"/>
      <c r="F18" s="18"/>
      <c r="G18" s="18"/>
      <c r="H18" s="18"/>
      <c r="I18" s="18"/>
      <c r="J18" s="18"/>
      <c r="K18" s="1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">
      <c r="A19" s="12"/>
      <c r="B19" s="12"/>
      <c r="C19" s="12"/>
      <c r="D19" s="12"/>
      <c r="E19" s="18"/>
      <c r="F19" s="18"/>
      <c r="G19" s="18"/>
      <c r="H19" s="18"/>
      <c r="I19" s="18"/>
      <c r="J19" s="18"/>
      <c r="K19" s="18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">
      <c r="A20" s="12"/>
      <c r="B20" s="12"/>
      <c r="C20" s="12"/>
      <c r="D20" s="12"/>
      <c r="E20" s="18"/>
      <c r="F20" s="18"/>
      <c r="G20" s="18"/>
      <c r="H20" s="18"/>
      <c r="I20" s="18"/>
      <c r="J20" s="18"/>
      <c r="K20" s="18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">
      <c r="A21" s="12"/>
      <c r="B21" s="12"/>
      <c r="C21" s="12"/>
      <c r="D21" s="12"/>
      <c r="E21" s="18"/>
      <c r="F21" s="18"/>
      <c r="G21" s="18"/>
      <c r="H21" s="18"/>
      <c r="I21" s="18"/>
      <c r="J21" s="18"/>
      <c r="K21" s="18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">
      <c r="A22" s="12"/>
      <c r="B22" s="12"/>
      <c r="C22" s="12"/>
      <c r="D22" s="12"/>
      <c r="E22" s="18"/>
      <c r="F22" s="18"/>
      <c r="G22" s="18"/>
      <c r="H22" s="18"/>
      <c r="I22" s="18"/>
      <c r="J22" s="18"/>
      <c r="K22" s="18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">
      <c r="A23" s="12"/>
      <c r="B23" s="12"/>
      <c r="C23" s="12"/>
      <c r="D23" s="12"/>
      <c r="E23" s="18"/>
      <c r="F23" s="18"/>
      <c r="G23" s="18"/>
      <c r="H23" s="18"/>
      <c r="I23" s="18"/>
      <c r="J23" s="18"/>
      <c r="K23" s="18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">
      <c r="A24" s="12"/>
      <c r="B24" s="12"/>
      <c r="C24" s="12"/>
      <c r="D24" s="12"/>
      <c r="E24" s="18"/>
      <c r="F24" s="18"/>
      <c r="G24" s="18"/>
      <c r="H24" s="18"/>
      <c r="I24" s="18"/>
      <c r="J24" s="18"/>
      <c r="K24" s="18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">
      <c r="A25" s="12"/>
      <c r="B25" s="12"/>
      <c r="C25" s="12"/>
      <c r="D25" s="12"/>
      <c r="E25" s="18"/>
      <c r="F25" s="18"/>
      <c r="G25" s="18"/>
      <c r="H25" s="18"/>
      <c r="I25" s="18"/>
      <c r="J25" s="18"/>
      <c r="K25" s="18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">
      <c r="A26" s="12"/>
      <c r="B26" s="12"/>
      <c r="C26" s="12"/>
      <c r="D26" s="12"/>
      <c r="E26" s="18"/>
      <c r="F26" s="18"/>
      <c r="G26" s="18"/>
      <c r="H26" s="18"/>
      <c r="I26" s="18"/>
      <c r="J26" s="18"/>
      <c r="K26" s="18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">
      <c r="A27" s="12"/>
      <c r="B27" s="12"/>
      <c r="C27" s="12"/>
      <c r="D27" s="12"/>
      <c r="E27" s="18"/>
      <c r="F27" s="18"/>
      <c r="G27" s="18"/>
      <c r="H27" s="18"/>
      <c r="I27" s="18"/>
      <c r="J27" s="18"/>
      <c r="K27" s="18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">
      <c r="A28" s="12"/>
      <c r="B28" s="12"/>
      <c r="C28" s="12"/>
      <c r="D28" s="12"/>
      <c r="E28" s="18"/>
      <c r="F28" s="18"/>
      <c r="G28" s="18"/>
      <c r="H28" s="18"/>
      <c r="I28" s="18"/>
      <c r="J28" s="18"/>
      <c r="K28" s="18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">
      <c r="A29" s="12"/>
      <c r="B29" s="12"/>
      <c r="C29" s="12"/>
      <c r="D29" s="12"/>
      <c r="E29" s="18"/>
      <c r="F29" s="18"/>
      <c r="G29" s="18"/>
      <c r="H29" s="18"/>
      <c r="I29" s="18"/>
      <c r="J29" s="18"/>
      <c r="K29" s="18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">
      <c r="A30" s="12"/>
      <c r="B30" s="12"/>
      <c r="C30" s="12"/>
      <c r="D30" s="12"/>
      <c r="E30" s="18"/>
      <c r="F30" s="18"/>
      <c r="G30" s="18"/>
      <c r="H30" s="18"/>
      <c r="I30" s="18"/>
      <c r="J30" s="18"/>
      <c r="K30" s="18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2">
      <c r="A31" s="12"/>
      <c r="B31" s="12"/>
      <c r="C31" s="12"/>
      <c r="D31" s="12"/>
      <c r="E31" s="18"/>
      <c r="F31" s="18"/>
      <c r="G31" s="18"/>
      <c r="H31" s="18"/>
      <c r="I31" s="18"/>
      <c r="J31" s="18"/>
      <c r="K31" s="18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">
      <c r="A32" s="12"/>
      <c r="B32" s="12"/>
      <c r="C32" s="12"/>
      <c r="D32" s="12"/>
      <c r="E32" s="18"/>
      <c r="F32" s="18"/>
      <c r="G32" s="18"/>
      <c r="H32" s="18"/>
      <c r="I32" s="18"/>
      <c r="J32" s="18"/>
      <c r="K32" s="18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507" spans="6:6" x14ac:dyDescent="0.2">
      <c r="F507" s="6"/>
    </row>
    <row r="508" spans="6:6" x14ac:dyDescent="0.2">
      <c r="F508" s="6"/>
    </row>
    <row r="509" spans="6:6" x14ac:dyDescent="0.2">
      <c r="F509" s="6"/>
    </row>
    <row r="510" spans="6:6" x14ac:dyDescent="0.2">
      <c r="F510" s="6"/>
    </row>
    <row r="511" spans="6:6" x14ac:dyDescent="0.2">
      <c r="F511" s="6"/>
    </row>
    <row r="512" spans="6:6" x14ac:dyDescent="0.2">
      <c r="F512" s="6"/>
    </row>
    <row r="513" spans="6:6" x14ac:dyDescent="0.2">
      <c r="F513" s="6"/>
    </row>
    <row r="514" spans="6:6" x14ac:dyDescent="0.2">
      <c r="F514" s="6"/>
    </row>
    <row r="515" spans="6:6" x14ac:dyDescent="0.2">
      <c r="F515" s="6"/>
    </row>
    <row r="516" spans="6:6" x14ac:dyDescent="0.2">
      <c r="F516" s="6"/>
    </row>
    <row r="517" spans="6:6" x14ac:dyDescent="0.2">
      <c r="F517" s="6"/>
    </row>
    <row r="518" spans="6:6" x14ac:dyDescent="0.2">
      <c r="F518" s="6"/>
    </row>
    <row r="519" spans="6:6" x14ac:dyDescent="0.2">
      <c r="F519" s="6"/>
    </row>
    <row r="520" spans="6:6" x14ac:dyDescent="0.2">
      <c r="F520" s="6"/>
    </row>
    <row r="521" spans="6:6" x14ac:dyDescent="0.2">
      <c r="F521" s="6"/>
    </row>
    <row r="522" spans="6:6" x14ac:dyDescent="0.2">
      <c r="F522" s="6"/>
    </row>
    <row r="523" spans="6:6" x14ac:dyDescent="0.2">
      <c r="F523" s="6"/>
    </row>
    <row r="524" spans="6:6" x14ac:dyDescent="0.2">
      <c r="F524" s="6"/>
    </row>
    <row r="525" spans="6:6" x14ac:dyDescent="0.2">
      <c r="F525" s="6"/>
    </row>
    <row r="526" spans="6:6" x14ac:dyDescent="0.2">
      <c r="F526" s="6"/>
    </row>
  </sheetData>
  <sheetProtection selectLockedCells="1"/>
  <dataValidations count="2">
    <dataValidation type="decimal" allowBlank="1" showInputMessage="1" showErrorMessage="1" errorTitle="Invalid Z-Score" error="The Z-score value you entered is either to large or too small for this graph.  Please try a different value." sqref="C12" xr:uid="{00000000-0002-0000-0100-000000000000}">
      <formula1>-3.6</formula1>
      <formula2>input</formula2>
    </dataValidation>
    <dataValidation type="decimal" allowBlank="1" showInputMessage="1" showErrorMessage="1" errorTitle="Invalid Value" error="The value you entered is either to large or too small for this graph.  Please try a different value." sqref="C7" xr:uid="{00000000-0002-0000-0100-000001000000}">
      <formula1>64</formula1>
      <formula2>136</formula2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Scroll Bar 21">
              <controlPr defaultSize="0" autoPict="0" macro="[0]!scroll_bar_adjust">
                <anchor moveWithCells="1">
                  <from>
                    <xdr:col>1</xdr:col>
                    <xdr:colOff>152400</xdr:colOff>
                    <xdr:row>7</xdr:row>
                    <xdr:rowOff>76200</xdr:rowOff>
                  </from>
                  <to>
                    <xdr:col>3</xdr:col>
                    <xdr:colOff>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" name="Option Button 575">
              <controlPr defaultSize="0" autoFill="0" autoLine="0" autoPict="0" macro="[0]!conf_input" altText="Confidence Level">
                <anchor moveWithCells="1">
                  <from>
                    <xdr:col>11</xdr:col>
                    <xdr:colOff>38100</xdr:colOff>
                    <xdr:row>1</xdr:row>
                    <xdr:rowOff>104775</xdr:rowOff>
                  </from>
                  <to>
                    <xdr:col>12</xdr:col>
                    <xdr:colOff>123825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6" name="Option Button 578">
              <controlPr defaultSize="0" autoFill="0" autoLine="0" autoPict="0" macro="[0]!value_input" altText="Confidence Level">
                <anchor moveWithCells="1">
                  <from>
                    <xdr:col>11</xdr:col>
                    <xdr:colOff>38100</xdr:colOff>
                    <xdr:row>2</xdr:row>
                    <xdr:rowOff>152400</xdr:rowOff>
                  </from>
                  <to>
                    <xdr:col>12</xdr:col>
                    <xdr:colOff>152400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7" name="Option Button 579">
              <controlPr defaultSize="0" autoFill="0" autoLine="0" autoPict="0" macro="[0]!z_input" altText="Confidence Level">
                <anchor moveWithCells="1">
                  <from>
                    <xdr:col>11</xdr:col>
                    <xdr:colOff>38100</xdr:colOff>
                    <xdr:row>4</xdr:row>
                    <xdr:rowOff>104775</xdr:rowOff>
                  </from>
                  <to>
                    <xdr:col>12</xdr:col>
                    <xdr:colOff>142875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8" name="Option Button 586">
              <controlPr defaultSize="0" autoFill="0" autoLine="0" autoPict="0" macro="[0]!left_prob">
                <anchor moveWithCells="1">
                  <from>
                    <xdr:col>3</xdr:col>
                    <xdr:colOff>600075</xdr:colOff>
                    <xdr:row>1</xdr:row>
                    <xdr:rowOff>38100</xdr:rowOff>
                  </from>
                  <to>
                    <xdr:col>5</xdr:col>
                    <xdr:colOff>457200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9" name="Option Button 587">
              <controlPr defaultSize="0" autoFill="0" autoLine="0" autoPict="0" macro="[0]!right_prob">
                <anchor moveWithCells="1">
                  <from>
                    <xdr:col>3</xdr:col>
                    <xdr:colOff>600075</xdr:colOff>
                    <xdr:row>2</xdr:row>
                    <xdr:rowOff>85725</xdr:rowOff>
                  </from>
                  <to>
                    <xdr:col>5</xdr:col>
                    <xdr:colOff>457200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10" name="Option Button 588">
              <controlPr defaultSize="0" autoFill="0" autoLine="0" autoPict="0" macro="[0]!between_prob">
                <anchor moveWithCells="1">
                  <from>
                    <xdr:col>3</xdr:col>
                    <xdr:colOff>600075</xdr:colOff>
                    <xdr:row>4</xdr:row>
                    <xdr:rowOff>76200</xdr:rowOff>
                  </from>
                  <to>
                    <xdr:col>5</xdr:col>
                    <xdr:colOff>457200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11" name="Option Button 589">
              <controlPr defaultSize="0" autoFill="0" autoLine="0" autoPict="0" macro="[0]!tails_prob">
                <anchor moveWithCells="1">
                  <from>
                    <xdr:col>3</xdr:col>
                    <xdr:colOff>600075</xdr:colOff>
                    <xdr:row>5</xdr:row>
                    <xdr:rowOff>114300</xdr:rowOff>
                  </from>
                  <to>
                    <xdr:col>5</xdr:col>
                    <xdr:colOff>457200</xdr:colOff>
                    <xdr:row>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12" name="Scroll Bar 591">
              <controlPr defaultSize="0" autoPict="0" macro="[0]!scroll_bar3_adjust">
                <anchor moveWithCells="1">
                  <from>
                    <xdr:col>1</xdr:col>
                    <xdr:colOff>85725</xdr:colOff>
                    <xdr:row>7</xdr:row>
                    <xdr:rowOff>66675</xdr:rowOff>
                  </from>
                  <to>
                    <xdr:col>2</xdr:col>
                    <xdr:colOff>866775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13" name="Scroll Bar 592">
              <controlPr defaultSize="0" autoPict="0" macro="[0]!scroll_bar4_adjust">
                <anchor moveWithCells="1">
                  <from>
                    <xdr:col>1</xdr:col>
                    <xdr:colOff>104775</xdr:colOff>
                    <xdr:row>12</xdr:row>
                    <xdr:rowOff>66675</xdr:rowOff>
                  </from>
                  <to>
                    <xdr:col>2</xdr:col>
                    <xdr:colOff>866775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14" name="Group Box 585">
              <controlPr defaultSize="0" autoFill="0" autoPict="0" altText="">
                <anchor moveWithCells="1">
                  <from>
                    <xdr:col>10</xdr:col>
                    <xdr:colOff>771525</xdr:colOff>
                    <xdr:row>1</xdr:row>
                    <xdr:rowOff>76200</xdr:rowOff>
                  </from>
                  <to>
                    <xdr:col>12</xdr:col>
                    <xdr:colOff>161925</xdr:colOff>
                    <xdr:row>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Q502"/>
  <sheetViews>
    <sheetView zoomScale="85" zoomScaleNormal="85" workbookViewId="0"/>
  </sheetViews>
  <sheetFormatPr baseColWidth="10" defaultColWidth="8.85546875" defaultRowHeight="12.75" x14ac:dyDescent="0.2"/>
  <cols>
    <col min="1" max="1" width="6.42578125" customWidth="1"/>
    <col min="2" max="2" width="13.42578125" bestFit="1" customWidth="1"/>
    <col min="4" max="4" width="10.85546875" bestFit="1" customWidth="1"/>
    <col min="8" max="8" width="33.42578125" bestFit="1" customWidth="1"/>
    <col min="12" max="12" width="13.140625" bestFit="1" customWidth="1"/>
    <col min="13" max="13" width="12" bestFit="1" customWidth="1"/>
    <col min="14" max="14" width="8.7109375" customWidth="1"/>
  </cols>
  <sheetData>
    <row r="1" spans="1:17" x14ac:dyDescent="0.2">
      <c r="A1" s="1" t="s">
        <v>0</v>
      </c>
      <c r="B1" s="1" t="s">
        <v>1</v>
      </c>
      <c r="C1" s="1" t="s">
        <v>10</v>
      </c>
      <c r="D1" s="1" t="s">
        <v>11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5" t="s">
        <v>8</v>
      </c>
      <c r="M1" s="1" t="s">
        <v>13</v>
      </c>
      <c r="O1" s="1" t="s">
        <v>15</v>
      </c>
      <c r="P1" s="1" t="s">
        <v>14</v>
      </c>
      <c r="Q1" s="1" t="s">
        <v>16</v>
      </c>
    </row>
    <row r="2" spans="1:17" x14ac:dyDescent="0.2">
      <c r="A2" s="8">
        <v>-3.6</v>
      </c>
      <c r="B2" s="8">
        <f t="shared" ref="B2:B33" si="0">NORMDIST(A2,0,1,FALSE)</f>
        <v>6.119019301137719E-4</v>
      </c>
      <c r="C2" s="8">
        <v>-3.6</v>
      </c>
      <c r="D2" s="3">
        <f t="shared" ref="D2:D65" si="1">IF(right_flag=4,IF(OR(NORMSDIST(C2)&lt;currentloprob,NORMSDIST(C2)&gt;currenthiprob),NORMDIST(C2,0,1,FALSE),NA()),IF(right_flag=3,IF(AND(NORMSDIST(C2)&gt;currentloprob,NORMSDIST(C2)&lt;currenthiprob),NORMDIST(C2,0,1,FALSE),NA()),IF(right_flag=2,IF(NORMSDIST(C2)&gt;1-currentprob,NORMDIST(C2,0,1,FALSE),NA()),IF(right_flag=1,IF(NORMSDIST(C2)&lt;currentprob,NORMDIST(C2,0,1,FALSE),NA())))))</f>
        <v>6.119019301137719E-4</v>
      </c>
      <c r="E2" s="7">
        <f>NORMSINV(currentprob)</f>
        <v>1.5</v>
      </c>
      <c r="G2" s="4">
        <f>NORMDIST(E2,0,1,FALSE)</f>
        <v>0.12951759566589174</v>
      </c>
      <c r="H2" s="20">
        <f>NORMDIST(currentx,mean,sigma,TRUE)</f>
        <v>0.93319279873114191</v>
      </c>
      <c r="I2">
        <f>NORMDIST(0,0,1,FALSE)</f>
        <v>0.3989422804014327</v>
      </c>
      <c r="J2">
        <v>0</v>
      </c>
      <c r="K2">
        <v>0</v>
      </c>
      <c r="M2">
        <f t="shared" ref="M2:M33" si="2">A2*sigma+mean</f>
        <v>64</v>
      </c>
      <c r="N2" s="9"/>
      <c r="O2">
        <f>-4*sigma+mean</f>
        <v>60</v>
      </c>
      <c r="P2">
        <f>4*sigma+mean</f>
        <v>140</v>
      </c>
      <c r="Q2" s="3">
        <f>(max-min)/8</f>
        <v>10</v>
      </c>
    </row>
    <row r="3" spans="1:17" x14ac:dyDescent="0.2">
      <c r="A3" s="8">
        <f>-$A$2*2/50+A2</f>
        <v>-3.456</v>
      </c>
      <c r="B3" s="8">
        <f t="shared" si="0"/>
        <v>1.0169914864347645E-3</v>
      </c>
      <c r="C3" s="8">
        <f>-$C$2*2/500+C2</f>
        <v>-3.5855999999999999</v>
      </c>
      <c r="D3" s="3">
        <f t="shared" si="1"/>
        <v>6.4439271410473989E-4</v>
      </c>
      <c r="E3" s="7" t="e">
        <f>NA()</f>
        <v>#N/A</v>
      </c>
      <c r="F3" t="str">
        <f>IF(OR(distribution_option=3,distribution_option=4),"Hi Value (X2) = ","Value (X)     =")</f>
        <v>Value (X)     =</v>
      </c>
      <c r="G3" s="4" t="e">
        <f>IF(OR(distribution_option=1,distribution_option=2),NA(),NORMDIST(E3,0,1,FALSE))</f>
        <v>#N/A</v>
      </c>
      <c r="H3" s="10">
        <f>(1-currentprob)/2</f>
        <v>3.3403600634429043E-2</v>
      </c>
      <c r="K3">
        <v>0.01</v>
      </c>
      <c r="M3">
        <f t="shared" si="2"/>
        <v>65.44</v>
      </c>
      <c r="N3" s="9"/>
      <c r="O3" s="9">
        <f>A2</f>
        <v>-3.6</v>
      </c>
      <c r="P3" s="9">
        <f>A52</f>
        <v>3.6000000000000045</v>
      </c>
      <c r="Q3">
        <f>(P3-O3)/8</f>
        <v>0.90000000000000058</v>
      </c>
    </row>
    <row r="4" spans="1:17" x14ac:dyDescent="0.2">
      <c r="A4" s="8">
        <f t="shared" ref="A4:A52" si="3">-$A$2*2/50+A3</f>
        <v>-3.3119999999999998</v>
      </c>
      <c r="B4" s="8">
        <f t="shared" si="0"/>
        <v>1.6555689824342061E-3</v>
      </c>
      <c r="C4" s="8">
        <f t="shared" ref="C4:C67" si="4">-$C$2*2/500+C3</f>
        <v>-3.5711999999999997</v>
      </c>
      <c r="D4" s="3">
        <f t="shared" si="1"/>
        <v>6.7846799284632131E-4</v>
      </c>
      <c r="F4" t="str">
        <f>IF(OR(distribution_option=3,distribution_option=4),"Hi Z-score = ","Z-Score    =")</f>
        <v>Z-Score    =</v>
      </c>
      <c r="H4" s="1" t="s">
        <v>12</v>
      </c>
      <c r="K4">
        <v>0.02</v>
      </c>
      <c r="M4">
        <f t="shared" si="2"/>
        <v>66.88</v>
      </c>
      <c r="N4" s="9"/>
    </row>
    <row r="5" spans="1:17" x14ac:dyDescent="0.2">
      <c r="A5" s="8">
        <f t="shared" si="3"/>
        <v>-3.1679999999999997</v>
      </c>
      <c r="B5" s="8">
        <f t="shared" si="0"/>
        <v>2.6398041948164541E-3</v>
      </c>
      <c r="C5" s="8">
        <f t="shared" si="4"/>
        <v>-3.5567999999999995</v>
      </c>
      <c r="D5" s="3">
        <f t="shared" si="1"/>
        <v>7.1419705007388001E-4</v>
      </c>
      <c r="F5" t="s">
        <v>24</v>
      </c>
      <c r="H5">
        <f>distribution_option</f>
        <v>1</v>
      </c>
      <c r="K5">
        <v>0.03</v>
      </c>
      <c r="M5">
        <f t="shared" si="2"/>
        <v>68.320000000000007</v>
      </c>
      <c r="N5" s="9"/>
      <c r="P5" t="s">
        <v>17</v>
      </c>
    </row>
    <row r="6" spans="1:17" x14ac:dyDescent="0.2">
      <c r="A6" s="8">
        <f t="shared" si="3"/>
        <v>-3.0239999999999996</v>
      </c>
      <c r="B6" s="8">
        <f t="shared" si="0"/>
        <v>4.1227843399737098E-3</v>
      </c>
      <c r="C6" s="8">
        <f t="shared" si="4"/>
        <v>-3.5423999999999993</v>
      </c>
      <c r="D6" s="3">
        <f t="shared" si="1"/>
        <v>7.5165176990163592E-4</v>
      </c>
      <c r="F6" t="s">
        <v>23</v>
      </c>
      <c r="H6">
        <f>NORMSDIST(currentz)</f>
        <v>0.93319279873114191</v>
      </c>
      <c r="K6">
        <v>0.04</v>
      </c>
      <c r="L6">
        <v>5.5E-2</v>
      </c>
      <c r="M6">
        <f t="shared" si="2"/>
        <v>69.760000000000005</v>
      </c>
      <c r="N6" s="9"/>
      <c r="P6" t="s">
        <v>19</v>
      </c>
      <c r="Q6" t="s">
        <v>20</v>
      </c>
    </row>
    <row r="7" spans="1:17" x14ac:dyDescent="0.2">
      <c r="A7" s="8">
        <f t="shared" si="3"/>
        <v>-2.8799999999999994</v>
      </c>
      <c r="B7" s="8">
        <f t="shared" si="0"/>
        <v>6.3067263962659397E-3</v>
      </c>
      <c r="C7" s="8">
        <f t="shared" si="4"/>
        <v>-3.5279999999999991</v>
      </c>
      <c r="D7" s="3">
        <f t="shared" si="1"/>
        <v>7.9090671258204032E-4</v>
      </c>
      <c r="H7" t="e">
        <f>NORMSDIST(currentloz)</f>
        <v>#N/A</v>
      </c>
      <c r="K7">
        <v>0.05</v>
      </c>
      <c r="L7">
        <f t="shared" ref="L7:L38" si="5">L6</f>
        <v>5.5E-2</v>
      </c>
      <c r="M7">
        <f t="shared" si="2"/>
        <v>71.2</v>
      </c>
      <c r="N7" s="9"/>
      <c r="O7" t="s">
        <v>18</v>
      </c>
      <c r="P7">
        <f>mean-3.6*sigma</f>
        <v>64</v>
      </c>
      <c r="Q7">
        <f>mean+3.6*sigma</f>
        <v>136</v>
      </c>
    </row>
    <row r="8" spans="1:17" x14ac:dyDescent="0.2">
      <c r="A8" s="8">
        <f t="shared" si="3"/>
        <v>-2.7359999999999993</v>
      </c>
      <c r="B8" s="8">
        <f t="shared" si="0"/>
        <v>9.449565350364739E-3</v>
      </c>
      <c r="C8" s="8">
        <f t="shared" si="4"/>
        <v>-3.5135999999999989</v>
      </c>
      <c r="D8" s="3">
        <f t="shared" si="1"/>
        <v>8.320391913997729E-4</v>
      </c>
      <c r="F8" s="3">
        <f>input</f>
        <v>115</v>
      </c>
      <c r="K8">
        <v>0.06</v>
      </c>
      <c r="L8">
        <f t="shared" si="5"/>
        <v>5.5E-2</v>
      </c>
      <c r="M8">
        <f t="shared" si="2"/>
        <v>72.640000000000015</v>
      </c>
      <c r="N8" s="9"/>
      <c r="O8" t="s">
        <v>0</v>
      </c>
      <c r="P8">
        <v>-3.6</v>
      </c>
      <c r="Q8">
        <v>3.6</v>
      </c>
    </row>
    <row r="9" spans="1:17" x14ac:dyDescent="0.2">
      <c r="A9" s="8">
        <f t="shared" si="3"/>
        <v>-2.5919999999999992</v>
      </c>
      <c r="B9" s="8">
        <f t="shared" si="0"/>
        <v>1.386800995659921E-2</v>
      </c>
      <c r="C9" s="8">
        <f t="shared" si="4"/>
        <v>-3.4991999999999988</v>
      </c>
      <c r="D9" s="3">
        <f t="shared" si="1"/>
        <v>8.7512935066171092E-4</v>
      </c>
      <c r="F9" s="3">
        <f>mean</f>
        <v>100</v>
      </c>
      <c r="H9" s="11" t="s">
        <v>22</v>
      </c>
      <c r="K9">
        <v>7.0000000000000007E-2</v>
      </c>
      <c r="L9">
        <f t="shared" si="5"/>
        <v>5.5E-2</v>
      </c>
      <c r="M9">
        <f t="shared" si="2"/>
        <v>74.080000000000013</v>
      </c>
      <c r="N9" s="9"/>
      <c r="O9" t="s">
        <v>21</v>
      </c>
      <c r="P9">
        <v>2.0000000000000001E-4</v>
      </c>
      <c r="Q9">
        <v>0.99980000000000002</v>
      </c>
    </row>
    <row r="10" spans="1:17" x14ac:dyDescent="0.2">
      <c r="A10" s="8">
        <f t="shared" si="3"/>
        <v>-2.4479999999999991</v>
      </c>
      <c r="B10" s="8">
        <f t="shared" si="0"/>
        <v>1.9934756095653695E-2</v>
      </c>
      <c r="C10" s="8">
        <f t="shared" si="4"/>
        <v>-3.4847999999999986</v>
      </c>
      <c r="D10" s="3">
        <f t="shared" si="1"/>
        <v>9.2026024474058782E-4</v>
      </c>
      <c r="H10">
        <v>1</v>
      </c>
      <c r="K10">
        <v>0.08</v>
      </c>
      <c r="L10">
        <f t="shared" si="5"/>
        <v>5.5E-2</v>
      </c>
      <c r="M10">
        <f t="shared" si="2"/>
        <v>75.52000000000001</v>
      </c>
      <c r="N10" s="9"/>
    </row>
    <row r="11" spans="1:17" x14ac:dyDescent="0.2">
      <c r="A11" s="8">
        <f t="shared" si="3"/>
        <v>-2.3039999999999989</v>
      </c>
      <c r="B11" s="8">
        <f t="shared" si="0"/>
        <v>2.806739958664016E-2</v>
      </c>
      <c r="C11" s="8">
        <f t="shared" si="4"/>
        <v>-3.4703999999999984</v>
      </c>
      <c r="D11" s="3">
        <f t="shared" si="1"/>
        <v>9.6751791812628137E-4</v>
      </c>
      <c r="K11">
        <v>0.09</v>
      </c>
      <c r="L11">
        <f t="shared" si="5"/>
        <v>5.5E-2</v>
      </c>
      <c r="M11">
        <f t="shared" si="2"/>
        <v>76.960000000000008</v>
      </c>
      <c r="N11" s="9"/>
    </row>
    <row r="12" spans="1:17" x14ac:dyDescent="0.2">
      <c r="A12" s="8">
        <f t="shared" si="3"/>
        <v>-2.1599999999999988</v>
      </c>
      <c r="B12" s="8">
        <f t="shared" si="0"/>
        <v>3.8706856147455712E-2</v>
      </c>
      <c r="C12" s="8">
        <f t="shared" si="4"/>
        <v>-3.4559999999999982</v>
      </c>
      <c r="D12" s="3">
        <f t="shared" si="1"/>
        <v>1.0169914864347708E-3</v>
      </c>
      <c r="K12">
        <v>0.1</v>
      </c>
      <c r="L12">
        <f t="shared" si="5"/>
        <v>5.5E-2</v>
      </c>
      <c r="M12">
        <f t="shared" si="2"/>
        <v>78.400000000000006</v>
      </c>
      <c r="N12" s="9"/>
    </row>
    <row r="13" spans="1:17" x14ac:dyDescent="0.2">
      <c r="A13" s="8">
        <f t="shared" si="3"/>
        <v>-2.0159999999999987</v>
      </c>
      <c r="B13" s="8">
        <f t="shared" si="0"/>
        <v>5.2283913671562258E-2</v>
      </c>
      <c r="C13" s="8">
        <f t="shared" si="4"/>
        <v>-3.441599999999998</v>
      </c>
      <c r="D13" s="3">
        <f t="shared" si="1"/>
        <v>1.0687732183208101E-3</v>
      </c>
      <c r="K13">
        <v>0.11</v>
      </c>
      <c r="L13">
        <f t="shared" si="5"/>
        <v>5.5E-2</v>
      </c>
      <c r="M13">
        <f t="shared" si="2"/>
        <v>79.840000000000018</v>
      </c>
      <c r="N13" s="9"/>
    </row>
    <row r="14" spans="1:17" x14ac:dyDescent="0.2">
      <c r="A14" s="8">
        <f t="shared" si="3"/>
        <v>-1.8719999999999986</v>
      </c>
      <c r="B14" s="8">
        <f t="shared" si="0"/>
        <v>6.9173977608282672E-2</v>
      </c>
      <c r="C14" s="8">
        <f t="shared" si="4"/>
        <v>-3.4271999999999978</v>
      </c>
      <c r="D14" s="3">
        <f t="shared" si="1"/>
        <v>1.1229586182362329E-3</v>
      </c>
      <c r="K14">
        <v>0.12</v>
      </c>
      <c r="L14">
        <f t="shared" si="5"/>
        <v>5.5E-2</v>
      </c>
      <c r="M14">
        <f t="shared" si="2"/>
        <v>81.280000000000015</v>
      </c>
      <c r="N14" s="9"/>
    </row>
    <row r="15" spans="1:17" x14ac:dyDescent="0.2">
      <c r="A15" s="8">
        <f t="shared" si="3"/>
        <v>-1.7279999999999984</v>
      </c>
      <c r="B15" s="8">
        <f t="shared" si="0"/>
        <v>8.964207042507262E-2</v>
      </c>
      <c r="C15" s="8">
        <f t="shared" si="4"/>
        <v>-3.4127999999999976</v>
      </c>
      <c r="D15" s="3">
        <f t="shared" si="1"/>
        <v>1.1796465099715764E-3</v>
      </c>
      <c r="K15">
        <v>0.13</v>
      </c>
      <c r="L15">
        <f t="shared" si="5"/>
        <v>5.5E-2</v>
      </c>
      <c r="M15">
        <f t="shared" si="2"/>
        <v>82.720000000000013</v>
      </c>
      <c r="N15" s="9"/>
    </row>
    <row r="16" spans="1:17" x14ac:dyDescent="0.2">
      <c r="A16" s="8">
        <f t="shared" si="3"/>
        <v>-1.5839999999999983</v>
      </c>
      <c r="B16" s="8">
        <f t="shared" si="0"/>
        <v>0.11378250164634708</v>
      </c>
      <c r="C16" s="8">
        <f t="shared" si="4"/>
        <v>-3.3983999999999974</v>
      </c>
      <c r="D16" s="3">
        <f t="shared" si="1"/>
        <v>1.2389391209143654E-3</v>
      </c>
      <c r="K16">
        <v>0.14000000000000001</v>
      </c>
      <c r="L16">
        <f t="shared" si="5"/>
        <v>5.5E-2</v>
      </c>
      <c r="M16">
        <f t="shared" si="2"/>
        <v>84.160000000000025</v>
      </c>
      <c r="N16" s="9"/>
    </row>
    <row r="17" spans="1:14" x14ac:dyDescent="0.2">
      <c r="A17" s="8">
        <f t="shared" si="3"/>
        <v>-1.4399999999999982</v>
      </c>
      <c r="B17" s="8">
        <f t="shared" si="0"/>
        <v>0.14145996522483917</v>
      </c>
      <c r="C17" s="8">
        <f t="shared" si="4"/>
        <v>-3.3839999999999972</v>
      </c>
      <c r="D17" s="3">
        <f t="shared" si="1"/>
        <v>1.3009421669529422E-3</v>
      </c>
      <c r="K17">
        <v>0.15</v>
      </c>
      <c r="L17">
        <f t="shared" si="5"/>
        <v>5.5E-2</v>
      </c>
      <c r="M17">
        <f t="shared" si="2"/>
        <v>85.600000000000023</v>
      </c>
      <c r="N17" s="9"/>
    </row>
    <row r="18" spans="1:14" x14ac:dyDescent="0.2">
      <c r="A18" s="8">
        <f t="shared" si="3"/>
        <v>-1.295999999999998</v>
      </c>
      <c r="B18" s="8">
        <f t="shared" si="0"/>
        <v>0.17226065156028808</v>
      </c>
      <c r="C18" s="8">
        <f t="shared" si="4"/>
        <v>-3.369599999999997</v>
      </c>
      <c r="D18" s="3">
        <f t="shared" si="1"/>
        <v>1.3657649379501698E-3</v>
      </c>
      <c r="K18">
        <v>0.16</v>
      </c>
      <c r="L18">
        <f t="shared" si="5"/>
        <v>5.5E-2</v>
      </c>
      <c r="M18">
        <f t="shared" si="2"/>
        <v>87.04000000000002</v>
      </c>
      <c r="N18" s="9"/>
    </row>
    <row r="19" spans="1:14" x14ac:dyDescent="0.2">
      <c r="A19" s="8">
        <f t="shared" si="3"/>
        <v>-1.1519999999999979</v>
      </c>
      <c r="B19" s="8">
        <f t="shared" si="0"/>
        <v>0.20546274866007741</v>
      </c>
      <c r="C19" s="8">
        <f t="shared" si="4"/>
        <v>-3.3551999999999969</v>
      </c>
      <c r="D19" s="3">
        <f t="shared" si="1"/>
        <v>1.4335203837066968E-3</v>
      </c>
      <c r="K19">
        <v>0.17</v>
      </c>
      <c r="L19">
        <f t="shared" si="5"/>
        <v>5.5E-2</v>
      </c>
      <c r="M19">
        <f t="shared" si="2"/>
        <v>88.480000000000018</v>
      </c>
      <c r="N19" s="9"/>
    </row>
    <row r="20" spans="1:14" x14ac:dyDescent="0.2">
      <c r="A20" s="8">
        <f t="shared" si="3"/>
        <v>-1.0079999999999978</v>
      </c>
      <c r="B20" s="8">
        <f t="shared" si="0"/>
        <v>0.24003499993634003</v>
      </c>
      <c r="C20" s="8">
        <f t="shared" si="4"/>
        <v>-3.3407999999999967</v>
      </c>
      <c r="D20" s="3">
        <f t="shared" si="1"/>
        <v>1.5043252003286703E-3</v>
      </c>
      <c r="K20">
        <v>0.18</v>
      </c>
      <c r="L20">
        <f t="shared" si="5"/>
        <v>5.5E-2</v>
      </c>
      <c r="M20">
        <f t="shared" si="2"/>
        <v>89.920000000000016</v>
      </c>
      <c r="N20" s="9"/>
    </row>
    <row r="21" spans="1:14" x14ac:dyDescent="0.2">
      <c r="A21" s="8">
        <f t="shared" si="3"/>
        <v>-0.86399999999999777</v>
      </c>
      <c r="B21" s="8">
        <f t="shared" si="0"/>
        <v>0.27466955192773745</v>
      </c>
      <c r="C21" s="8">
        <f t="shared" si="4"/>
        <v>-3.3263999999999965</v>
      </c>
      <c r="D21" s="3">
        <f t="shared" si="1"/>
        <v>1.578299916909992E-3</v>
      </c>
      <c r="K21">
        <v>0.19</v>
      </c>
      <c r="L21">
        <f t="shared" si="5"/>
        <v>5.5E-2</v>
      </c>
      <c r="M21">
        <f t="shared" si="2"/>
        <v>91.360000000000028</v>
      </c>
      <c r="N21" s="9"/>
    </row>
    <row r="22" spans="1:14" x14ac:dyDescent="0.2">
      <c r="A22" s="8">
        <f t="shared" si="3"/>
        <v>-0.71999999999999775</v>
      </c>
      <c r="B22" s="8">
        <f t="shared" si="0"/>
        <v>0.30785126046985345</v>
      </c>
      <c r="C22" s="8">
        <f t="shared" si="4"/>
        <v>-3.3119999999999963</v>
      </c>
      <c r="D22" s="3">
        <f t="shared" si="1"/>
        <v>1.6555689824342267E-3</v>
      </c>
      <c r="K22">
        <v>0.2</v>
      </c>
      <c r="L22">
        <f t="shared" si="5"/>
        <v>5.5E-2</v>
      </c>
      <c r="M22">
        <f t="shared" si="2"/>
        <v>92.800000000000026</v>
      </c>
      <c r="N22" s="9"/>
    </row>
    <row r="23" spans="1:14" x14ac:dyDescent="0.2">
      <c r="A23" s="8">
        <f t="shared" si="3"/>
        <v>-0.57599999999999774</v>
      </c>
      <c r="B23" s="8">
        <f t="shared" si="0"/>
        <v>0.33796040571879754</v>
      </c>
      <c r="C23" s="8">
        <f t="shared" si="4"/>
        <v>-3.2975999999999961</v>
      </c>
      <c r="D23" s="3">
        <f t="shared" si="1"/>
        <v>1.7362608527962734E-3</v>
      </c>
      <c r="K23">
        <v>0.21</v>
      </c>
      <c r="L23">
        <f t="shared" si="5"/>
        <v>5.5E-2</v>
      </c>
      <c r="M23">
        <f t="shared" si="2"/>
        <v>94.240000000000023</v>
      </c>
      <c r="N23" s="9"/>
    </row>
    <row r="24" spans="1:14" x14ac:dyDescent="0.2">
      <c r="A24" s="8">
        <f t="shared" si="3"/>
        <v>-0.43199999999999772</v>
      </c>
      <c r="B24" s="8">
        <f t="shared" si="0"/>
        <v>0.36340021433897757</v>
      </c>
      <c r="C24" s="8">
        <f t="shared" si="4"/>
        <v>-3.2831999999999959</v>
      </c>
      <c r="D24" s="3">
        <f t="shared" si="1"/>
        <v>1.820508077838804E-3</v>
      </c>
      <c r="K24">
        <v>0.22</v>
      </c>
      <c r="L24">
        <f t="shared" si="5"/>
        <v>5.5E-2</v>
      </c>
      <c r="M24">
        <f t="shared" si="2"/>
        <v>95.680000000000021</v>
      </c>
      <c r="N24" s="9"/>
    </row>
    <row r="25" spans="1:14" x14ac:dyDescent="0.2">
      <c r="A25" s="8">
        <f t="shared" si="3"/>
        <v>-0.2879999999999977</v>
      </c>
      <c r="B25" s="8">
        <f t="shared" si="0"/>
        <v>0.38273572799307881</v>
      </c>
      <c r="C25" s="8">
        <f t="shared" si="4"/>
        <v>-3.2687999999999957</v>
      </c>
      <c r="D25" s="3">
        <f t="shared" si="1"/>
        <v>1.9084473882932981E-3</v>
      </c>
      <c r="K25">
        <v>0.23</v>
      </c>
      <c r="L25">
        <f t="shared" si="5"/>
        <v>5.5E-2</v>
      </c>
      <c r="M25">
        <f t="shared" si="2"/>
        <v>97.120000000000019</v>
      </c>
      <c r="N25" s="9"/>
    </row>
    <row r="26" spans="1:14" x14ac:dyDescent="0.2">
      <c r="A26" s="8">
        <f t="shared" si="3"/>
        <v>-0.14399999999999769</v>
      </c>
      <c r="B26" s="8">
        <f t="shared" si="0"/>
        <v>0.39482741516033987</v>
      </c>
      <c r="C26" s="8">
        <f t="shared" si="4"/>
        <v>-3.2543999999999955</v>
      </c>
      <c r="D26" s="3">
        <f t="shared" si="1"/>
        <v>2.0002197825102711E-3</v>
      </c>
      <c r="K26">
        <v>0.24</v>
      </c>
      <c r="L26">
        <f t="shared" si="5"/>
        <v>5.5E-2</v>
      </c>
      <c r="M26">
        <f t="shared" si="2"/>
        <v>98.560000000000016</v>
      </c>
      <c r="N26" s="9"/>
    </row>
    <row r="27" spans="1:14" x14ac:dyDescent="0.2">
      <c r="A27" s="8">
        <f t="shared" si="3"/>
        <v>2.3314683517128287E-15</v>
      </c>
      <c r="B27" s="8">
        <f t="shared" si="0"/>
        <v>0.3989422804014327</v>
      </c>
      <c r="C27" s="8">
        <f t="shared" si="4"/>
        <v>-3.2399999999999953</v>
      </c>
      <c r="D27" s="3">
        <f t="shared" si="1"/>
        <v>2.0959706128579753E-3</v>
      </c>
      <c r="K27">
        <v>0.25</v>
      </c>
      <c r="L27">
        <f t="shared" si="5"/>
        <v>5.5E-2</v>
      </c>
      <c r="M27">
        <f t="shared" si="2"/>
        <v>100.00000000000003</v>
      </c>
      <c r="N27" s="9"/>
    </row>
    <row r="28" spans="1:14" x14ac:dyDescent="0.2">
      <c r="A28" s="8">
        <f t="shared" si="3"/>
        <v>0.14400000000000235</v>
      </c>
      <c r="B28" s="8">
        <f t="shared" si="0"/>
        <v>0.39482741516033959</v>
      </c>
      <c r="C28" s="8">
        <f t="shared" si="4"/>
        <v>-3.2255999999999951</v>
      </c>
      <c r="D28" s="3">
        <f t="shared" si="1"/>
        <v>2.1958496716635478E-3</v>
      </c>
      <c r="K28">
        <v>0.26</v>
      </c>
      <c r="L28">
        <f t="shared" si="5"/>
        <v>5.5E-2</v>
      </c>
      <c r="M28">
        <f t="shared" si="2"/>
        <v>101.44000000000003</v>
      </c>
      <c r="N28" s="9"/>
    </row>
    <row r="29" spans="1:14" x14ac:dyDescent="0.2">
      <c r="A29" s="8">
        <f t="shared" si="3"/>
        <v>0.28800000000000237</v>
      </c>
      <c r="B29" s="8">
        <f t="shared" si="0"/>
        <v>0.38273572799307826</v>
      </c>
      <c r="C29" s="8">
        <f t="shared" si="4"/>
        <v>-3.2111999999999949</v>
      </c>
      <c r="D29" s="3">
        <f t="shared" si="1"/>
        <v>2.3000112765651109E-3</v>
      </c>
      <c r="K29">
        <v>0.27</v>
      </c>
      <c r="L29">
        <f t="shared" si="5"/>
        <v>5.5E-2</v>
      </c>
      <c r="M29">
        <f t="shared" si="2"/>
        <v>102.88000000000002</v>
      </c>
      <c r="N29" s="9"/>
    </row>
    <row r="30" spans="1:14" x14ac:dyDescent="0.2">
      <c r="A30" s="8">
        <f t="shared" si="3"/>
        <v>0.43200000000000238</v>
      </c>
      <c r="B30" s="8">
        <f t="shared" si="0"/>
        <v>0.36340021433897685</v>
      </c>
      <c r="C30" s="8">
        <f t="shared" si="4"/>
        <v>-3.1967999999999948</v>
      </c>
      <c r="D30" s="3">
        <f t="shared" si="1"/>
        <v>2.4086143551379753E-3</v>
      </c>
      <c r="K30">
        <v>0.28000000000000003</v>
      </c>
      <c r="L30">
        <f t="shared" si="5"/>
        <v>5.5E-2</v>
      </c>
      <c r="M30">
        <f t="shared" si="2"/>
        <v>104.32000000000002</v>
      </c>
      <c r="N30" s="9"/>
    </row>
    <row r="31" spans="1:14" x14ac:dyDescent="0.2">
      <c r="A31" s="8">
        <f t="shared" si="3"/>
        <v>0.5760000000000024</v>
      </c>
      <c r="B31" s="8">
        <f t="shared" si="0"/>
        <v>0.3379604057187966</v>
      </c>
      <c r="C31" s="8">
        <f t="shared" si="4"/>
        <v>-3.1823999999999946</v>
      </c>
      <c r="D31" s="3">
        <f t="shared" si="1"/>
        <v>2.5218225286526078E-3</v>
      </c>
      <c r="K31">
        <v>0.28999999999999998</v>
      </c>
      <c r="L31">
        <f t="shared" si="5"/>
        <v>5.5E-2</v>
      </c>
      <c r="M31">
        <f t="shared" si="2"/>
        <v>105.76000000000002</v>
      </c>
      <c r="N31" s="9"/>
    </row>
    <row r="32" spans="1:14" x14ac:dyDescent="0.2">
      <c r="A32" s="8">
        <f t="shared" si="3"/>
        <v>0.72000000000000242</v>
      </c>
      <c r="B32" s="8">
        <f t="shared" si="0"/>
        <v>0.30785126046985239</v>
      </c>
      <c r="C32" s="8">
        <f t="shared" si="4"/>
        <v>-3.1679999999999944</v>
      </c>
      <c r="D32" s="3">
        <f t="shared" si="1"/>
        <v>2.6398041948164988E-3</v>
      </c>
      <c r="K32">
        <v>0.3</v>
      </c>
      <c r="L32">
        <f t="shared" si="5"/>
        <v>5.5E-2</v>
      </c>
      <c r="M32">
        <f t="shared" si="2"/>
        <v>107.20000000000002</v>
      </c>
      <c r="N32" s="9"/>
    </row>
    <row r="33" spans="1:14" x14ac:dyDescent="0.2">
      <c r="A33" s="8">
        <f t="shared" si="3"/>
        <v>0.86400000000000243</v>
      </c>
      <c r="B33" s="8">
        <f t="shared" si="0"/>
        <v>0.27466955192773634</v>
      </c>
      <c r="C33" s="8">
        <f t="shared" si="4"/>
        <v>-3.1535999999999942</v>
      </c>
      <c r="D33" s="3">
        <f t="shared" si="1"/>
        <v>2.762732609346695E-3</v>
      </c>
      <c r="K33">
        <v>0.31</v>
      </c>
      <c r="L33">
        <f t="shared" si="5"/>
        <v>5.5E-2</v>
      </c>
      <c r="M33">
        <f t="shared" si="2"/>
        <v>108.64000000000003</v>
      </c>
      <c r="N33" s="9"/>
    </row>
    <row r="34" spans="1:14" x14ac:dyDescent="0.2">
      <c r="A34" s="8">
        <f t="shared" si="3"/>
        <v>1.0080000000000024</v>
      </c>
      <c r="B34" s="8">
        <f t="shared" ref="B34:B52" si="6">NORMDIST(A34,0,1,FALSE)</f>
        <v>0.24003499993633887</v>
      </c>
      <c r="C34" s="8">
        <f t="shared" si="4"/>
        <v>-3.139199999999994</v>
      </c>
      <c r="D34" s="3">
        <f t="shared" si="1"/>
        <v>2.8907859662141411E-3</v>
      </c>
      <c r="K34">
        <v>0.32</v>
      </c>
      <c r="L34">
        <f t="shared" si="5"/>
        <v>5.5E-2</v>
      </c>
      <c r="M34">
        <f t="shared" ref="M34:M52" si="7">A34*sigma+mean</f>
        <v>110.08000000000003</v>
      </c>
      <c r="N34" s="9"/>
    </row>
    <row r="35" spans="1:14" x14ac:dyDescent="0.2">
      <c r="A35" s="8">
        <f t="shared" si="3"/>
        <v>1.1520000000000024</v>
      </c>
      <c r="B35" s="8">
        <f t="shared" si="6"/>
        <v>0.20546274866007636</v>
      </c>
      <c r="C35" s="8">
        <f t="shared" si="4"/>
        <v>-3.1247999999999938</v>
      </c>
      <c r="D35" s="3">
        <f t="shared" si="1"/>
        <v>3.0241474763956309E-3</v>
      </c>
      <c r="K35">
        <v>0.33</v>
      </c>
      <c r="L35">
        <f t="shared" si="5"/>
        <v>5.5E-2</v>
      </c>
      <c r="M35">
        <f t="shared" si="7"/>
        <v>111.52000000000002</v>
      </c>
      <c r="N35" s="9"/>
    </row>
    <row r="36" spans="1:14" x14ac:dyDescent="0.2">
      <c r="A36" s="8">
        <f t="shared" si="3"/>
        <v>1.2960000000000025</v>
      </c>
      <c r="B36" s="8">
        <f t="shared" si="6"/>
        <v>0.17226065156028708</v>
      </c>
      <c r="C36" s="8">
        <f t="shared" si="4"/>
        <v>-3.1103999999999936</v>
      </c>
      <c r="D36" s="3">
        <f t="shared" si="1"/>
        <v>3.163005444963602E-3</v>
      </c>
      <c r="K36">
        <v>0.34</v>
      </c>
      <c r="L36">
        <f t="shared" si="5"/>
        <v>5.5E-2</v>
      </c>
      <c r="M36">
        <f t="shared" si="7"/>
        <v>112.96000000000002</v>
      </c>
      <c r="N36" s="9"/>
    </row>
    <row r="37" spans="1:14" x14ac:dyDescent="0.2">
      <c r="A37" s="8">
        <f t="shared" si="3"/>
        <v>1.4400000000000026</v>
      </c>
      <c r="B37" s="8">
        <f t="shared" si="6"/>
        <v>0.14145996522483825</v>
      </c>
      <c r="C37" s="8">
        <f t="shared" si="4"/>
        <v>-3.0959999999999934</v>
      </c>
      <c r="D37" s="3">
        <f t="shared" si="1"/>
        <v>3.3075533463386687E-3</v>
      </c>
      <c r="K37">
        <v>0.35</v>
      </c>
      <c r="L37">
        <f t="shared" si="5"/>
        <v>5.5E-2</v>
      </c>
      <c r="M37">
        <f t="shared" si="7"/>
        <v>114.40000000000003</v>
      </c>
      <c r="N37" s="9"/>
    </row>
    <row r="38" spans="1:14" x14ac:dyDescent="0.2">
      <c r="A38" s="8">
        <f t="shared" si="3"/>
        <v>1.5840000000000027</v>
      </c>
      <c r="B38" s="8">
        <f t="shared" si="6"/>
        <v>0.11378250164634626</v>
      </c>
      <c r="C38" s="8">
        <f t="shared" si="4"/>
        <v>-3.0815999999999932</v>
      </c>
      <c r="D38" s="3">
        <f t="shared" si="1"/>
        <v>3.457989897524421E-3</v>
      </c>
      <c r="K38">
        <v>0.36</v>
      </c>
      <c r="L38">
        <f t="shared" si="5"/>
        <v>5.5E-2</v>
      </c>
      <c r="M38">
        <f t="shared" si="7"/>
        <v>115.84000000000003</v>
      </c>
      <c r="N38" s="9"/>
    </row>
    <row r="39" spans="1:14" x14ac:dyDescent="0.2">
      <c r="A39" s="8">
        <f t="shared" si="3"/>
        <v>1.7280000000000029</v>
      </c>
      <c r="B39" s="8">
        <f t="shared" si="6"/>
        <v>8.9642070425071926E-2</v>
      </c>
      <c r="C39" s="8">
        <f t="shared" si="4"/>
        <v>-3.067199999999993</v>
      </c>
      <c r="D39" s="3">
        <f t="shared" si="1"/>
        <v>3.6145191291386235E-3</v>
      </c>
      <c r="K39">
        <v>0.37</v>
      </c>
      <c r="L39">
        <f t="shared" ref="L39:L70" si="8">L38</f>
        <v>5.5E-2</v>
      </c>
      <c r="M39">
        <f t="shared" si="7"/>
        <v>117.28000000000003</v>
      </c>
      <c r="N39" s="9"/>
    </row>
    <row r="40" spans="1:14" x14ac:dyDescent="0.2">
      <c r="A40" s="8">
        <f t="shared" si="3"/>
        <v>1.872000000000003</v>
      </c>
      <c r="B40" s="8">
        <f t="shared" si="6"/>
        <v>6.9173977608282103E-2</v>
      </c>
      <c r="C40" s="8">
        <f t="shared" si="4"/>
        <v>-3.0527999999999929</v>
      </c>
      <c r="D40" s="3">
        <f t="shared" si="1"/>
        <v>3.7773504540498186E-3</v>
      </c>
      <c r="K40">
        <v>0.38</v>
      </c>
      <c r="L40">
        <f t="shared" si="8"/>
        <v>5.5E-2</v>
      </c>
      <c r="M40">
        <f t="shared" si="7"/>
        <v>118.72000000000003</v>
      </c>
      <c r="N40" s="9"/>
    </row>
    <row r="41" spans="1:14" x14ac:dyDescent="0.2">
      <c r="A41" s="8">
        <f t="shared" si="3"/>
        <v>2.0160000000000031</v>
      </c>
      <c r="B41" s="8">
        <f t="shared" si="6"/>
        <v>5.2283913671561794E-2</v>
      </c>
      <c r="C41" s="8">
        <f t="shared" si="4"/>
        <v>-3.0383999999999927</v>
      </c>
      <c r="D41" s="3">
        <f t="shared" si="1"/>
        <v>3.9466987334230994E-3</v>
      </c>
      <c r="K41">
        <v>0.39</v>
      </c>
      <c r="L41">
        <f t="shared" si="8"/>
        <v>5.5E-2</v>
      </c>
      <c r="M41">
        <f t="shared" si="7"/>
        <v>120.16000000000003</v>
      </c>
      <c r="N41" s="9"/>
    </row>
    <row r="42" spans="1:14" x14ac:dyDescent="0.2">
      <c r="A42" s="8">
        <f t="shared" si="3"/>
        <v>2.1600000000000033</v>
      </c>
      <c r="B42" s="8">
        <f t="shared" si="6"/>
        <v>3.8706856147455351E-2</v>
      </c>
      <c r="C42" s="8">
        <f t="shared" si="4"/>
        <v>-3.0239999999999925</v>
      </c>
      <c r="D42" s="3">
        <f t="shared" si="1"/>
        <v>4.1227843399737974E-3</v>
      </c>
      <c r="K42">
        <v>0.4</v>
      </c>
      <c r="L42">
        <f t="shared" si="8"/>
        <v>5.5E-2</v>
      </c>
      <c r="M42">
        <f t="shared" si="7"/>
        <v>121.60000000000004</v>
      </c>
      <c r="N42" s="9"/>
    </row>
    <row r="43" spans="1:14" x14ac:dyDescent="0.2">
      <c r="A43" s="8">
        <f t="shared" si="3"/>
        <v>2.3040000000000034</v>
      </c>
      <c r="B43" s="8">
        <f t="shared" si="6"/>
        <v>2.8067399586639879E-2</v>
      </c>
      <c r="C43" s="8">
        <f t="shared" si="4"/>
        <v>-3.0095999999999923</v>
      </c>
      <c r="D43" s="3">
        <f t="shared" si="1"/>
        <v>4.3058332182228853E-3</v>
      </c>
      <c r="K43">
        <v>0.41</v>
      </c>
      <c r="L43">
        <f t="shared" si="8"/>
        <v>5.5E-2</v>
      </c>
      <c r="M43">
        <f t="shared" si="7"/>
        <v>123.04000000000003</v>
      </c>
      <c r="N43" s="9"/>
    </row>
    <row r="44" spans="1:14" x14ac:dyDescent="0.2">
      <c r="A44" s="8">
        <f t="shared" si="3"/>
        <v>2.4480000000000035</v>
      </c>
      <c r="B44" s="8">
        <f t="shared" si="6"/>
        <v>1.9934756095653473E-2</v>
      </c>
      <c r="C44" s="8">
        <f t="shared" si="4"/>
        <v>-2.9951999999999921</v>
      </c>
      <c r="D44" s="3">
        <f t="shared" si="1"/>
        <v>4.4960769415430544E-3</v>
      </c>
      <c r="K44">
        <v>0.42</v>
      </c>
      <c r="L44">
        <f t="shared" si="8"/>
        <v>5.5E-2</v>
      </c>
      <c r="M44">
        <f t="shared" si="7"/>
        <v>124.48000000000003</v>
      </c>
      <c r="N44" s="9"/>
    </row>
    <row r="45" spans="1:14" x14ac:dyDescent="0.2">
      <c r="A45" s="8">
        <f t="shared" si="3"/>
        <v>2.5920000000000036</v>
      </c>
      <c r="B45" s="8">
        <f t="shared" si="6"/>
        <v>1.3868009956599051E-2</v>
      </c>
      <c r="C45" s="8">
        <f t="shared" si="4"/>
        <v>-2.9807999999999919</v>
      </c>
      <c r="D45" s="3">
        <f t="shared" si="1"/>
        <v>4.6937527657797693E-3</v>
      </c>
      <c r="K45">
        <v>0.43</v>
      </c>
      <c r="L45">
        <f t="shared" si="8"/>
        <v>5.5E-2</v>
      </c>
      <c r="M45">
        <f t="shared" si="7"/>
        <v>125.92000000000004</v>
      </c>
      <c r="N45" s="9"/>
    </row>
    <row r="46" spans="1:14" x14ac:dyDescent="0.2">
      <c r="A46" s="8">
        <f t="shared" si="3"/>
        <v>2.7360000000000038</v>
      </c>
      <c r="B46" s="8">
        <f t="shared" si="6"/>
        <v>9.4495653503646262E-3</v>
      </c>
      <c r="C46" s="8">
        <f t="shared" si="4"/>
        <v>-2.9663999999999917</v>
      </c>
      <c r="D46" s="3">
        <f t="shared" si="1"/>
        <v>4.8991036792271157E-3</v>
      </c>
      <c r="K46">
        <v>0.44</v>
      </c>
      <c r="L46">
        <f t="shared" si="8"/>
        <v>5.5E-2</v>
      </c>
      <c r="M46">
        <f t="shared" si="7"/>
        <v>127.36000000000004</v>
      </c>
      <c r="N46" s="9"/>
    </row>
    <row r="47" spans="1:14" x14ac:dyDescent="0.2">
      <c r="A47" s="8">
        <f t="shared" si="3"/>
        <v>2.8800000000000039</v>
      </c>
      <c r="B47" s="8">
        <f t="shared" si="6"/>
        <v>6.3067263962658555E-3</v>
      </c>
      <c r="C47" s="8">
        <f t="shared" si="4"/>
        <v>-2.9519999999999915</v>
      </c>
      <c r="D47" s="3">
        <f t="shared" si="1"/>
        <v>5.1123784487337913E-3</v>
      </c>
      <c r="K47">
        <v>0.45</v>
      </c>
      <c r="L47">
        <f t="shared" si="8"/>
        <v>5.5E-2</v>
      </c>
      <c r="M47">
        <f t="shared" si="7"/>
        <v>128.80000000000004</v>
      </c>
      <c r="N47" s="9"/>
    </row>
    <row r="48" spans="1:14" x14ac:dyDescent="0.2">
      <c r="A48" s="8">
        <f t="shared" si="3"/>
        <v>3.024000000000004</v>
      </c>
      <c r="B48" s="8">
        <f t="shared" si="6"/>
        <v>4.1227843399736543E-3</v>
      </c>
      <c r="C48" s="8">
        <f t="shared" si="4"/>
        <v>-2.9375999999999913</v>
      </c>
      <c r="D48" s="3">
        <f t="shared" si="1"/>
        <v>5.3338316617106271E-3</v>
      </c>
      <c r="K48">
        <v>0.46</v>
      </c>
      <c r="L48">
        <f t="shared" si="8"/>
        <v>5.5E-2</v>
      </c>
      <c r="M48">
        <f t="shared" si="7"/>
        <v>130.24000000000004</v>
      </c>
      <c r="N48" s="9"/>
    </row>
    <row r="49" spans="1:14" x14ac:dyDescent="0.2">
      <c r="A49" s="8">
        <f t="shared" si="3"/>
        <v>3.1680000000000041</v>
      </c>
      <c r="B49" s="8">
        <f t="shared" si="6"/>
        <v>2.6398041948164186E-3</v>
      </c>
      <c r="C49" s="8">
        <f t="shared" si="4"/>
        <v>-2.9231999999999911</v>
      </c>
      <c r="D49" s="3">
        <f t="shared" si="1"/>
        <v>5.563723763806842E-3</v>
      </c>
      <c r="K49">
        <v>0.47</v>
      </c>
      <c r="L49">
        <f t="shared" si="8"/>
        <v>5.5E-2</v>
      </c>
      <c r="M49">
        <f t="shared" si="7"/>
        <v>131.68000000000004</v>
      </c>
      <c r="N49" s="9"/>
    </row>
    <row r="50" spans="1:14" x14ac:dyDescent="0.2">
      <c r="A50" s="8">
        <f t="shared" si="3"/>
        <v>3.3120000000000043</v>
      </c>
      <c r="B50" s="8">
        <f t="shared" si="6"/>
        <v>1.6555689824341825E-3</v>
      </c>
      <c r="C50" s="8">
        <f t="shared" si="4"/>
        <v>-2.9087999999999909</v>
      </c>
      <c r="D50" s="3">
        <f t="shared" si="1"/>
        <v>5.8023210920187182E-3</v>
      </c>
      <c r="K50">
        <v>0.48</v>
      </c>
      <c r="L50">
        <f t="shared" si="8"/>
        <v>5.5E-2</v>
      </c>
      <c r="M50">
        <f t="shared" si="7"/>
        <v>133.12000000000003</v>
      </c>
      <c r="N50" s="9"/>
    </row>
    <row r="51" spans="1:14" x14ac:dyDescent="0.2">
      <c r="A51" s="8">
        <f t="shared" si="3"/>
        <v>3.4560000000000044</v>
      </c>
      <c r="B51" s="8">
        <f t="shared" si="6"/>
        <v>1.0169914864347482E-3</v>
      </c>
      <c r="C51" s="8">
        <f t="shared" si="4"/>
        <v>-2.8943999999999908</v>
      </c>
      <c r="D51" s="3">
        <f t="shared" si="1"/>
        <v>6.0498959029907451E-3</v>
      </c>
      <c r="K51">
        <v>0.49</v>
      </c>
      <c r="L51">
        <f t="shared" si="8"/>
        <v>5.5E-2</v>
      </c>
      <c r="M51">
        <f t="shared" si="7"/>
        <v>134.56000000000006</v>
      </c>
      <c r="N51" s="9"/>
    </row>
    <row r="52" spans="1:14" x14ac:dyDescent="0.2">
      <c r="A52" s="8">
        <f t="shared" si="3"/>
        <v>3.6000000000000045</v>
      </c>
      <c r="B52" s="8">
        <f t="shared" si="6"/>
        <v>6.1190193011376214E-4</v>
      </c>
      <c r="C52" s="8">
        <f t="shared" si="4"/>
        <v>-2.8799999999999906</v>
      </c>
      <c r="D52" s="3">
        <f t="shared" si="1"/>
        <v>6.3067263962660958E-3</v>
      </c>
      <c r="K52">
        <v>0.5</v>
      </c>
      <c r="L52">
        <f t="shared" si="8"/>
        <v>5.5E-2</v>
      </c>
      <c r="M52">
        <f t="shared" si="7"/>
        <v>136.00000000000006</v>
      </c>
      <c r="N52" s="9"/>
    </row>
    <row r="53" spans="1:14" x14ac:dyDescent="0.2">
      <c r="A53" s="2"/>
      <c r="C53" s="8">
        <f t="shared" si="4"/>
        <v>-2.8655999999999904</v>
      </c>
      <c r="D53" s="3">
        <f t="shared" si="1"/>
        <v>6.5730967322403357E-3</v>
      </c>
      <c r="K53">
        <v>0.51</v>
      </c>
      <c r="L53">
        <f t="shared" si="8"/>
        <v>5.5E-2</v>
      </c>
    </row>
    <row r="54" spans="1:14" x14ac:dyDescent="0.2">
      <c r="A54" s="2"/>
      <c r="C54" s="8">
        <f t="shared" si="4"/>
        <v>-2.8511999999999902</v>
      </c>
      <c r="D54" s="3">
        <f t="shared" si="1"/>
        <v>6.8492970445695484E-3</v>
      </c>
      <c r="K54">
        <v>0.52</v>
      </c>
      <c r="L54">
        <f t="shared" si="8"/>
        <v>5.5E-2</v>
      </c>
    </row>
    <row r="55" spans="1:14" x14ac:dyDescent="0.2">
      <c r="A55" s="2"/>
      <c r="C55" s="8">
        <f t="shared" si="4"/>
        <v>-2.83679999999999</v>
      </c>
      <c r="D55" s="3">
        <f t="shared" si="1"/>
        <v>7.1356234467818145E-3</v>
      </c>
      <c r="K55">
        <v>0.53</v>
      </c>
      <c r="L55">
        <f t="shared" si="8"/>
        <v>5.5E-2</v>
      </c>
    </row>
    <row r="56" spans="1:14" x14ac:dyDescent="0.2">
      <c r="A56" s="2"/>
      <c r="C56" s="8">
        <f t="shared" si="4"/>
        <v>-2.8223999999999898</v>
      </c>
      <c r="D56" s="3">
        <f t="shared" si="1"/>
        <v>7.4323780328386848E-3</v>
      </c>
      <c r="K56">
        <v>0.54</v>
      </c>
      <c r="L56">
        <f t="shared" si="8"/>
        <v>5.5E-2</v>
      </c>
    </row>
    <row r="57" spans="1:14" x14ac:dyDescent="0.2">
      <c r="A57" s="2"/>
      <c r="C57" s="8">
        <f t="shared" si="4"/>
        <v>-2.8079999999999896</v>
      </c>
      <c r="D57" s="3">
        <f t="shared" si="1"/>
        <v>7.7398688713919209E-3</v>
      </c>
      <c r="K57">
        <v>0.55000000000000004</v>
      </c>
      <c r="L57">
        <f t="shared" si="8"/>
        <v>5.5E-2</v>
      </c>
    </row>
    <row r="58" spans="1:14" x14ac:dyDescent="0.2">
      <c r="A58" s="2"/>
      <c r="C58" s="8">
        <f t="shared" si="4"/>
        <v>-2.7935999999999894</v>
      </c>
      <c r="D58" s="3">
        <f t="shared" si="1"/>
        <v>8.0584099934791348E-3</v>
      </c>
      <c r="K58">
        <v>0.56000000000000005</v>
      </c>
      <c r="L58">
        <f t="shared" si="8"/>
        <v>5.5E-2</v>
      </c>
    </row>
    <row r="59" spans="1:14" x14ac:dyDescent="0.2">
      <c r="C59" s="8">
        <f t="shared" si="4"/>
        <v>-2.7791999999999892</v>
      </c>
      <c r="D59" s="3">
        <f t="shared" si="1"/>
        <v>8.3883213734011509E-3</v>
      </c>
      <c r="K59">
        <v>0.56999999999999995</v>
      </c>
      <c r="L59">
        <f t="shared" si="8"/>
        <v>5.5E-2</v>
      </c>
    </row>
    <row r="60" spans="1:14" x14ac:dyDescent="0.2">
      <c r="C60" s="8">
        <f t="shared" si="4"/>
        <v>-2.764799999999989</v>
      </c>
      <c r="D60" s="3">
        <f t="shared" si="1"/>
        <v>8.7299289025233508E-3</v>
      </c>
      <c r="K60">
        <v>0.57999999999999996</v>
      </c>
      <c r="L60">
        <f t="shared" si="8"/>
        <v>5.5E-2</v>
      </c>
    </row>
    <row r="61" spans="1:14" x14ac:dyDescent="0.2">
      <c r="C61" s="8">
        <f t="shared" si="4"/>
        <v>-2.7503999999999889</v>
      </c>
      <c r="D61" s="3">
        <f t="shared" si="1"/>
        <v>9.0835643557430172E-3</v>
      </c>
      <c r="K61">
        <v>0.59</v>
      </c>
      <c r="L61">
        <f t="shared" si="8"/>
        <v>5.5E-2</v>
      </c>
    </row>
    <row r="62" spans="1:14" x14ac:dyDescent="0.2">
      <c r="C62" s="8">
        <f t="shared" si="4"/>
        <v>-2.7359999999999887</v>
      </c>
      <c r="D62" s="3">
        <f t="shared" si="1"/>
        <v>9.4495653503650166E-3</v>
      </c>
      <c r="K62">
        <v>0.6</v>
      </c>
      <c r="L62">
        <f t="shared" si="8"/>
        <v>5.5E-2</v>
      </c>
    </row>
    <row r="63" spans="1:14" x14ac:dyDescent="0.2">
      <c r="C63" s="8">
        <f t="shared" si="4"/>
        <v>-2.7215999999999885</v>
      </c>
      <c r="D63" s="3">
        <f t="shared" si="1"/>
        <v>9.8282752971289127E-3</v>
      </c>
      <c r="K63">
        <v>0.61</v>
      </c>
      <c r="L63">
        <f t="shared" si="8"/>
        <v>5.5E-2</v>
      </c>
    </row>
    <row r="64" spans="1:14" x14ac:dyDescent="0.2">
      <c r="C64" s="8">
        <f t="shared" si="4"/>
        <v>-2.7071999999999883</v>
      </c>
      <c r="D64" s="3">
        <f t="shared" si="1"/>
        <v>1.0220043343131716E-2</v>
      </c>
      <c r="K64">
        <v>0.62</v>
      </c>
      <c r="L64">
        <f t="shared" si="8"/>
        <v>5.5E-2</v>
      </c>
    </row>
    <row r="65" spans="3:12" x14ac:dyDescent="0.2">
      <c r="C65" s="8">
        <f t="shared" si="4"/>
        <v>-2.6927999999999881</v>
      </c>
      <c r="D65" s="3">
        <f t="shared" si="1"/>
        <v>1.0625224306392199E-2</v>
      </c>
      <c r="K65">
        <v>0.63</v>
      </c>
      <c r="L65">
        <f t="shared" si="8"/>
        <v>5.5E-2</v>
      </c>
    </row>
    <row r="66" spans="3:12" x14ac:dyDescent="0.2">
      <c r="C66" s="8">
        <f t="shared" si="4"/>
        <v>-2.6783999999999879</v>
      </c>
      <c r="D66" s="3">
        <f t="shared" ref="D66:D129" si="9">IF(right_flag=4,IF(OR(NORMSDIST(C66)&lt;currentloprob,NORMSDIST(C66)&gt;currenthiprob),NORMDIST(C66,0,1,FALSE),NA()),IF(right_flag=3,IF(AND(NORMSDIST(C66)&gt;currentloprob,NORMSDIST(C66)&lt;currenthiprob),NORMDIST(C66,0,1,FALSE),NA()),IF(right_flag=2,IF(NORMSDIST(C66)&gt;1-currentprob,NORMDIST(C66,0,1,FALSE),NA()),IF(right_flag=1,IF(NORMSDIST(C66)&lt;currentprob,NORMDIST(C66,0,1,FALSE),NA())))))</f>
        <v>1.1044178601804842E-2</v>
      </c>
      <c r="K66">
        <v>0.64</v>
      </c>
      <c r="L66">
        <f t="shared" si="8"/>
        <v>5.5E-2</v>
      </c>
    </row>
    <row r="67" spans="3:12" x14ac:dyDescent="0.2">
      <c r="C67" s="8">
        <f t="shared" si="4"/>
        <v>-2.6639999999999877</v>
      </c>
      <c r="D67" s="3">
        <f t="shared" si="9"/>
        <v>1.1477272158234134E-2</v>
      </c>
      <c r="K67">
        <v>0.65</v>
      </c>
      <c r="L67">
        <f t="shared" si="8"/>
        <v>5.5E-2</v>
      </c>
    </row>
    <row r="68" spans="3:12" x14ac:dyDescent="0.2">
      <c r="C68" s="8">
        <f t="shared" ref="C68:C131" si="10">-$C$2*2/500+C67</f>
        <v>-2.6495999999999875</v>
      </c>
      <c r="D68" s="3">
        <f t="shared" si="9"/>
        <v>1.192487632650319E-2</v>
      </c>
      <c r="K68">
        <v>0.66</v>
      </c>
      <c r="L68">
        <f t="shared" si="8"/>
        <v>5.5E-2</v>
      </c>
    </row>
    <row r="69" spans="3:12" x14ac:dyDescent="0.2">
      <c r="C69" s="8">
        <f t="shared" si="10"/>
        <v>-2.6351999999999873</v>
      </c>
      <c r="D69" s="3">
        <f t="shared" si="9"/>
        <v>1.2387367778034399E-2</v>
      </c>
      <c r="K69">
        <v>0.67</v>
      </c>
      <c r="L69">
        <f t="shared" si="8"/>
        <v>5.5E-2</v>
      </c>
    </row>
    <row r="70" spans="3:12" x14ac:dyDescent="0.2">
      <c r="C70" s="8">
        <f t="shared" si="10"/>
        <v>-2.6207999999999871</v>
      </c>
      <c r="D70" s="3">
        <f t="shared" si="9"/>
        <v>1.2865128393904053E-2</v>
      </c>
      <c r="K70">
        <v>0.68</v>
      </c>
      <c r="L70">
        <f t="shared" si="8"/>
        <v>5.5E-2</v>
      </c>
    </row>
    <row r="71" spans="3:12" x14ac:dyDescent="0.2">
      <c r="C71" s="8">
        <f t="shared" si="10"/>
        <v>-2.6063999999999869</v>
      </c>
      <c r="D71" s="3">
        <f t="shared" si="9"/>
        <v>1.3358545144077864E-2</v>
      </c>
      <c r="K71">
        <v>0.69</v>
      </c>
      <c r="L71">
        <f t="shared" ref="L71:L99" si="11">L70</f>
        <v>5.5E-2</v>
      </c>
    </row>
    <row r="72" spans="3:12" x14ac:dyDescent="0.2">
      <c r="C72" s="8">
        <f t="shared" si="10"/>
        <v>-2.5919999999999868</v>
      </c>
      <c r="D72" s="3">
        <f t="shared" si="9"/>
        <v>1.3868009956599653E-2</v>
      </c>
      <c r="K72">
        <v>0.7</v>
      </c>
      <c r="L72">
        <f t="shared" si="11"/>
        <v>5.5E-2</v>
      </c>
    </row>
    <row r="73" spans="3:12" x14ac:dyDescent="0.2">
      <c r="C73" s="8">
        <f t="shared" si="10"/>
        <v>-2.5775999999999866</v>
      </c>
      <c r="D73" s="3">
        <f t="shared" si="9"/>
        <v>1.4393919576511689E-2</v>
      </c>
      <c r="K73">
        <v>0.71</v>
      </c>
      <c r="L73">
        <f t="shared" si="11"/>
        <v>5.5E-2</v>
      </c>
    </row>
    <row r="74" spans="3:12" x14ac:dyDescent="0.2">
      <c r="C74" s="8">
        <f t="shared" si="10"/>
        <v>-2.5631999999999864</v>
      </c>
      <c r="D74" s="3">
        <f t="shared" si="9"/>
        <v>1.4936675414291573E-2</v>
      </c>
      <c r="K74">
        <v>0.72</v>
      </c>
      <c r="L74">
        <f t="shared" si="11"/>
        <v>5.5E-2</v>
      </c>
    </row>
    <row r="75" spans="3:12" x14ac:dyDescent="0.2">
      <c r="C75" s="8">
        <f t="shared" si="10"/>
        <v>-2.5487999999999862</v>
      </c>
      <c r="D75" s="3">
        <f t="shared" si="9"/>
        <v>1.5496683383598173E-2</v>
      </c>
      <c r="K75">
        <v>0.73</v>
      </c>
      <c r="L75">
        <f t="shared" si="11"/>
        <v>5.5E-2</v>
      </c>
    </row>
    <row r="76" spans="3:12" x14ac:dyDescent="0.2">
      <c r="C76" s="8">
        <f t="shared" si="10"/>
        <v>-2.534399999999986</v>
      </c>
      <c r="D76" s="3">
        <f t="shared" si="9"/>
        <v>1.6074353728126659E-2</v>
      </c>
      <c r="K76">
        <v>0.74</v>
      </c>
      <c r="L76">
        <f t="shared" si="11"/>
        <v>5.5E-2</v>
      </c>
    </row>
    <row r="77" spans="3:12" x14ac:dyDescent="0.2">
      <c r="C77" s="8">
        <f t="shared" si="10"/>
        <v>-2.5199999999999858</v>
      </c>
      <c r="D77" s="3">
        <f t="shared" si="9"/>
        <v>1.6670100837381657E-2</v>
      </c>
      <c r="K77">
        <v>0.75</v>
      </c>
      <c r="L77">
        <f t="shared" si="11"/>
        <v>5.5E-2</v>
      </c>
    </row>
    <row r="78" spans="3:12" x14ac:dyDescent="0.2">
      <c r="C78" s="8">
        <f t="shared" si="10"/>
        <v>-2.5055999999999856</v>
      </c>
      <c r="D78" s="3">
        <f t="shared" si="9"/>
        <v>1.7284343051186229E-2</v>
      </c>
      <c r="K78">
        <v>0.76</v>
      </c>
      <c r="L78">
        <f t="shared" si="11"/>
        <v>5.5E-2</v>
      </c>
    </row>
    <row r="79" spans="3:12" x14ac:dyDescent="0.2">
      <c r="C79" s="8">
        <f t="shared" si="10"/>
        <v>-2.4911999999999854</v>
      </c>
      <c r="D79" s="3">
        <f t="shared" si="9"/>
        <v>1.7917502452754756E-2</v>
      </c>
      <c r="K79">
        <v>0.77</v>
      </c>
      <c r="L79">
        <f t="shared" si="11"/>
        <v>5.5E-2</v>
      </c>
    </row>
    <row r="80" spans="3:12" x14ac:dyDescent="0.2">
      <c r="C80" s="8">
        <f t="shared" si="10"/>
        <v>-2.4767999999999852</v>
      </c>
      <c r="D80" s="3">
        <f t="shared" si="9"/>
        <v>1.8570004650167886E-2</v>
      </c>
      <c r="K80">
        <v>0.78</v>
      </c>
      <c r="L80">
        <f t="shared" si="11"/>
        <v>5.5E-2</v>
      </c>
    </row>
    <row r="81" spans="3:12" x14ac:dyDescent="0.2">
      <c r="C81" s="8">
        <f t="shared" si="10"/>
        <v>-2.462399999999985</v>
      </c>
      <c r="D81" s="3">
        <f t="shared" si="9"/>
        <v>1.9242278546099122E-2</v>
      </c>
      <c r="K81">
        <v>0.79</v>
      </c>
      <c r="L81">
        <f t="shared" si="11"/>
        <v>5.5E-2</v>
      </c>
    </row>
    <row r="82" spans="3:12" x14ac:dyDescent="0.2">
      <c r="C82" s="8">
        <f t="shared" si="10"/>
        <v>-2.4479999999999849</v>
      </c>
      <c r="D82" s="3">
        <f t="shared" si="9"/>
        <v>1.9934756095654382E-2</v>
      </c>
      <c r="K82">
        <v>0.8</v>
      </c>
      <c r="L82">
        <f t="shared" si="11"/>
        <v>5.5E-2</v>
      </c>
    </row>
    <row r="83" spans="3:12" x14ac:dyDescent="0.2">
      <c r="C83" s="8">
        <f t="shared" si="10"/>
        <v>-2.4335999999999847</v>
      </c>
      <c r="D83" s="3">
        <f t="shared" si="9"/>
        <v>2.064787205219825E-2</v>
      </c>
      <c r="K83">
        <v>0.81</v>
      </c>
      <c r="L83">
        <f t="shared" si="11"/>
        <v>5.5E-2</v>
      </c>
    </row>
    <row r="84" spans="3:12" x14ac:dyDescent="0.2">
      <c r="C84" s="8">
        <f t="shared" si="10"/>
        <v>-2.4191999999999845</v>
      </c>
      <c r="D84" s="3">
        <f t="shared" si="9"/>
        <v>2.138206370105409E-2</v>
      </c>
      <c r="K84">
        <v>0.82</v>
      </c>
      <c r="L84">
        <f t="shared" si="11"/>
        <v>5.5E-2</v>
      </c>
    </row>
    <row r="85" spans="3:12" x14ac:dyDescent="0.2">
      <c r="C85" s="8">
        <f t="shared" si="10"/>
        <v>-2.4047999999999843</v>
      </c>
      <c r="D85" s="3">
        <f t="shared" si="9"/>
        <v>2.2137770580978638E-2</v>
      </c>
      <c r="K85">
        <v>0.83</v>
      </c>
      <c r="L85">
        <f t="shared" si="11"/>
        <v>5.5E-2</v>
      </c>
    </row>
    <row r="86" spans="3:12" x14ac:dyDescent="0.2">
      <c r="C86" s="8">
        <f t="shared" si="10"/>
        <v>-2.3903999999999841</v>
      </c>
      <c r="D86" s="3">
        <f t="shared" si="9"/>
        <v>2.2915434193326648E-2</v>
      </c>
      <c r="K86">
        <v>0.84</v>
      </c>
      <c r="L86">
        <f t="shared" si="11"/>
        <v>5.5E-2</v>
      </c>
    </row>
    <row r="87" spans="3:12" x14ac:dyDescent="0.2">
      <c r="C87" s="8">
        <f t="shared" si="10"/>
        <v>-2.3759999999999839</v>
      </c>
      <c r="D87" s="3">
        <f t="shared" si="9"/>
        <v>2.3715497698835762E-2</v>
      </c>
      <c r="K87">
        <v>0.85</v>
      </c>
      <c r="L87">
        <f t="shared" si="11"/>
        <v>5.5E-2</v>
      </c>
    </row>
    <row r="88" spans="3:12" x14ac:dyDescent="0.2">
      <c r="C88" s="8">
        <f t="shared" si="10"/>
        <v>-2.3615999999999837</v>
      </c>
      <c r="D88" s="3">
        <f t="shared" si="9"/>
        <v>2.4538405601978234E-2</v>
      </c>
      <c r="K88">
        <v>0.86</v>
      </c>
      <c r="L88">
        <f t="shared" si="11"/>
        <v>5.5E-2</v>
      </c>
    </row>
    <row r="89" spans="3:12" x14ac:dyDescent="0.2">
      <c r="C89" s="8">
        <f t="shared" si="10"/>
        <v>-2.3471999999999835</v>
      </c>
      <c r="D89" s="3">
        <f t="shared" si="9"/>
        <v>2.5384603422842014E-2</v>
      </c>
      <c r="K89">
        <v>0.87</v>
      </c>
      <c r="L89">
        <f t="shared" si="11"/>
        <v>5.5E-2</v>
      </c>
    </row>
    <row r="90" spans="3:12" x14ac:dyDescent="0.2">
      <c r="C90" s="8">
        <f t="shared" si="10"/>
        <v>-2.3327999999999833</v>
      </c>
      <c r="D90" s="3">
        <f t="shared" si="9"/>
        <v>2.6254537356521262E-2</v>
      </c>
      <c r="K90">
        <v>0.88</v>
      </c>
      <c r="L90">
        <f t="shared" si="11"/>
        <v>5.5E-2</v>
      </c>
    </row>
    <row r="91" spans="3:12" x14ac:dyDescent="0.2">
      <c r="C91" s="8">
        <f t="shared" si="10"/>
        <v>-2.3183999999999831</v>
      </c>
      <c r="D91" s="3">
        <f t="shared" si="9"/>
        <v>2.7148653920013734E-2</v>
      </c>
      <c r="K91">
        <v>0.89</v>
      </c>
      <c r="L91">
        <f t="shared" si="11"/>
        <v>5.5E-2</v>
      </c>
    </row>
    <row r="92" spans="3:12" x14ac:dyDescent="0.2">
      <c r="C92" s="8">
        <f t="shared" si="10"/>
        <v>-2.303999999999983</v>
      </c>
      <c r="D92" s="3">
        <f t="shared" si="9"/>
        <v>2.8067399586641197E-2</v>
      </c>
      <c r="K92">
        <v>0.9</v>
      </c>
      <c r="L92">
        <f t="shared" si="11"/>
        <v>5.5E-2</v>
      </c>
    </row>
    <row r="93" spans="3:12" x14ac:dyDescent="0.2">
      <c r="C93" s="8">
        <f t="shared" si="10"/>
        <v>-2.2895999999999828</v>
      </c>
      <c r="D93" s="3">
        <f t="shared" si="9"/>
        <v>2.9011220408027654E-2</v>
      </c>
      <c r="K93">
        <v>0.91</v>
      </c>
      <c r="L93">
        <f t="shared" si="11"/>
        <v>5.5E-2</v>
      </c>
    </row>
    <row r="94" spans="3:12" x14ac:dyDescent="0.2">
      <c r="C94" s="8">
        <f t="shared" si="10"/>
        <v>-2.2751999999999826</v>
      </c>
      <c r="D94" s="3">
        <f t="shared" si="9"/>
        <v>2.9980561623689964E-2</v>
      </c>
      <c r="K94">
        <v>0.92</v>
      </c>
      <c r="L94">
        <f t="shared" si="11"/>
        <v>5.5E-2</v>
      </c>
    </row>
    <row r="95" spans="3:12" x14ac:dyDescent="0.2">
      <c r="C95" s="8">
        <f t="shared" si="10"/>
        <v>-2.2607999999999824</v>
      </c>
      <c r="D95" s="3">
        <f t="shared" si="9"/>
        <v>3.0975867258315488E-2</v>
      </c>
      <c r="K95">
        <v>0.93</v>
      </c>
      <c r="L95">
        <f t="shared" si="11"/>
        <v>5.5E-2</v>
      </c>
    </row>
    <row r="96" spans="3:12" x14ac:dyDescent="0.2">
      <c r="C96" s="8">
        <f t="shared" si="10"/>
        <v>-2.2463999999999822</v>
      </c>
      <c r="D96" s="3">
        <f t="shared" si="9"/>
        <v>3.1997579706821933E-2</v>
      </c>
      <c r="K96">
        <v>0.94</v>
      </c>
      <c r="L96">
        <f t="shared" si="11"/>
        <v>5.5E-2</v>
      </c>
    </row>
    <row r="97" spans="3:12" x14ac:dyDescent="0.2">
      <c r="C97" s="8">
        <f t="shared" si="10"/>
        <v>-2.231999999999982</v>
      </c>
      <c r="D97" s="3">
        <f t="shared" si="9"/>
        <v>3.3046139307316147E-2</v>
      </c>
      <c r="K97">
        <v>0.95</v>
      </c>
      <c r="L97">
        <f t="shared" si="11"/>
        <v>5.5E-2</v>
      </c>
    </row>
    <row r="98" spans="3:12" x14ac:dyDescent="0.2">
      <c r="C98" s="8">
        <f t="shared" si="10"/>
        <v>-2.2175999999999818</v>
      </c>
      <c r="D98" s="3">
        <f t="shared" si="9"/>
        <v>3.4121983902089974E-2</v>
      </c>
      <c r="K98">
        <v>0.96</v>
      </c>
      <c r="L98">
        <f t="shared" si="11"/>
        <v>5.5E-2</v>
      </c>
    </row>
    <row r="99" spans="3:12" x14ac:dyDescent="0.2">
      <c r="C99" s="8">
        <f t="shared" si="10"/>
        <v>-2.2031999999999816</v>
      </c>
      <c r="D99" s="3">
        <f t="shared" si="9"/>
        <v>3.5225548386813639E-2</v>
      </c>
      <c r="K99">
        <v>0.97</v>
      </c>
      <c r="L99">
        <f t="shared" si="11"/>
        <v>5.5E-2</v>
      </c>
    </row>
    <row r="100" spans="3:12" x14ac:dyDescent="0.2">
      <c r="C100" s="8">
        <f t="shared" si="10"/>
        <v>-2.1887999999999814</v>
      </c>
      <c r="D100" s="3">
        <f t="shared" si="9"/>
        <v>3.6357264248109845E-2</v>
      </c>
      <c r="K100">
        <v>0.98</v>
      </c>
    </row>
    <row r="101" spans="3:12" x14ac:dyDescent="0.2">
      <c r="C101" s="8">
        <f t="shared" si="10"/>
        <v>-2.1743999999999812</v>
      </c>
      <c r="D101" s="3">
        <f t="shared" si="9"/>
        <v>3.7517559089715005E-2</v>
      </c>
      <c r="K101">
        <v>0.99</v>
      </c>
    </row>
    <row r="102" spans="3:12" x14ac:dyDescent="0.2">
      <c r="C102" s="8">
        <f t="shared" si="10"/>
        <v>-2.159999999999981</v>
      </c>
      <c r="D102" s="3">
        <f t="shared" si="9"/>
        <v>3.8706856147457204E-2</v>
      </c>
      <c r="K102">
        <v>1</v>
      </c>
    </row>
    <row r="103" spans="3:12" x14ac:dyDescent="0.2">
      <c r="C103" s="8">
        <f t="shared" si="10"/>
        <v>-2.1455999999999809</v>
      </c>
      <c r="D103" s="3">
        <f t="shared" si="9"/>
        <v>3.9925573793304615E-2</v>
      </c>
    </row>
    <row r="104" spans="3:12" x14ac:dyDescent="0.2">
      <c r="C104" s="8">
        <f t="shared" si="10"/>
        <v>-2.1311999999999807</v>
      </c>
      <c r="D104" s="3">
        <f t="shared" si="9"/>
        <v>4.1174125028762519E-2</v>
      </c>
    </row>
    <row r="105" spans="3:12" x14ac:dyDescent="0.2">
      <c r="C105" s="8">
        <f t="shared" si="10"/>
        <v>-2.1167999999999805</v>
      </c>
      <c r="D105" s="3">
        <f t="shared" si="9"/>
        <v>4.2452916967921021E-2</v>
      </c>
    </row>
    <row r="106" spans="3:12" x14ac:dyDescent="0.2">
      <c r="C106" s="8">
        <f t="shared" si="10"/>
        <v>-2.1023999999999803</v>
      </c>
      <c r="D106" s="3">
        <f t="shared" si="9"/>
        <v>4.3762350310481285E-2</v>
      </c>
    </row>
    <row r="107" spans="3:12" x14ac:dyDescent="0.2">
      <c r="C107" s="8">
        <f t="shared" si="10"/>
        <v>-2.0879999999999801</v>
      </c>
      <c r="D107" s="3">
        <f t="shared" si="9"/>
        <v>4.5102818805111904E-2</v>
      </c>
    </row>
    <row r="108" spans="3:12" x14ac:dyDescent="0.2">
      <c r="C108" s="8">
        <f t="shared" si="10"/>
        <v>-2.0735999999999799</v>
      </c>
      <c r="D108" s="3">
        <f t="shared" si="9"/>
        <v>4.647470870351357E-2</v>
      </c>
    </row>
    <row r="109" spans="3:12" x14ac:dyDescent="0.2">
      <c r="C109" s="8">
        <f t="shared" si="10"/>
        <v>-2.0591999999999797</v>
      </c>
      <c r="D109" s="3">
        <f t="shared" si="9"/>
        <v>4.7878398205594794E-2</v>
      </c>
    </row>
    <row r="110" spans="3:12" x14ac:dyDescent="0.2">
      <c r="C110" s="8">
        <f t="shared" si="10"/>
        <v>-2.0447999999999795</v>
      </c>
      <c r="D110" s="3">
        <f t="shared" si="9"/>
        <v>4.9314256896186758E-2</v>
      </c>
    </row>
    <row r="111" spans="3:12" x14ac:dyDescent="0.2">
      <c r="C111" s="8">
        <f t="shared" si="10"/>
        <v>-2.0303999999999793</v>
      </c>
      <c r="D111" s="3">
        <f t="shared" si="9"/>
        <v>5.0782645173751757E-2</v>
      </c>
    </row>
    <row r="112" spans="3:12" x14ac:dyDescent="0.2">
      <c r="C112" s="8">
        <f t="shared" si="10"/>
        <v>-2.0159999999999791</v>
      </c>
      <c r="D112" s="3">
        <f t="shared" si="9"/>
        <v>5.2283913671564312E-2</v>
      </c>
    </row>
    <row r="113" spans="3:4" x14ac:dyDescent="0.2">
      <c r="C113" s="8">
        <f t="shared" si="10"/>
        <v>-2.001599999999979</v>
      </c>
      <c r="D113" s="3">
        <f t="shared" si="9"/>
        <v>5.3818402671870248E-2</v>
      </c>
    </row>
    <row r="114" spans="3:4" x14ac:dyDescent="0.2">
      <c r="C114" s="8">
        <f t="shared" si="10"/>
        <v>-1.987199999999979</v>
      </c>
      <c r="D114" s="3">
        <f t="shared" si="9"/>
        <v>5.5386441513553784E-2</v>
      </c>
    </row>
    <row r="115" spans="3:4" x14ac:dyDescent="0.2">
      <c r="C115" s="8">
        <f t="shared" si="10"/>
        <v>-1.972799999999979</v>
      </c>
      <c r="D115" s="3">
        <f t="shared" si="9"/>
        <v>5.6988347993869114E-2</v>
      </c>
    </row>
    <row r="116" spans="3:4" x14ac:dyDescent="0.2">
      <c r="C116" s="8">
        <f t="shared" si="10"/>
        <v>-1.958399999999979</v>
      </c>
      <c r="D116" s="3">
        <f t="shared" si="9"/>
        <v>5.86244277648163E-2</v>
      </c>
    </row>
    <row r="117" spans="3:4" x14ac:dyDescent="0.2">
      <c r="C117" s="8">
        <f t="shared" si="10"/>
        <v>-1.9439999999999791</v>
      </c>
      <c r="D117" s="3">
        <f t="shared" si="9"/>
        <v>6.0294973724768157E-2</v>
      </c>
    </row>
    <row r="118" spans="3:4" x14ac:dyDescent="0.2">
      <c r="C118" s="8">
        <f t="shared" si="10"/>
        <v>-1.9295999999999791</v>
      </c>
      <c r="D118" s="3">
        <f t="shared" si="9"/>
        <v>6.2000265405977674E-2</v>
      </c>
    </row>
    <row r="119" spans="3:4" x14ac:dyDescent="0.2">
      <c r="C119" s="8">
        <f t="shared" si="10"/>
        <v>-1.9151999999999791</v>
      </c>
      <c r="D119" s="3">
        <f t="shared" si="9"/>
        <v>6.3740568358621102E-2</v>
      </c>
    </row>
    <row r="120" spans="3:4" x14ac:dyDescent="0.2">
      <c r="C120" s="8">
        <f t="shared" si="10"/>
        <v>-1.9007999999999792</v>
      </c>
      <c r="D120" s="3">
        <f t="shared" si="9"/>
        <v>6.5516133532054391E-2</v>
      </c>
    </row>
    <row r="121" spans="3:4" x14ac:dyDescent="0.2">
      <c r="C121" s="8">
        <f t="shared" si="10"/>
        <v>-1.8863999999999792</v>
      </c>
      <c r="D121" s="3">
        <f t="shared" si="9"/>
        <v>6.7327196653985316E-2</v>
      </c>
    </row>
    <row r="122" spans="3:4" x14ac:dyDescent="0.2">
      <c r="C122" s="8">
        <f t="shared" si="10"/>
        <v>-1.8719999999999792</v>
      </c>
      <c r="D122" s="3">
        <f t="shared" si="9"/>
        <v>6.917397760828517E-2</v>
      </c>
    </row>
    <row r="123" spans="3:4" x14ac:dyDescent="0.2">
      <c r="C123" s="8">
        <f t="shared" si="10"/>
        <v>-1.8575999999999793</v>
      </c>
      <c r="D123" s="3">
        <f t="shared" si="9"/>
        <v>7.1056679812187426E-2</v>
      </c>
    </row>
    <row r="124" spans="3:4" x14ac:dyDescent="0.2">
      <c r="C124" s="8">
        <f t="shared" si="10"/>
        <v>-1.8431999999999793</v>
      </c>
      <c r="D124" s="3">
        <f t="shared" si="9"/>
        <v>7.2975489593641085E-2</v>
      </c>
    </row>
    <row r="125" spans="3:4" x14ac:dyDescent="0.2">
      <c r="C125" s="8">
        <f t="shared" si="10"/>
        <v>-1.8287999999999793</v>
      </c>
      <c r="D125" s="3">
        <f t="shared" si="9"/>
        <v>7.4930575569608707E-2</v>
      </c>
    </row>
    <row r="126" spans="3:4" x14ac:dyDescent="0.2">
      <c r="C126" s="8">
        <f t="shared" si="10"/>
        <v>-1.8143999999999794</v>
      </c>
      <c r="D126" s="3">
        <f t="shared" si="9"/>
        <v>7.6922088026118163E-2</v>
      </c>
    </row>
    <row r="127" spans="3:4" x14ac:dyDescent="0.2">
      <c r="C127" s="8">
        <f t="shared" si="10"/>
        <v>-1.7999999999999794</v>
      </c>
      <c r="D127" s="3">
        <f t="shared" si="9"/>
        <v>7.8950158300897091E-2</v>
      </c>
    </row>
    <row r="128" spans="3:4" x14ac:dyDescent="0.2">
      <c r="C128" s="8">
        <f t="shared" si="10"/>
        <v>-1.7855999999999794</v>
      </c>
      <c r="D128" s="3">
        <f t="shared" si="9"/>
        <v>8.1014898169437452E-2</v>
      </c>
    </row>
    <row r="129" spans="3:4" x14ac:dyDescent="0.2">
      <c r="C129" s="8">
        <f t="shared" si="10"/>
        <v>-1.7711999999999795</v>
      </c>
      <c r="D129" s="3">
        <f t="shared" si="9"/>
        <v>8.3116399235355229E-2</v>
      </c>
    </row>
    <row r="130" spans="3:4" x14ac:dyDescent="0.2">
      <c r="C130" s="8">
        <f t="shared" si="10"/>
        <v>-1.7567999999999795</v>
      </c>
      <c r="D130" s="3">
        <f t="shared" ref="D130:D193" si="12">IF(right_flag=4,IF(OR(NORMSDIST(C130)&lt;currentloprob,NORMSDIST(C130)&gt;currenthiprob),NORMDIST(C130,0,1,FALSE),NA()),IF(right_flag=3,IF(AND(NORMSDIST(C130)&gt;currentloprob,NORMSDIST(C130)&lt;currenthiprob),NORMDIST(C130,0,1,FALSE),NA()),IF(right_flag=2,IF(NORMSDIST(C130)&gt;1-currentprob,NORMDIST(C130,0,1,FALSE),NA()),IF(right_flag=1,IF(NORMSDIST(C130)&lt;currentprob,NORMDIST(C130,0,1,FALSE),NA())))))</f>
        <v>8.5254732325926369E-2</v>
      </c>
    </row>
    <row r="131" spans="3:4" x14ac:dyDescent="0.2">
      <c r="C131" s="8">
        <f t="shared" si="10"/>
        <v>-1.7423999999999795</v>
      </c>
      <c r="D131" s="3">
        <f t="shared" si="12"/>
        <v>8.7429946893696486E-2</v>
      </c>
    </row>
    <row r="132" spans="3:4" x14ac:dyDescent="0.2">
      <c r="C132" s="8">
        <f t="shared" ref="C132:C195" si="13">-$C$2*2/500+C131</f>
        <v>-1.7279999999999796</v>
      </c>
      <c r="D132" s="3">
        <f t="shared" si="12"/>
        <v>8.9642070425075548E-2</v>
      </c>
    </row>
    <row r="133" spans="3:4" x14ac:dyDescent="0.2">
      <c r="C133" s="8">
        <f t="shared" si="13"/>
        <v>-1.7135999999999796</v>
      </c>
      <c r="D133" s="3">
        <f t="shared" si="12"/>
        <v>9.1891107856842111E-2</v>
      </c>
    </row>
    <row r="134" spans="3:4" x14ac:dyDescent="0.2">
      <c r="C134" s="8">
        <f t="shared" si="13"/>
        <v>-1.6991999999999796</v>
      </c>
      <c r="D134" s="3">
        <f t="shared" si="12"/>
        <v>9.4177041001494363E-2</v>
      </c>
    </row>
    <row r="135" spans="3:4" x14ac:dyDescent="0.2">
      <c r="C135" s="8">
        <f t="shared" si="13"/>
        <v>-1.6847999999999796</v>
      </c>
      <c r="D135" s="3">
        <f t="shared" si="12"/>
        <v>9.6499827982395189E-2</v>
      </c>
    </row>
    <row r="136" spans="3:4" x14ac:dyDescent="0.2">
      <c r="C136" s="8">
        <f t="shared" si="13"/>
        <v>-1.6703999999999797</v>
      </c>
      <c r="D136" s="3">
        <f t="shared" si="12"/>
        <v>9.8859402679668543E-2</v>
      </c>
    </row>
    <row r="137" spans="3:4" x14ac:dyDescent="0.2">
      <c r="C137" s="8">
        <f t="shared" si="13"/>
        <v>-1.6559999999999797</v>
      </c>
      <c r="D137" s="3">
        <f t="shared" si="12"/>
        <v>0.10125567418781217</v>
      </c>
    </row>
    <row r="138" spans="3:4" x14ac:dyDescent="0.2">
      <c r="C138" s="8">
        <f t="shared" si="13"/>
        <v>-1.6415999999999797</v>
      </c>
      <c r="D138" s="3">
        <f t="shared" si="12"/>
        <v>0.10368852628599889</v>
      </c>
    </row>
    <row r="139" spans="3:4" x14ac:dyDescent="0.2">
      <c r="C139" s="8">
        <f t="shared" si="13"/>
        <v>-1.6271999999999798</v>
      </c>
      <c r="D139" s="3">
        <f t="shared" si="12"/>
        <v>0.1061578169220431</v>
      </c>
    </row>
    <row r="140" spans="3:4" x14ac:dyDescent="0.2">
      <c r="C140" s="8">
        <f t="shared" si="13"/>
        <v>-1.6127999999999798</v>
      </c>
      <c r="D140" s="3">
        <f t="shared" si="12"/>
        <v>0.10866337771101389</v>
      </c>
    </row>
    <row r="141" spans="3:4" x14ac:dyDescent="0.2">
      <c r="C141" s="8">
        <f t="shared" si="13"/>
        <v>-1.5983999999999798</v>
      </c>
      <c r="D141" s="3">
        <f t="shared" si="12"/>
        <v>0.11120501344947707</v>
      </c>
    </row>
    <row r="142" spans="3:4" x14ac:dyDescent="0.2">
      <c r="C142" s="8">
        <f t="shared" si="13"/>
        <v>-1.5839999999999799</v>
      </c>
      <c r="D142" s="3">
        <f t="shared" si="12"/>
        <v>0.11378250164635038</v>
      </c>
    </row>
    <row r="143" spans="3:4" x14ac:dyDescent="0.2">
      <c r="C143" s="8">
        <f t="shared" si="13"/>
        <v>-1.5695999999999799</v>
      </c>
      <c r="D143" s="3">
        <f t="shared" si="12"/>
        <v>0.11639559207135405</v>
      </c>
    </row>
    <row r="144" spans="3:4" x14ac:dyDescent="0.2">
      <c r="C144" s="8">
        <f t="shared" si="13"/>
        <v>-1.5551999999999799</v>
      </c>
      <c r="D144" s="3">
        <f t="shared" si="12"/>
        <v>0.11904400632203604</v>
      </c>
    </row>
    <row r="145" spans="3:4" x14ac:dyDescent="0.2">
      <c r="C145" s="8">
        <f t="shared" si="13"/>
        <v>-1.54079999999998</v>
      </c>
      <c r="D145" s="3">
        <f t="shared" si="12"/>
        <v>0.12172743741034815</v>
      </c>
    </row>
    <row r="146" spans="3:4" x14ac:dyDescent="0.2">
      <c r="C146" s="8">
        <f t="shared" si="13"/>
        <v>-1.52639999999998</v>
      </c>
      <c r="D146" s="3">
        <f t="shared" si="12"/>
        <v>0.12444554936974109</v>
      </c>
    </row>
    <row r="147" spans="3:4" x14ac:dyDescent="0.2">
      <c r="C147" s="8">
        <f t="shared" si="13"/>
        <v>-1.51199999999998</v>
      </c>
      <c r="D147" s="3">
        <f t="shared" si="12"/>
        <v>0.12719797688374035</v>
      </c>
    </row>
    <row r="148" spans="3:4" x14ac:dyDescent="0.2">
      <c r="C148" s="8">
        <f t="shared" si="13"/>
        <v>-1.4975999999999801</v>
      </c>
      <c r="D148" s="3">
        <f t="shared" si="12"/>
        <v>0.12998432493695372</v>
      </c>
    </row>
    <row r="149" spans="3:4" x14ac:dyDescent="0.2">
      <c r="C149" s="8">
        <f t="shared" si="13"/>
        <v>-1.4831999999999801</v>
      </c>
      <c r="D149" s="3">
        <f t="shared" si="12"/>
        <v>0.13280416848945076</v>
      </c>
    </row>
    <row r="150" spans="3:4" x14ac:dyDescent="0.2">
      <c r="C150" s="8">
        <f t="shared" si="13"/>
        <v>-1.4687999999999801</v>
      </c>
      <c r="D150" s="3">
        <f t="shared" si="12"/>
        <v>0.13565705217543977</v>
      </c>
    </row>
    <row r="151" spans="3:4" x14ac:dyDescent="0.2">
      <c r="C151" s="8">
        <f t="shared" si="13"/>
        <v>-1.4543999999999802</v>
      </c>
      <c r="D151" s="3">
        <f t="shared" si="12"/>
        <v>0.13854249002715435</v>
      </c>
    </row>
    <row r="152" spans="3:4" x14ac:dyDescent="0.2">
      <c r="C152" s="8">
        <f t="shared" si="13"/>
        <v>-1.4399999999999802</v>
      </c>
      <c r="D152" s="3">
        <f t="shared" si="12"/>
        <v>0.14145996522484283</v>
      </c>
    </row>
    <row r="153" spans="3:4" x14ac:dyDescent="0.2">
      <c r="C153" s="8">
        <f t="shared" si="13"/>
        <v>-1.4255999999999802</v>
      </c>
      <c r="D153" s="3">
        <f t="shared" si="12"/>
        <v>0.14440892987373574</v>
      </c>
    </row>
    <row r="154" spans="3:4" x14ac:dyDescent="0.2">
      <c r="C154" s="8">
        <f t="shared" si="13"/>
        <v>-1.4111999999999802</v>
      </c>
      <c r="D154" s="3">
        <f t="shared" si="12"/>
        <v>0.14738880480884556</v>
      </c>
    </row>
    <row r="155" spans="3:4" x14ac:dyDescent="0.2">
      <c r="C155" s="8">
        <f t="shared" si="13"/>
        <v>-1.3967999999999803</v>
      </c>
      <c r="D155" s="3">
        <f t="shared" si="12"/>
        <v>0.15039897942843025</v>
      </c>
    </row>
    <row r="156" spans="3:4" x14ac:dyDescent="0.2">
      <c r="C156" s="8">
        <f t="shared" si="13"/>
        <v>-1.3823999999999803</v>
      </c>
      <c r="D156" s="3">
        <f t="shared" si="12"/>
        <v>0.15343881155692674</v>
      </c>
    </row>
    <row r="157" spans="3:4" x14ac:dyDescent="0.2">
      <c r="C157" s="8">
        <f t="shared" si="13"/>
        <v>-1.3679999999999803</v>
      </c>
      <c r="D157" s="3">
        <f t="shared" si="12"/>
        <v>0.15650762733813553</v>
      </c>
    </row>
    <row r="158" spans="3:4" x14ac:dyDescent="0.2">
      <c r="C158" s="8">
        <f t="shared" si="13"/>
        <v>-1.3535999999999804</v>
      </c>
      <c r="D158" s="3">
        <f t="shared" si="12"/>
        <v>0.15960472115940788</v>
      </c>
    </row>
    <row r="159" spans="3:4" x14ac:dyDescent="0.2">
      <c r="C159" s="8">
        <f t="shared" si="13"/>
        <v>-1.3391999999999804</v>
      </c>
      <c r="D159" s="3">
        <f t="shared" si="12"/>
        <v>0.16272935560755727</v>
      </c>
    </row>
    <row r="160" spans="3:4" x14ac:dyDescent="0.2">
      <c r="C160" s="8">
        <f t="shared" si="13"/>
        <v>-1.3247999999999804</v>
      </c>
      <c r="D160" s="3">
        <f t="shared" si="12"/>
        <v>0.16588076145718519</v>
      </c>
    </row>
    <row r="161" spans="3:4" x14ac:dyDescent="0.2">
      <c r="C161" s="8">
        <f t="shared" si="13"/>
        <v>-1.3103999999999805</v>
      </c>
      <c r="D161" s="3">
        <f t="shared" si="12"/>
        <v>0.16905813769207767</v>
      </c>
    </row>
    <row r="162" spans="3:4" x14ac:dyDescent="0.2">
      <c r="C162" s="8">
        <f t="shared" si="13"/>
        <v>-1.2959999999999805</v>
      </c>
      <c r="D162" s="3">
        <f t="shared" si="12"/>
        <v>0.17226065156029199</v>
      </c>
    </row>
    <row r="163" spans="3:4" x14ac:dyDescent="0.2">
      <c r="C163" s="8">
        <f t="shared" si="13"/>
        <v>-1.2815999999999805</v>
      </c>
      <c r="D163" s="3">
        <f t="shared" si="12"/>
        <v>0.17548743866351788</v>
      </c>
    </row>
    <row r="164" spans="3:4" x14ac:dyDescent="0.2">
      <c r="C164" s="8">
        <f t="shared" si="13"/>
        <v>-1.2671999999999806</v>
      </c>
      <c r="D164" s="3">
        <f t="shared" si="12"/>
        <v>0.1787376030812568</v>
      </c>
    </row>
    <row r="165" spans="3:4" x14ac:dyDescent="0.2">
      <c r="C165" s="8">
        <f t="shared" si="13"/>
        <v>-1.2527999999999806</v>
      </c>
      <c r="D165" s="3">
        <f t="shared" si="12"/>
        <v>0.18201021753032295</v>
      </c>
    </row>
    <row r="166" spans="3:4" x14ac:dyDescent="0.2">
      <c r="C166" s="8">
        <f t="shared" si="13"/>
        <v>-1.2383999999999806</v>
      </c>
      <c r="D166" s="3">
        <f t="shared" si="12"/>
        <v>0.1853043235601276</v>
      </c>
    </row>
    <row r="167" spans="3:4" x14ac:dyDescent="0.2">
      <c r="C167" s="8">
        <f t="shared" si="13"/>
        <v>-1.2239999999999807</v>
      </c>
      <c r="D167" s="3">
        <f t="shared" si="12"/>
        <v>0.18861893178416397</v>
      </c>
    </row>
    <row r="168" spans="3:4" x14ac:dyDescent="0.2">
      <c r="C168" s="8">
        <f t="shared" si="13"/>
        <v>-1.2095999999999807</v>
      </c>
      <c r="D168" s="3">
        <f t="shared" si="12"/>
        <v>0.19195302214806501</v>
      </c>
    </row>
    <row r="169" spans="3:4" x14ac:dyDescent="0.2">
      <c r="C169" s="8">
        <f t="shared" si="13"/>
        <v>-1.1951999999999807</v>
      </c>
      <c r="D169" s="3">
        <f t="shared" si="12"/>
        <v>0.1953055442345592</v>
      </c>
    </row>
    <row r="170" spans="3:4" x14ac:dyDescent="0.2">
      <c r="C170" s="8">
        <f t="shared" si="13"/>
        <v>-1.1807999999999808</v>
      </c>
      <c r="D170" s="3">
        <f t="shared" si="12"/>
        <v>0.19867541760560228</v>
      </c>
    </row>
    <row r="171" spans="3:4" x14ac:dyDescent="0.2">
      <c r="C171" s="8">
        <f t="shared" si="13"/>
        <v>-1.1663999999999808</v>
      </c>
      <c r="D171" s="3">
        <f t="shared" si="12"/>
        <v>0.2020615321819117</v>
      </c>
    </row>
    <row r="172" spans="3:4" x14ac:dyDescent="0.2">
      <c r="C172" s="8">
        <f t="shared" si="13"/>
        <v>-1.1519999999999808</v>
      </c>
      <c r="D172" s="3">
        <f t="shared" si="12"/>
        <v>0.20546274866008143</v>
      </c>
    </row>
    <row r="173" spans="3:4" x14ac:dyDescent="0.2">
      <c r="C173" s="8">
        <f t="shared" si="13"/>
        <v>-1.1375999999999808</v>
      </c>
      <c r="D173" s="3">
        <f t="shared" si="12"/>
        <v>0.20887789896740241</v>
      </c>
    </row>
    <row r="174" spans="3:4" x14ac:dyDescent="0.2">
      <c r="C174" s="8">
        <f t="shared" si="13"/>
        <v>-1.1231999999999809</v>
      </c>
      <c r="D174" s="3">
        <f t="shared" si="12"/>
        <v>0.21230578675445952</v>
      </c>
    </row>
    <row r="175" spans="3:4" x14ac:dyDescent="0.2">
      <c r="C175" s="8">
        <f t="shared" si="13"/>
        <v>-1.1087999999999809</v>
      </c>
      <c r="D175" s="3">
        <f t="shared" si="12"/>
        <v>0.21574518792552422</v>
      </c>
    </row>
    <row r="176" spans="3:4" x14ac:dyDescent="0.2">
      <c r="C176" s="8">
        <f t="shared" si="13"/>
        <v>-1.0943999999999809</v>
      </c>
      <c r="D176" s="3">
        <f t="shared" si="12"/>
        <v>0.21919485120670554</v>
      </c>
    </row>
    <row r="177" spans="3:4" x14ac:dyDescent="0.2">
      <c r="C177" s="8">
        <f t="shared" si="13"/>
        <v>-1.079999999999981</v>
      </c>
      <c r="D177" s="3">
        <f t="shared" si="12"/>
        <v>0.22265349875176574</v>
      </c>
    </row>
    <row r="178" spans="3:4" x14ac:dyDescent="0.2">
      <c r="C178" s="8">
        <f t="shared" si="13"/>
        <v>-1.065599999999981</v>
      </c>
      <c r="D178" s="3">
        <f t="shared" si="12"/>
        <v>0.22611982678545195</v>
      </c>
    </row>
    <row r="179" spans="3:4" x14ac:dyDescent="0.2">
      <c r="C179" s="8">
        <f t="shared" si="13"/>
        <v>-1.051199999999981</v>
      </c>
      <c r="D179" s="3">
        <f t="shared" si="12"/>
        <v>0.2295925062841371</v>
      </c>
    </row>
    <row r="180" spans="3:4" x14ac:dyDescent="0.2">
      <c r="C180" s="8">
        <f t="shared" si="13"/>
        <v>-1.0367999999999811</v>
      </c>
      <c r="D180" s="3">
        <f t="shared" si="12"/>
        <v>0.23307018369350416</v>
      </c>
    </row>
    <row r="181" spans="3:4" x14ac:dyDescent="0.2">
      <c r="C181" s="8">
        <f t="shared" si="13"/>
        <v>-1.0223999999999811</v>
      </c>
      <c r="D181" s="3">
        <f t="shared" si="12"/>
        <v>0.23655148168295262</v>
      </c>
    </row>
    <row r="182" spans="3:4" x14ac:dyDescent="0.2">
      <c r="C182" s="8">
        <f t="shared" si="13"/>
        <v>-1.0079999999999811</v>
      </c>
      <c r="D182" s="3">
        <f t="shared" si="12"/>
        <v>0.24003499993634406</v>
      </c>
    </row>
    <row r="183" spans="3:4" x14ac:dyDescent="0.2">
      <c r="C183" s="8">
        <f t="shared" si="13"/>
        <v>-0.99359999999998116</v>
      </c>
      <c r="D183" s="3">
        <f t="shared" si="12"/>
        <v>0.24351931597864623</v>
      </c>
    </row>
    <row r="184" spans="3:4" x14ac:dyDescent="0.2">
      <c r="C184" s="8">
        <f t="shared" si="13"/>
        <v>-0.9791999999999812</v>
      </c>
      <c r="D184" s="3">
        <f t="shared" si="12"/>
        <v>0.24700298603797716</v>
      </c>
    </row>
    <row r="185" spans="3:4" x14ac:dyDescent="0.2">
      <c r="C185" s="8">
        <f t="shared" si="13"/>
        <v>-0.96479999999998123</v>
      </c>
      <c r="D185" s="3">
        <f t="shared" si="12"/>
        <v>0.25048454594248903</v>
      </c>
    </row>
    <row r="186" spans="3:4" x14ac:dyDescent="0.2">
      <c r="C186" s="8">
        <f t="shared" si="13"/>
        <v>-0.95039999999998126</v>
      </c>
      <c r="D186" s="3">
        <f t="shared" si="12"/>
        <v>0.25396251205147413</v>
      </c>
    </row>
    <row r="187" spans="3:4" x14ac:dyDescent="0.2">
      <c r="C187" s="8">
        <f t="shared" si="13"/>
        <v>-0.93599999999998129</v>
      </c>
      <c r="D187" s="3">
        <f t="shared" si="12"/>
        <v>0.2574353822200165</v>
      </c>
    </row>
    <row r="188" spans="3:4" x14ac:dyDescent="0.2">
      <c r="C188" s="8">
        <f t="shared" si="13"/>
        <v>-0.92159999999998132</v>
      </c>
      <c r="D188" s="3">
        <f t="shared" si="12"/>
        <v>0.26090163679645334</v>
      </c>
    </row>
    <row r="189" spans="3:4" x14ac:dyDescent="0.2">
      <c r="C189" s="8">
        <f t="shared" si="13"/>
        <v>-0.90719999999998135</v>
      </c>
      <c r="D189" s="3">
        <f t="shared" si="12"/>
        <v>0.26435973965185178</v>
      </c>
    </row>
    <row r="190" spans="3:4" x14ac:dyDescent="0.2">
      <c r="C190" s="8">
        <f t="shared" si="13"/>
        <v>-0.89279999999998139</v>
      </c>
      <c r="D190" s="3">
        <f t="shared" si="12"/>
        <v>0.26780813924065089</v>
      </c>
    </row>
    <row r="191" spans="3:4" x14ac:dyDescent="0.2">
      <c r="C191" s="8">
        <f t="shared" si="13"/>
        <v>-0.87839999999998142</v>
      </c>
      <c r="D191" s="3">
        <f t="shared" si="12"/>
        <v>0.27124526969155882</v>
      </c>
    </row>
    <row r="192" spans="3:4" x14ac:dyDescent="0.2">
      <c r="C192" s="8">
        <f t="shared" si="13"/>
        <v>-0.86399999999998145</v>
      </c>
      <c r="D192" s="3">
        <f t="shared" si="12"/>
        <v>0.27466955192774128</v>
      </c>
    </row>
    <row r="193" spans="3:4" x14ac:dyDescent="0.2">
      <c r="C193" s="8">
        <f t="shared" si="13"/>
        <v>-0.84959999999998148</v>
      </c>
      <c r="D193" s="3">
        <f t="shared" si="12"/>
        <v>0.27807939481528049</v>
      </c>
    </row>
    <row r="194" spans="3:4" x14ac:dyDescent="0.2">
      <c r="C194" s="8">
        <f t="shared" si="13"/>
        <v>-0.83519999999998151</v>
      </c>
      <c r="D194" s="3">
        <f t="shared" ref="D194:D257" si="14">IF(right_flag=4,IF(OR(NORMSDIST(C194)&lt;currentloprob,NORMSDIST(C194)&gt;currenthiprob),NORMDIST(C194,0,1,FALSE),NA()),IF(right_flag=3,IF(AND(NORMSDIST(C194)&gt;currentloprob,NORMSDIST(C194)&lt;currenthiprob),NORMDIST(C194,0,1,FALSE),NA()),IF(right_flag=2,IF(NORMSDIST(C194)&gt;1-currentprob,NORMDIST(C194,0,1,FALSE),NA()),IF(right_flag=1,IF(NORMSDIST(C194)&lt;currentprob,NORMDIST(C194,0,1,FALSE),NA())))))</f>
        <v>0.28147319633882906</v>
      </c>
    </row>
    <row r="195" spans="3:4" x14ac:dyDescent="0.2">
      <c r="C195" s="8">
        <f t="shared" si="13"/>
        <v>-0.82079999999998154</v>
      </c>
      <c r="D195" s="3">
        <f t="shared" si="14"/>
        <v>0.28484934480333224</v>
      </c>
    </row>
    <row r="196" spans="3:4" x14ac:dyDescent="0.2">
      <c r="C196" s="8">
        <f t="shared" ref="C196:C259" si="15">-$C$2*2/500+C195</f>
        <v>-0.80639999999998158</v>
      </c>
      <c r="D196" s="3">
        <f t="shared" si="14"/>
        <v>0.28820622006063606</v>
      </c>
    </row>
    <row r="197" spans="3:4" x14ac:dyDescent="0.2">
      <c r="C197" s="8">
        <f t="shared" si="15"/>
        <v>-0.79199999999998161</v>
      </c>
      <c r="D197" s="3">
        <f t="shared" si="14"/>
        <v>0.29154219475975146</v>
      </c>
    </row>
    <row r="198" spans="3:4" x14ac:dyDescent="0.2">
      <c r="C198" s="8">
        <f t="shared" si="15"/>
        <v>-0.77759999999998164</v>
      </c>
      <c r="D198" s="3">
        <f t="shared" si="14"/>
        <v>0.29485563561949274</v>
      </c>
    </row>
    <row r="199" spans="3:4" x14ac:dyDescent="0.2">
      <c r="C199" s="8">
        <f t="shared" si="15"/>
        <v>-0.76319999999998167</v>
      </c>
      <c r="D199" s="3">
        <f t="shared" si="14"/>
        <v>0.29814490472216232</v>
      </c>
    </row>
    <row r="200" spans="3:4" x14ac:dyDescent="0.2">
      <c r="C200" s="8">
        <f t="shared" si="15"/>
        <v>-0.7487999999999817</v>
      </c>
      <c r="D200" s="3">
        <f t="shared" si="14"/>
        <v>0.30140836082690642</v>
      </c>
    </row>
    <row r="201" spans="3:4" x14ac:dyDescent="0.2">
      <c r="C201" s="8">
        <f t="shared" si="15"/>
        <v>-0.73439999999998173</v>
      </c>
      <c r="D201" s="3">
        <f t="shared" si="14"/>
        <v>0.30464436070132261</v>
      </c>
    </row>
    <row r="202" spans="3:4" x14ac:dyDescent="0.2">
      <c r="C202" s="8">
        <f t="shared" si="15"/>
        <v>-0.71999999999998177</v>
      </c>
      <c r="D202" s="3">
        <f t="shared" si="14"/>
        <v>0.307851260469857</v>
      </c>
    </row>
    <row r="203" spans="3:4" x14ac:dyDescent="0.2">
      <c r="C203" s="8">
        <f t="shared" si="15"/>
        <v>-0.7055999999999818</v>
      </c>
      <c r="D203" s="3">
        <f t="shared" si="14"/>
        <v>0.31102741697748848</v>
      </c>
    </row>
    <row r="204" spans="3:4" x14ac:dyDescent="0.2">
      <c r="C204" s="8">
        <f t="shared" si="15"/>
        <v>-0.69119999999998183</v>
      </c>
      <c r="D204" s="3">
        <f t="shared" si="14"/>
        <v>0.31417118916715892</v>
      </c>
    </row>
    <row r="205" spans="3:4" x14ac:dyDescent="0.2">
      <c r="C205" s="8">
        <f t="shared" si="15"/>
        <v>-0.67679999999998186</v>
      </c>
      <c r="D205" s="3">
        <f t="shared" si="14"/>
        <v>0.31728093946937164</v>
      </c>
    </row>
    <row r="206" spans="3:4" x14ac:dyDescent="0.2">
      <c r="C206" s="8">
        <f t="shared" si="15"/>
        <v>-0.66239999999998189</v>
      </c>
      <c r="D206" s="3">
        <f t="shared" si="14"/>
        <v>0.32035503520234576</v>
      </c>
    </row>
    <row r="207" spans="3:4" x14ac:dyDescent="0.2">
      <c r="C207" s="8">
        <f t="shared" si="15"/>
        <v>-0.64799999999998192</v>
      </c>
      <c r="D207" s="3">
        <f t="shared" si="14"/>
        <v>0.32339184998108367</v>
      </c>
    </row>
    <row r="208" spans="3:4" x14ac:dyDescent="0.2">
      <c r="C208" s="8">
        <f t="shared" si="15"/>
        <v>-0.63359999999998196</v>
      </c>
      <c r="D208" s="3">
        <f t="shared" si="14"/>
        <v>0.32638976513367757</v>
      </c>
    </row>
    <row r="209" spans="3:4" x14ac:dyDescent="0.2">
      <c r="C209" s="8">
        <f t="shared" si="15"/>
        <v>-0.61919999999998199</v>
      </c>
      <c r="D209" s="3">
        <f t="shared" si="14"/>
        <v>0.32934717112315537</v>
      </c>
    </row>
    <row r="210" spans="3:4" x14ac:dyDescent="0.2">
      <c r="C210" s="8">
        <f t="shared" si="15"/>
        <v>-0.60479999999998202</v>
      </c>
      <c r="D210" s="3">
        <f t="shared" si="14"/>
        <v>0.33226246897314154</v>
      </c>
    </row>
    <row r="211" spans="3:4" x14ac:dyDescent="0.2">
      <c r="C211" s="8">
        <f t="shared" si="15"/>
        <v>-0.59039999999998205</v>
      </c>
      <c r="D211" s="3">
        <f t="shared" si="14"/>
        <v>0.33513407169558679</v>
      </c>
    </row>
    <row r="212" spans="3:4" x14ac:dyDescent="0.2">
      <c r="C212" s="8">
        <f t="shared" si="15"/>
        <v>-0.57599999999998208</v>
      </c>
      <c r="D212" s="3">
        <f t="shared" si="14"/>
        <v>0.33796040571880059</v>
      </c>
    </row>
    <row r="213" spans="3:4" x14ac:dyDescent="0.2">
      <c r="C213" s="8">
        <f t="shared" si="15"/>
        <v>-0.56159999999998211</v>
      </c>
      <c r="D213" s="3">
        <f t="shared" si="14"/>
        <v>0.34073991231400635</v>
      </c>
    </row>
    <row r="214" spans="3:4" x14ac:dyDescent="0.2">
      <c r="C214" s="8">
        <f t="shared" si="15"/>
        <v>-0.54719999999998215</v>
      </c>
      <c r="D214" s="3">
        <f t="shared" si="14"/>
        <v>0.3434710490186233</v>
      </c>
    </row>
    <row r="215" spans="3:4" x14ac:dyDescent="0.2">
      <c r="C215" s="8">
        <f t="shared" si="15"/>
        <v>-0.53279999999998218</v>
      </c>
      <c r="D215" s="3">
        <f t="shared" si="14"/>
        <v>0.34615229105446993</v>
      </c>
    </row>
    <row r="216" spans="3:4" x14ac:dyDescent="0.2">
      <c r="C216" s="8">
        <f t="shared" si="15"/>
        <v>-0.51839999999998221</v>
      </c>
      <c r="D216" s="3">
        <f t="shared" si="14"/>
        <v>0.34878213273907632</v>
      </c>
    </row>
    <row r="217" spans="3:4" x14ac:dyDescent="0.2">
      <c r="C217" s="8">
        <f t="shared" si="15"/>
        <v>-0.50399999999998224</v>
      </c>
      <c r="D217" s="3">
        <f t="shared" si="14"/>
        <v>0.35135908888828715</v>
      </c>
    </row>
    <row r="218" spans="3:4" x14ac:dyDescent="0.2">
      <c r="C218" s="8">
        <f t="shared" si="15"/>
        <v>-0.48959999999998222</v>
      </c>
      <c r="D218" s="3">
        <f t="shared" si="14"/>
        <v>0.35388169620833554</v>
      </c>
    </row>
    <row r="219" spans="3:4" x14ac:dyDescent="0.2">
      <c r="C219" s="8">
        <f t="shared" si="15"/>
        <v>-0.47519999999998219</v>
      </c>
      <c r="D219" s="3">
        <f t="shared" si="14"/>
        <v>0.35634851467557105</v>
      </c>
    </row>
    <row r="220" spans="3:4" x14ac:dyDescent="0.2">
      <c r="C220" s="8">
        <f t="shared" si="15"/>
        <v>-0.46079999999998217</v>
      </c>
      <c r="D220" s="3">
        <f t="shared" si="14"/>
        <v>0.3587581289020263</v>
      </c>
    </row>
    <row r="221" spans="3:4" x14ac:dyDescent="0.2">
      <c r="C221" s="8">
        <f t="shared" si="15"/>
        <v>-0.44639999999998214</v>
      </c>
      <c r="D221" s="3">
        <f t="shared" si="14"/>
        <v>0.36110914948501716</v>
      </c>
    </row>
    <row r="222" spans="3:4" x14ac:dyDescent="0.2">
      <c r="C222" s="8">
        <f t="shared" si="15"/>
        <v>-0.43199999999998212</v>
      </c>
      <c r="D222" s="3">
        <f t="shared" si="14"/>
        <v>0.36340021433898007</v>
      </c>
    </row>
    <row r="223" spans="3:4" x14ac:dyDescent="0.2">
      <c r="C223" s="8">
        <f t="shared" si="15"/>
        <v>-0.4175999999999821</v>
      </c>
      <c r="D223" s="3">
        <f t="shared" si="14"/>
        <v>0.36562999000776386</v>
      </c>
    </row>
    <row r="224" spans="3:4" x14ac:dyDescent="0.2">
      <c r="C224" s="8">
        <f t="shared" si="15"/>
        <v>-0.40319999999998207</v>
      </c>
      <c r="D224" s="3">
        <f t="shared" si="14"/>
        <v>0.36779717295561176</v>
      </c>
    </row>
    <row r="225" spans="3:4" x14ac:dyDescent="0.2">
      <c r="C225" s="8">
        <f t="shared" si="15"/>
        <v>-0.38879999999998205</v>
      </c>
      <c r="D225" s="3">
        <f t="shared" si="14"/>
        <v>0.36990049083508508</v>
      </c>
    </row>
    <row r="226" spans="3:4" x14ac:dyDescent="0.2">
      <c r="C226" s="8">
        <f t="shared" si="15"/>
        <v>-0.37439999999998202</v>
      </c>
      <c r="D226" s="3">
        <f t="shared" si="14"/>
        <v>0.37193870373020749</v>
      </c>
    </row>
    <row r="227" spans="3:4" x14ac:dyDescent="0.2">
      <c r="C227" s="8">
        <f t="shared" si="15"/>
        <v>-0.359999999999982</v>
      </c>
      <c r="D227" s="3">
        <f t="shared" si="14"/>
        <v>0.37391060537313081</v>
      </c>
    </row>
    <row r="228" spans="3:4" x14ac:dyDescent="0.2">
      <c r="C228" s="8">
        <f t="shared" si="15"/>
        <v>-0.34559999999998198</v>
      </c>
      <c r="D228" s="3">
        <f t="shared" si="14"/>
        <v>0.37581502433265346</v>
      </c>
    </row>
    <row r="229" spans="3:4" x14ac:dyDescent="0.2">
      <c r="C229" s="8">
        <f t="shared" si="15"/>
        <v>-0.33119999999998195</v>
      </c>
      <c r="D229" s="3">
        <f t="shared" si="14"/>
        <v>0.37765082517295423</v>
      </c>
    </row>
    <row r="230" spans="3:4" x14ac:dyDescent="0.2">
      <c r="C230" s="8">
        <f t="shared" si="15"/>
        <v>-0.31679999999998193</v>
      </c>
      <c r="D230" s="3">
        <f t="shared" si="14"/>
        <v>0.3794169095809381</v>
      </c>
    </row>
    <row r="231" spans="3:4" x14ac:dyDescent="0.2">
      <c r="C231" s="8">
        <f t="shared" si="15"/>
        <v>-0.30239999999998191</v>
      </c>
      <c r="D231" s="3">
        <f t="shared" si="14"/>
        <v>0.38111221746062846</v>
      </c>
    </row>
    <row r="232" spans="3:4" x14ac:dyDescent="0.2">
      <c r="C232" s="8">
        <f t="shared" si="15"/>
        <v>-0.28799999999998188</v>
      </c>
      <c r="D232" s="3">
        <f t="shared" si="14"/>
        <v>0.38273572799308053</v>
      </c>
    </row>
    <row r="233" spans="3:4" x14ac:dyDescent="0.2">
      <c r="C233" s="8">
        <f t="shared" si="15"/>
        <v>-0.27359999999998186</v>
      </c>
      <c r="D233" s="3">
        <f t="shared" si="14"/>
        <v>0.38428646066033273</v>
      </c>
    </row>
    <row r="234" spans="3:4" x14ac:dyDescent="0.2">
      <c r="C234" s="8">
        <f t="shared" si="15"/>
        <v>-0.25919999999998183</v>
      </c>
      <c r="D234" s="3">
        <f t="shared" si="14"/>
        <v>0.38576347623195878</v>
      </c>
    </row>
    <row r="235" spans="3:4" x14ac:dyDescent="0.2">
      <c r="C235" s="8">
        <f t="shared" si="15"/>
        <v>-0.24479999999998184</v>
      </c>
      <c r="D235" s="3">
        <f t="shared" si="14"/>
        <v>0.3871658777128324</v>
      </c>
    </row>
    <row r="236" spans="3:4" x14ac:dyDescent="0.2">
      <c r="C236" s="8">
        <f t="shared" si="15"/>
        <v>-0.23039999999998184</v>
      </c>
      <c r="D236" s="3">
        <f t="shared" si="14"/>
        <v>0.38849281125076485</v>
      </c>
    </row>
    <row r="237" spans="3:4" x14ac:dyDescent="0.2">
      <c r="C237" s="8">
        <f t="shared" si="15"/>
        <v>-0.21599999999998185</v>
      </c>
      <c r="D237" s="3">
        <f t="shared" si="14"/>
        <v>0.38974346700273099</v>
      </c>
    </row>
    <row r="238" spans="3:4" x14ac:dyDescent="0.2">
      <c r="C238" s="8">
        <f t="shared" si="15"/>
        <v>-0.20159999999998185</v>
      </c>
      <c r="D238" s="3">
        <f t="shared" si="14"/>
        <v>0.3909170799584531</v>
      </c>
    </row>
    <row r="239" spans="3:4" x14ac:dyDescent="0.2">
      <c r="C239" s="8">
        <f t="shared" si="15"/>
        <v>-0.18719999999998185</v>
      </c>
      <c r="D239" s="3">
        <f t="shared" si="14"/>
        <v>0.39201293072017118</v>
      </c>
    </row>
    <row r="240" spans="3:4" x14ac:dyDescent="0.2">
      <c r="C240" s="8">
        <f t="shared" si="15"/>
        <v>-0.17279999999998186</v>
      </c>
      <c r="D240" s="3">
        <f t="shared" si="14"/>
        <v>0.39303034623748578</v>
      </c>
    </row>
    <row r="241" spans="3:4" x14ac:dyDescent="0.2">
      <c r="C241" s="8">
        <f t="shared" si="15"/>
        <v>-0.15839999999998186</v>
      </c>
      <c r="D241" s="3">
        <f t="shared" si="14"/>
        <v>0.39396870049622401</v>
      </c>
    </row>
    <row r="242" spans="3:4" x14ac:dyDescent="0.2">
      <c r="C242" s="8">
        <f t="shared" si="15"/>
        <v>-0.14399999999998186</v>
      </c>
      <c r="D242" s="3">
        <f t="shared" si="14"/>
        <v>0.39482741516034076</v>
      </c>
    </row>
    <row r="243" spans="3:4" x14ac:dyDescent="0.2">
      <c r="C243" s="8">
        <f t="shared" si="15"/>
        <v>-0.12959999999998187</v>
      </c>
      <c r="D243" s="3">
        <f t="shared" si="14"/>
        <v>0.39560596016593458</v>
      </c>
    </row>
    <row r="244" spans="3:4" x14ac:dyDescent="0.2">
      <c r="C244" s="8">
        <f t="shared" si="15"/>
        <v>-0.11519999999998187</v>
      </c>
      <c r="D244" s="3">
        <f t="shared" si="14"/>
        <v>0.39630385426652331</v>
      </c>
    </row>
    <row r="245" spans="3:4" x14ac:dyDescent="0.2">
      <c r="C245" s="8">
        <f t="shared" si="15"/>
        <v>-0.10079999999998188</v>
      </c>
      <c r="D245" s="3">
        <f t="shared" si="14"/>
        <v>0.39692066552879535</v>
      </c>
    </row>
    <row r="246" spans="3:4" x14ac:dyDescent="0.2">
      <c r="C246" s="8">
        <f t="shared" si="15"/>
        <v>-8.639999999998188E-2</v>
      </c>
      <c r="D246" s="3">
        <f t="shared" si="14"/>
        <v>0.39745601177812018</v>
      </c>
    </row>
    <row r="247" spans="3:4" x14ac:dyDescent="0.2">
      <c r="C247" s="8">
        <f t="shared" si="15"/>
        <v>-7.1999999999981884E-2</v>
      </c>
      <c r="D247" s="3">
        <f t="shared" si="14"/>
        <v>0.39790956099317643</v>
      </c>
    </row>
    <row r="248" spans="3:4" x14ac:dyDescent="0.2">
      <c r="C248" s="8">
        <f t="shared" si="15"/>
        <v>-5.7599999999981888E-2</v>
      </c>
      <c r="D248" s="3">
        <f t="shared" si="14"/>
        <v>0.39828103164912582</v>
      </c>
    </row>
    <row r="249" spans="3:4" x14ac:dyDescent="0.2">
      <c r="C249" s="8">
        <f t="shared" si="15"/>
        <v>-4.3199999999981892E-2</v>
      </c>
      <c r="D249" s="3">
        <f t="shared" si="14"/>
        <v>0.39857019300883717</v>
      </c>
    </row>
    <row r="250" spans="3:4" x14ac:dyDescent="0.2">
      <c r="C250" s="8">
        <f t="shared" si="15"/>
        <v>-2.8799999999981892E-2</v>
      </c>
      <c r="D250" s="3">
        <f t="shared" si="14"/>
        <v>0.39877686536173829</v>
      </c>
    </row>
    <row r="251" spans="3:4" x14ac:dyDescent="0.2">
      <c r="C251" s="8">
        <f t="shared" si="15"/>
        <v>-1.4399999999981893E-2</v>
      </c>
      <c r="D251" s="3">
        <f t="shared" si="14"/>
        <v>0.39890092020995016</v>
      </c>
    </row>
    <row r="252" spans="3:4" x14ac:dyDescent="0.2">
      <c r="C252" s="8">
        <f t="shared" si="15"/>
        <v>1.8107043642245912E-14</v>
      </c>
      <c r="D252" s="3">
        <f t="shared" si="14"/>
        <v>0.3989422804014327</v>
      </c>
    </row>
    <row r="253" spans="3:4" x14ac:dyDescent="0.2">
      <c r="C253" s="8">
        <f t="shared" si="15"/>
        <v>1.4400000000018107E-2</v>
      </c>
      <c r="D253" s="3">
        <f t="shared" si="14"/>
        <v>0.39890092020994994</v>
      </c>
    </row>
    <row r="254" spans="3:4" x14ac:dyDescent="0.2">
      <c r="C254" s="8">
        <f t="shared" si="15"/>
        <v>2.8800000000018106E-2</v>
      </c>
      <c r="D254" s="3">
        <f t="shared" si="14"/>
        <v>0.3987768653617379</v>
      </c>
    </row>
    <row r="255" spans="3:4" x14ac:dyDescent="0.2">
      <c r="C255" s="8">
        <f t="shared" si="15"/>
        <v>4.3200000000018106E-2</v>
      </c>
      <c r="D255" s="3">
        <f t="shared" si="14"/>
        <v>0.39857019300883656</v>
      </c>
    </row>
    <row r="256" spans="3:4" x14ac:dyDescent="0.2">
      <c r="C256" s="8">
        <f t="shared" si="15"/>
        <v>5.7600000000018109E-2</v>
      </c>
      <c r="D256" s="3">
        <f t="shared" si="14"/>
        <v>0.39828103164912498</v>
      </c>
    </row>
    <row r="257" spans="3:4" x14ac:dyDescent="0.2">
      <c r="C257" s="8">
        <f t="shared" si="15"/>
        <v>7.2000000000018105E-2</v>
      </c>
      <c r="D257" s="3">
        <f t="shared" si="14"/>
        <v>0.39790956099317537</v>
      </c>
    </row>
    <row r="258" spans="3:4" x14ac:dyDescent="0.2">
      <c r="C258" s="8">
        <f t="shared" si="15"/>
        <v>8.6400000000018101E-2</v>
      </c>
      <c r="D258" s="3">
        <f t="shared" ref="D258:D321" si="16">IF(right_flag=4,IF(OR(NORMSDIST(C258)&lt;currentloprob,NORMSDIST(C258)&gt;currenthiprob),NORMDIST(C258,0,1,FALSE),NA()),IF(right_flag=3,IF(AND(NORMSDIST(C258)&gt;currentloprob,NORMSDIST(C258)&lt;currenthiprob),NORMDIST(C258,0,1,FALSE),NA()),IF(right_flag=2,IF(NORMSDIST(C258)&gt;1-currentprob,NORMDIST(C258,0,1,FALSE),NA()),IF(right_flag=1,IF(NORMSDIST(C258)&lt;currentprob,NORMDIST(C258,0,1,FALSE),NA())))))</f>
        <v>0.39745601177811896</v>
      </c>
    </row>
    <row r="259" spans="3:4" x14ac:dyDescent="0.2">
      <c r="C259" s="8">
        <f t="shared" si="15"/>
        <v>0.1008000000000181</v>
      </c>
      <c r="D259" s="3">
        <f t="shared" si="16"/>
        <v>0.3969206655287939</v>
      </c>
    </row>
    <row r="260" spans="3:4" x14ac:dyDescent="0.2">
      <c r="C260" s="8">
        <f t="shared" ref="C260:C323" si="17">-$C$2*2/500+C259</f>
        <v>0.11520000000001809</v>
      </c>
      <c r="D260" s="3">
        <f t="shared" si="16"/>
        <v>0.3963038542665217</v>
      </c>
    </row>
    <row r="261" spans="3:4" x14ac:dyDescent="0.2">
      <c r="C261" s="8">
        <f t="shared" si="17"/>
        <v>0.12960000000001809</v>
      </c>
      <c r="D261" s="3">
        <f t="shared" si="16"/>
        <v>0.39560596016593269</v>
      </c>
    </row>
    <row r="262" spans="3:4" x14ac:dyDescent="0.2">
      <c r="C262" s="8">
        <f t="shared" si="17"/>
        <v>0.14400000000001809</v>
      </c>
      <c r="D262" s="3">
        <f t="shared" si="16"/>
        <v>0.3948274151603387</v>
      </c>
    </row>
    <row r="263" spans="3:4" x14ac:dyDescent="0.2">
      <c r="C263" s="8">
        <f t="shared" si="17"/>
        <v>0.15840000000001808</v>
      </c>
      <c r="D263" s="3">
        <f t="shared" si="16"/>
        <v>0.39396870049622174</v>
      </c>
    </row>
    <row r="264" spans="3:4" x14ac:dyDescent="0.2">
      <c r="C264" s="8">
        <f t="shared" si="17"/>
        <v>0.17280000000001808</v>
      </c>
      <c r="D264" s="3">
        <f t="shared" si="16"/>
        <v>0.39303034623748329</v>
      </c>
    </row>
    <row r="265" spans="3:4" x14ac:dyDescent="0.2">
      <c r="C265" s="8">
        <f t="shared" si="17"/>
        <v>0.18720000000001807</v>
      </c>
      <c r="D265" s="3">
        <f t="shared" si="16"/>
        <v>0.39201293072016852</v>
      </c>
    </row>
    <row r="266" spans="3:4" x14ac:dyDescent="0.2">
      <c r="C266" s="8">
        <f t="shared" si="17"/>
        <v>0.20160000000001807</v>
      </c>
      <c r="D266" s="3">
        <f t="shared" si="16"/>
        <v>0.39091707995845026</v>
      </c>
    </row>
    <row r="267" spans="3:4" x14ac:dyDescent="0.2">
      <c r="C267" s="8">
        <f t="shared" si="17"/>
        <v>0.21600000000001807</v>
      </c>
      <c r="D267" s="3">
        <f t="shared" si="16"/>
        <v>0.38974346700272794</v>
      </c>
    </row>
    <row r="268" spans="3:4" x14ac:dyDescent="0.2">
      <c r="C268" s="8">
        <f t="shared" si="17"/>
        <v>0.23040000000001806</v>
      </c>
      <c r="D268" s="3">
        <f t="shared" si="16"/>
        <v>0.38849281125076163</v>
      </c>
    </row>
    <row r="269" spans="3:4" x14ac:dyDescent="0.2">
      <c r="C269" s="8">
        <f t="shared" si="17"/>
        <v>0.24480000000001806</v>
      </c>
      <c r="D269" s="3">
        <f t="shared" si="16"/>
        <v>0.38716587771282895</v>
      </c>
    </row>
    <row r="270" spans="3:4" x14ac:dyDescent="0.2">
      <c r="C270" s="8">
        <f t="shared" si="17"/>
        <v>0.25920000000001808</v>
      </c>
      <c r="D270" s="3">
        <f t="shared" si="16"/>
        <v>0.38576347623195517</v>
      </c>
    </row>
    <row r="271" spans="3:4" x14ac:dyDescent="0.2">
      <c r="C271" s="8">
        <f t="shared" si="17"/>
        <v>0.27360000000001811</v>
      </c>
      <c r="D271" s="3">
        <f t="shared" si="16"/>
        <v>0.3842864606603289</v>
      </c>
    </row>
    <row r="272" spans="3:4" x14ac:dyDescent="0.2">
      <c r="C272" s="8">
        <f t="shared" si="17"/>
        <v>0.28800000000001813</v>
      </c>
      <c r="D272" s="3">
        <f t="shared" si="16"/>
        <v>0.38273572799307654</v>
      </c>
    </row>
    <row r="273" spans="3:4" x14ac:dyDescent="0.2">
      <c r="C273" s="8">
        <f t="shared" si="17"/>
        <v>0.30240000000001815</v>
      </c>
      <c r="D273" s="3">
        <f t="shared" si="16"/>
        <v>0.38111221746062429</v>
      </c>
    </row>
    <row r="274" spans="3:4" x14ac:dyDescent="0.2">
      <c r="C274" s="8">
        <f t="shared" si="17"/>
        <v>0.31680000000001818</v>
      </c>
      <c r="D274" s="3">
        <f t="shared" si="16"/>
        <v>0.37941690958093371</v>
      </c>
    </row>
    <row r="275" spans="3:4" x14ac:dyDescent="0.2">
      <c r="C275" s="8">
        <f t="shared" si="17"/>
        <v>0.3312000000000182</v>
      </c>
      <c r="D275" s="3">
        <f t="shared" si="16"/>
        <v>0.37765082517294973</v>
      </c>
    </row>
    <row r="276" spans="3:4" x14ac:dyDescent="0.2">
      <c r="C276" s="8">
        <f t="shared" si="17"/>
        <v>0.34560000000001823</v>
      </c>
      <c r="D276" s="3">
        <f t="shared" si="16"/>
        <v>0.37581502433264879</v>
      </c>
    </row>
    <row r="277" spans="3:4" x14ac:dyDescent="0.2">
      <c r="C277" s="8">
        <f t="shared" si="17"/>
        <v>0.36000000000001825</v>
      </c>
      <c r="D277" s="3">
        <f t="shared" si="16"/>
        <v>0.37391060537312593</v>
      </c>
    </row>
    <row r="278" spans="3:4" x14ac:dyDescent="0.2">
      <c r="C278" s="8">
        <f t="shared" si="17"/>
        <v>0.37440000000001827</v>
      </c>
      <c r="D278" s="3">
        <f t="shared" si="16"/>
        <v>0.37193870373020244</v>
      </c>
    </row>
    <row r="279" spans="3:4" x14ac:dyDescent="0.2">
      <c r="C279" s="8">
        <f t="shared" si="17"/>
        <v>0.3888000000000183</v>
      </c>
      <c r="D279" s="3">
        <f t="shared" si="16"/>
        <v>0.36990049083507986</v>
      </c>
    </row>
    <row r="280" spans="3:4" x14ac:dyDescent="0.2">
      <c r="C280" s="8">
        <f t="shared" si="17"/>
        <v>0.40320000000001832</v>
      </c>
      <c r="D280" s="3">
        <f t="shared" si="16"/>
        <v>0.36779717295560638</v>
      </c>
    </row>
    <row r="281" spans="3:4" x14ac:dyDescent="0.2">
      <c r="C281" s="8">
        <f t="shared" si="17"/>
        <v>0.41760000000001835</v>
      </c>
      <c r="D281" s="3">
        <f t="shared" si="16"/>
        <v>0.36562999000775831</v>
      </c>
    </row>
    <row r="282" spans="3:4" x14ac:dyDescent="0.2">
      <c r="C282" s="8">
        <f t="shared" si="17"/>
        <v>0.43200000000001837</v>
      </c>
      <c r="D282" s="3">
        <f t="shared" si="16"/>
        <v>0.36340021433897435</v>
      </c>
    </row>
    <row r="283" spans="3:4" x14ac:dyDescent="0.2">
      <c r="C283" s="8">
        <f t="shared" si="17"/>
        <v>0.44640000000001839</v>
      </c>
      <c r="D283" s="3">
        <f t="shared" si="16"/>
        <v>0.36110914948501133</v>
      </c>
    </row>
    <row r="284" spans="3:4" x14ac:dyDescent="0.2">
      <c r="C284" s="8">
        <f t="shared" si="17"/>
        <v>0.46080000000001842</v>
      </c>
      <c r="D284" s="3">
        <f t="shared" si="16"/>
        <v>0.35875812890202036</v>
      </c>
    </row>
    <row r="285" spans="3:4" x14ac:dyDescent="0.2">
      <c r="C285" s="8">
        <f t="shared" si="17"/>
        <v>0.47520000000001844</v>
      </c>
      <c r="D285" s="3">
        <f t="shared" si="16"/>
        <v>0.35634851467556489</v>
      </c>
    </row>
    <row r="286" spans="3:4" x14ac:dyDescent="0.2">
      <c r="C286" s="8">
        <f t="shared" si="17"/>
        <v>0.48960000000001846</v>
      </c>
      <c r="D286" s="3">
        <f t="shared" si="16"/>
        <v>0.35388169620832927</v>
      </c>
    </row>
    <row r="287" spans="3:4" x14ac:dyDescent="0.2">
      <c r="C287" s="8">
        <f t="shared" si="17"/>
        <v>0.50400000000001843</v>
      </c>
      <c r="D287" s="3">
        <f t="shared" si="16"/>
        <v>0.35135908888828071</v>
      </c>
    </row>
    <row r="288" spans="3:4" x14ac:dyDescent="0.2">
      <c r="C288" s="8">
        <f t="shared" si="17"/>
        <v>0.5184000000000184</v>
      </c>
      <c r="D288" s="3">
        <f t="shared" si="16"/>
        <v>0.34878213273906983</v>
      </c>
    </row>
    <row r="289" spans="3:4" x14ac:dyDescent="0.2">
      <c r="C289" s="8">
        <f t="shared" si="17"/>
        <v>0.53280000000001837</v>
      </c>
      <c r="D289" s="3">
        <f t="shared" si="16"/>
        <v>0.34615229105446321</v>
      </c>
    </row>
    <row r="290" spans="3:4" x14ac:dyDescent="0.2">
      <c r="C290" s="8">
        <f t="shared" si="17"/>
        <v>0.54720000000001834</v>
      </c>
      <c r="D290" s="3">
        <f t="shared" si="16"/>
        <v>0.34347104901861647</v>
      </c>
    </row>
    <row r="291" spans="3:4" x14ac:dyDescent="0.2">
      <c r="C291" s="8">
        <f t="shared" si="17"/>
        <v>0.56160000000001831</v>
      </c>
      <c r="D291" s="3">
        <f t="shared" si="16"/>
        <v>0.34073991231399942</v>
      </c>
    </row>
    <row r="292" spans="3:4" x14ac:dyDescent="0.2">
      <c r="C292" s="8">
        <f t="shared" si="17"/>
        <v>0.57600000000001828</v>
      </c>
      <c r="D292" s="3">
        <f t="shared" si="16"/>
        <v>0.33796040571879354</v>
      </c>
    </row>
    <row r="293" spans="3:4" x14ac:dyDescent="0.2">
      <c r="C293" s="8">
        <f t="shared" si="17"/>
        <v>0.59040000000001824</v>
      </c>
      <c r="D293" s="3">
        <f t="shared" si="16"/>
        <v>0.33513407169557963</v>
      </c>
    </row>
    <row r="294" spans="3:4" x14ac:dyDescent="0.2">
      <c r="C294" s="8">
        <f t="shared" si="17"/>
        <v>0.60480000000001821</v>
      </c>
      <c r="D294" s="3">
        <f t="shared" si="16"/>
        <v>0.33226246897313427</v>
      </c>
    </row>
    <row r="295" spans="3:4" x14ac:dyDescent="0.2">
      <c r="C295" s="8">
        <f t="shared" si="17"/>
        <v>0.61920000000001818</v>
      </c>
      <c r="D295" s="3">
        <f t="shared" si="16"/>
        <v>0.32934717112314793</v>
      </c>
    </row>
    <row r="296" spans="3:4" x14ac:dyDescent="0.2">
      <c r="C296" s="8">
        <f t="shared" si="17"/>
        <v>0.63360000000001815</v>
      </c>
      <c r="D296" s="3">
        <f t="shared" si="16"/>
        <v>0.32638976513367007</v>
      </c>
    </row>
    <row r="297" spans="3:4" x14ac:dyDescent="0.2">
      <c r="C297" s="8">
        <f t="shared" si="17"/>
        <v>0.64800000000001812</v>
      </c>
      <c r="D297" s="3">
        <f t="shared" si="16"/>
        <v>0.32339184998107612</v>
      </c>
    </row>
    <row r="298" spans="3:4" x14ac:dyDescent="0.2">
      <c r="C298" s="8">
        <f t="shared" si="17"/>
        <v>0.66240000000001809</v>
      </c>
      <c r="D298" s="3">
        <f t="shared" si="16"/>
        <v>0.3203550352023381</v>
      </c>
    </row>
    <row r="299" spans="3:4" x14ac:dyDescent="0.2">
      <c r="C299" s="8">
        <f t="shared" si="17"/>
        <v>0.67680000000001805</v>
      </c>
      <c r="D299" s="3">
        <f t="shared" si="16"/>
        <v>0.31728093946936387</v>
      </c>
    </row>
    <row r="300" spans="3:4" x14ac:dyDescent="0.2">
      <c r="C300" s="8">
        <f t="shared" si="17"/>
        <v>0.69120000000001802</v>
      </c>
      <c r="D300" s="3">
        <f t="shared" si="16"/>
        <v>0.31417118916715109</v>
      </c>
    </row>
    <row r="301" spans="3:4" x14ac:dyDescent="0.2">
      <c r="C301" s="8">
        <f t="shared" si="17"/>
        <v>0.70560000000001799</v>
      </c>
      <c r="D301" s="3">
        <f t="shared" si="16"/>
        <v>0.31102741697748054</v>
      </c>
    </row>
    <row r="302" spans="3:4" x14ac:dyDescent="0.2">
      <c r="C302" s="8">
        <f t="shared" si="17"/>
        <v>0.72000000000001796</v>
      </c>
      <c r="D302" s="3">
        <f t="shared" si="16"/>
        <v>0.30785126046984895</v>
      </c>
    </row>
    <row r="303" spans="3:4" x14ac:dyDescent="0.2">
      <c r="C303" s="8">
        <f t="shared" si="17"/>
        <v>0.73440000000001793</v>
      </c>
      <c r="D303" s="3">
        <f t="shared" si="16"/>
        <v>0.30464436070131451</v>
      </c>
    </row>
    <row r="304" spans="3:4" x14ac:dyDescent="0.2">
      <c r="C304" s="8">
        <f t="shared" si="17"/>
        <v>0.7488000000000179</v>
      </c>
      <c r="D304" s="3">
        <f t="shared" si="16"/>
        <v>0.30140836082689826</v>
      </c>
    </row>
    <row r="305" spans="3:4" x14ac:dyDescent="0.2">
      <c r="C305" s="8">
        <f t="shared" si="17"/>
        <v>0.76320000000001786</v>
      </c>
      <c r="D305" s="3">
        <f t="shared" si="16"/>
        <v>0.2981449047221541</v>
      </c>
    </row>
    <row r="306" spans="3:4" x14ac:dyDescent="0.2">
      <c r="C306" s="8">
        <f t="shared" si="17"/>
        <v>0.77760000000001783</v>
      </c>
      <c r="D306" s="3">
        <f t="shared" si="16"/>
        <v>0.29485563561948447</v>
      </c>
    </row>
    <row r="307" spans="3:4" x14ac:dyDescent="0.2">
      <c r="C307" s="8">
        <f t="shared" si="17"/>
        <v>0.7920000000000178</v>
      </c>
      <c r="D307" s="3">
        <f t="shared" si="16"/>
        <v>0.29154219475974308</v>
      </c>
    </row>
    <row r="308" spans="3:4" x14ac:dyDescent="0.2">
      <c r="C308" s="8">
        <f t="shared" si="17"/>
        <v>0.80640000000001777</v>
      </c>
      <c r="D308" s="3">
        <f t="shared" si="16"/>
        <v>0.28820622006062768</v>
      </c>
    </row>
    <row r="309" spans="3:4" x14ac:dyDescent="0.2">
      <c r="C309" s="8">
        <f t="shared" si="17"/>
        <v>0.82080000000001774</v>
      </c>
      <c r="D309" s="3">
        <f t="shared" si="16"/>
        <v>0.28484934480332375</v>
      </c>
    </row>
    <row r="310" spans="3:4" x14ac:dyDescent="0.2">
      <c r="C310" s="8">
        <f t="shared" si="17"/>
        <v>0.83520000000001771</v>
      </c>
      <c r="D310" s="3">
        <f t="shared" si="16"/>
        <v>0.28147319633882051</v>
      </c>
    </row>
    <row r="311" spans="3:4" x14ac:dyDescent="0.2">
      <c r="C311" s="8">
        <f t="shared" si="17"/>
        <v>0.84960000000001767</v>
      </c>
      <c r="D311" s="3">
        <f t="shared" si="16"/>
        <v>0.27807939481527194</v>
      </c>
    </row>
    <row r="312" spans="3:4" x14ac:dyDescent="0.2">
      <c r="C312" s="8">
        <f t="shared" si="17"/>
        <v>0.86400000000001764</v>
      </c>
      <c r="D312" s="3">
        <f t="shared" si="16"/>
        <v>0.27466955192773274</v>
      </c>
    </row>
    <row r="313" spans="3:4" x14ac:dyDescent="0.2">
      <c r="C313" s="8">
        <f t="shared" si="17"/>
        <v>0.87840000000001761</v>
      </c>
      <c r="D313" s="3">
        <f t="shared" si="16"/>
        <v>0.27124526969155022</v>
      </c>
    </row>
    <row r="314" spans="3:4" x14ac:dyDescent="0.2">
      <c r="C314" s="8">
        <f t="shared" si="17"/>
        <v>0.89280000000001758</v>
      </c>
      <c r="D314" s="3">
        <f t="shared" si="16"/>
        <v>0.26780813924064223</v>
      </c>
    </row>
    <row r="315" spans="3:4" x14ac:dyDescent="0.2">
      <c r="C315" s="8">
        <f t="shared" si="17"/>
        <v>0.90720000000001755</v>
      </c>
      <c r="D315" s="3">
        <f t="shared" si="16"/>
        <v>0.26435973965184312</v>
      </c>
    </row>
    <row r="316" spans="3:4" x14ac:dyDescent="0.2">
      <c r="C316" s="8">
        <f t="shared" si="17"/>
        <v>0.92160000000001752</v>
      </c>
      <c r="D316" s="3">
        <f t="shared" si="16"/>
        <v>0.26090163679644468</v>
      </c>
    </row>
    <row r="317" spans="3:4" x14ac:dyDescent="0.2">
      <c r="C317" s="8">
        <f t="shared" si="17"/>
        <v>0.93600000000001748</v>
      </c>
      <c r="D317" s="3">
        <f t="shared" si="16"/>
        <v>0.25743538222000778</v>
      </c>
    </row>
    <row r="318" spans="3:4" x14ac:dyDescent="0.2">
      <c r="C318" s="8">
        <f t="shared" si="17"/>
        <v>0.95040000000001745</v>
      </c>
      <c r="D318" s="3">
        <f t="shared" si="16"/>
        <v>0.25396251205146536</v>
      </c>
    </row>
    <row r="319" spans="3:4" x14ac:dyDescent="0.2">
      <c r="C319" s="8">
        <f t="shared" si="17"/>
        <v>0.96480000000001742</v>
      </c>
      <c r="D319" s="3">
        <f t="shared" si="16"/>
        <v>0.25048454594248032</v>
      </c>
    </row>
    <row r="320" spans="3:4" x14ac:dyDescent="0.2">
      <c r="C320" s="8">
        <f t="shared" si="17"/>
        <v>0.97920000000001739</v>
      </c>
      <c r="D320" s="3">
        <f t="shared" si="16"/>
        <v>0.24700298603796844</v>
      </c>
    </row>
    <row r="321" spans="3:4" x14ac:dyDescent="0.2">
      <c r="C321" s="8">
        <f t="shared" si="17"/>
        <v>0.99360000000001736</v>
      </c>
      <c r="D321" s="3">
        <f t="shared" si="16"/>
        <v>0.24351931597863746</v>
      </c>
    </row>
    <row r="322" spans="3:4" x14ac:dyDescent="0.2">
      <c r="C322" s="8">
        <f t="shared" si="17"/>
        <v>1.0080000000000173</v>
      </c>
      <c r="D322" s="3">
        <f t="shared" ref="D322:D385" si="18">IF(right_flag=4,IF(OR(NORMSDIST(C322)&lt;currentloprob,NORMSDIST(C322)&gt;currenthiprob),NORMDIST(C322,0,1,FALSE),NA()),IF(right_flag=3,IF(AND(NORMSDIST(C322)&gt;currentloprob,NORMSDIST(C322)&lt;currenthiprob),NORMDIST(C322,0,1,FALSE),NA()),IF(right_flag=2,IF(NORMSDIST(C322)&gt;1-currentprob,NORMDIST(C322,0,1,FALSE),NA()),IF(right_flag=1,IF(NORMSDIST(C322)&lt;currentprob,NORMDIST(C322,0,1,FALSE),NA())))))</f>
        <v>0.24003499993633529</v>
      </c>
    </row>
    <row r="323" spans="3:4" x14ac:dyDescent="0.2">
      <c r="C323" s="8">
        <f t="shared" si="17"/>
        <v>1.0224000000000173</v>
      </c>
      <c r="D323" s="3">
        <f t="shared" si="18"/>
        <v>0.2365514816829439</v>
      </c>
    </row>
    <row r="324" spans="3:4" x14ac:dyDescent="0.2">
      <c r="C324" s="8">
        <f t="shared" ref="C324:C387" si="19">-$C$2*2/500+C323</f>
        <v>1.0368000000000173</v>
      </c>
      <c r="D324" s="3">
        <f t="shared" si="18"/>
        <v>0.23307018369349539</v>
      </c>
    </row>
    <row r="325" spans="3:4" x14ac:dyDescent="0.2">
      <c r="C325" s="8">
        <f t="shared" si="19"/>
        <v>1.0512000000000172</v>
      </c>
      <c r="D325" s="3">
        <f t="shared" si="18"/>
        <v>0.22959250628412833</v>
      </c>
    </row>
    <row r="326" spans="3:4" x14ac:dyDescent="0.2">
      <c r="C326" s="8">
        <f t="shared" si="19"/>
        <v>1.0656000000000172</v>
      </c>
      <c r="D326" s="3">
        <f t="shared" si="18"/>
        <v>0.22611982678544326</v>
      </c>
    </row>
    <row r="327" spans="3:4" x14ac:dyDescent="0.2">
      <c r="C327" s="8">
        <f t="shared" si="19"/>
        <v>1.0800000000000172</v>
      </c>
      <c r="D327" s="3">
        <f t="shared" si="18"/>
        <v>0.22265349875175702</v>
      </c>
    </row>
    <row r="328" spans="3:4" x14ac:dyDescent="0.2">
      <c r="C328" s="8">
        <f t="shared" si="19"/>
        <v>1.0944000000000171</v>
      </c>
      <c r="D328" s="3">
        <f t="shared" si="18"/>
        <v>0.21919485120669688</v>
      </c>
    </row>
    <row r="329" spans="3:4" x14ac:dyDescent="0.2">
      <c r="C329" s="8">
        <f t="shared" si="19"/>
        <v>1.1088000000000171</v>
      </c>
      <c r="D329" s="3">
        <f t="shared" si="18"/>
        <v>0.21574518792551556</v>
      </c>
    </row>
    <row r="330" spans="3:4" x14ac:dyDescent="0.2">
      <c r="C330" s="8">
        <f t="shared" si="19"/>
        <v>1.1232000000000171</v>
      </c>
      <c r="D330" s="3">
        <f t="shared" si="18"/>
        <v>0.21230578675445089</v>
      </c>
    </row>
    <row r="331" spans="3:4" x14ac:dyDescent="0.2">
      <c r="C331" s="8">
        <f t="shared" si="19"/>
        <v>1.137600000000017</v>
      </c>
      <c r="D331" s="3">
        <f t="shared" si="18"/>
        <v>0.20887789896739381</v>
      </c>
    </row>
    <row r="332" spans="3:4" x14ac:dyDescent="0.2">
      <c r="C332" s="8">
        <f t="shared" si="19"/>
        <v>1.152000000000017</v>
      </c>
      <c r="D332" s="3">
        <f t="shared" si="18"/>
        <v>0.20546274866007289</v>
      </c>
    </row>
    <row r="333" spans="3:4" x14ac:dyDescent="0.2">
      <c r="C333" s="8">
        <f t="shared" si="19"/>
        <v>1.166400000000017</v>
      </c>
      <c r="D333" s="3">
        <f t="shared" si="18"/>
        <v>0.20206153218190315</v>
      </c>
    </row>
    <row r="334" spans="3:4" x14ac:dyDescent="0.2">
      <c r="C334" s="8">
        <f t="shared" si="19"/>
        <v>1.1808000000000169</v>
      </c>
      <c r="D334" s="3">
        <f t="shared" si="18"/>
        <v>0.19867541760559382</v>
      </c>
    </row>
    <row r="335" spans="3:4" x14ac:dyDescent="0.2">
      <c r="C335" s="8">
        <f t="shared" si="19"/>
        <v>1.1952000000000169</v>
      </c>
      <c r="D335" s="3">
        <f t="shared" si="18"/>
        <v>0.19530554423455077</v>
      </c>
    </row>
    <row r="336" spans="3:4" x14ac:dyDescent="0.2">
      <c r="C336" s="8">
        <f t="shared" si="19"/>
        <v>1.2096000000000169</v>
      </c>
      <c r="D336" s="3">
        <f t="shared" si="18"/>
        <v>0.1919530221480566</v>
      </c>
    </row>
    <row r="337" spans="3:4" x14ac:dyDescent="0.2">
      <c r="C337" s="8">
        <f t="shared" si="19"/>
        <v>1.2240000000000169</v>
      </c>
      <c r="D337" s="3">
        <f t="shared" si="18"/>
        <v>0.18861893178415565</v>
      </c>
    </row>
    <row r="338" spans="3:4" x14ac:dyDescent="0.2">
      <c r="C338" s="8">
        <f t="shared" si="19"/>
        <v>1.2384000000000168</v>
      </c>
      <c r="D338" s="3">
        <f t="shared" si="18"/>
        <v>0.18530432356011931</v>
      </c>
    </row>
    <row r="339" spans="3:4" x14ac:dyDescent="0.2">
      <c r="C339" s="8">
        <f t="shared" si="19"/>
        <v>1.2528000000000168</v>
      </c>
      <c r="D339" s="3">
        <f t="shared" si="18"/>
        <v>0.18201021753031468</v>
      </c>
    </row>
    <row r="340" spans="3:4" x14ac:dyDescent="0.2">
      <c r="C340" s="8">
        <f t="shared" si="19"/>
        <v>1.2672000000000168</v>
      </c>
      <c r="D340" s="3">
        <f t="shared" si="18"/>
        <v>0.17873760308124861</v>
      </c>
    </row>
    <row r="341" spans="3:4" x14ac:dyDescent="0.2">
      <c r="C341" s="8">
        <f t="shared" si="19"/>
        <v>1.2816000000000167</v>
      </c>
      <c r="D341" s="3">
        <f t="shared" si="18"/>
        <v>0.17548743866350977</v>
      </c>
    </row>
    <row r="342" spans="3:4" x14ac:dyDescent="0.2">
      <c r="C342" s="8">
        <f t="shared" si="19"/>
        <v>1.2960000000000167</v>
      </c>
      <c r="D342" s="3">
        <f t="shared" si="18"/>
        <v>0.17226065156028392</v>
      </c>
    </row>
    <row r="343" spans="3:4" x14ac:dyDescent="0.2">
      <c r="C343" s="8">
        <f t="shared" si="19"/>
        <v>1.3104000000000167</v>
      </c>
      <c r="D343" s="3">
        <f t="shared" si="18"/>
        <v>0.16905813769206962</v>
      </c>
    </row>
    <row r="344" spans="3:4" x14ac:dyDescent="0.2">
      <c r="C344" s="8">
        <f t="shared" si="19"/>
        <v>1.3248000000000166</v>
      </c>
      <c r="D344" s="3">
        <f t="shared" si="18"/>
        <v>0.16588076145717726</v>
      </c>
    </row>
    <row r="345" spans="3:4" x14ac:dyDescent="0.2">
      <c r="C345" s="8">
        <f t="shared" si="19"/>
        <v>1.3392000000000166</v>
      </c>
      <c r="D345" s="3">
        <f t="shared" si="18"/>
        <v>0.16272935560754936</v>
      </c>
    </row>
    <row r="346" spans="3:4" x14ac:dyDescent="0.2">
      <c r="C346" s="8">
        <f t="shared" si="19"/>
        <v>1.3536000000000166</v>
      </c>
      <c r="D346" s="3">
        <f t="shared" si="18"/>
        <v>0.15960472115940008</v>
      </c>
    </row>
    <row r="347" spans="3:4" x14ac:dyDescent="0.2">
      <c r="C347" s="8">
        <f t="shared" si="19"/>
        <v>1.3680000000000165</v>
      </c>
      <c r="D347" s="3">
        <f t="shared" si="18"/>
        <v>0.15650762733812779</v>
      </c>
    </row>
    <row r="348" spans="3:4" x14ac:dyDescent="0.2">
      <c r="C348" s="8">
        <f t="shared" si="19"/>
        <v>1.3824000000000165</v>
      </c>
      <c r="D348" s="3">
        <f t="shared" si="18"/>
        <v>0.15343881155691905</v>
      </c>
    </row>
    <row r="349" spans="3:4" x14ac:dyDescent="0.2">
      <c r="C349" s="8">
        <f t="shared" si="19"/>
        <v>1.3968000000000165</v>
      </c>
      <c r="D349" s="3">
        <f t="shared" si="18"/>
        <v>0.15039897942842265</v>
      </c>
    </row>
    <row r="350" spans="3:4" x14ac:dyDescent="0.2">
      <c r="C350" s="8">
        <f t="shared" si="19"/>
        <v>1.4112000000000164</v>
      </c>
      <c r="D350" s="3">
        <f t="shared" si="18"/>
        <v>0.14738880480883804</v>
      </c>
    </row>
    <row r="351" spans="3:4" x14ac:dyDescent="0.2">
      <c r="C351" s="8">
        <f t="shared" si="19"/>
        <v>1.4256000000000164</v>
      </c>
      <c r="D351" s="3">
        <f t="shared" si="18"/>
        <v>0.14440892987372828</v>
      </c>
    </row>
    <row r="352" spans="3:4" x14ac:dyDescent="0.2">
      <c r="C352" s="8">
        <f t="shared" si="19"/>
        <v>1.4400000000000164</v>
      </c>
      <c r="D352" s="3">
        <f t="shared" si="18"/>
        <v>0.14145996522483548</v>
      </c>
    </row>
    <row r="353" spans="3:4" x14ac:dyDescent="0.2">
      <c r="C353" s="8">
        <f t="shared" si="19"/>
        <v>1.4544000000000163</v>
      </c>
      <c r="D353" s="3">
        <f t="shared" si="18"/>
        <v>0.13854249002714705</v>
      </c>
    </row>
    <row r="354" spans="3:4" x14ac:dyDescent="0.2">
      <c r="C354" s="8">
        <f t="shared" si="19"/>
        <v>1.4688000000000163</v>
      </c>
      <c r="D354" s="3">
        <f t="shared" si="18"/>
        <v>0.13565705217543256</v>
      </c>
    </row>
    <row r="355" spans="3:4" x14ac:dyDescent="0.2">
      <c r="C355" s="8">
        <f t="shared" si="19"/>
        <v>1.4832000000000163</v>
      </c>
      <c r="D355" s="3">
        <f t="shared" si="18"/>
        <v>0.13280416848944362</v>
      </c>
    </row>
    <row r="356" spans="3:4" x14ac:dyDescent="0.2">
      <c r="C356" s="8">
        <f t="shared" si="19"/>
        <v>1.4976000000000163</v>
      </c>
      <c r="D356" s="3">
        <f t="shared" si="18"/>
        <v>0.12998432493694667</v>
      </c>
    </row>
    <row r="357" spans="3:4" x14ac:dyDescent="0.2">
      <c r="C357" s="8">
        <f t="shared" si="19"/>
        <v>1.5120000000000162</v>
      </c>
      <c r="D357" s="3" t="e">
        <f t="shared" si="18"/>
        <v>#N/A</v>
      </c>
    </row>
    <row r="358" spans="3:4" x14ac:dyDescent="0.2">
      <c r="C358" s="8">
        <f t="shared" si="19"/>
        <v>1.5264000000000162</v>
      </c>
      <c r="D358" s="3" t="e">
        <f t="shared" si="18"/>
        <v>#N/A</v>
      </c>
    </row>
    <row r="359" spans="3:4" x14ac:dyDescent="0.2">
      <c r="C359" s="8">
        <f t="shared" si="19"/>
        <v>1.5408000000000162</v>
      </c>
      <c r="D359" s="3" t="e">
        <f t="shared" si="18"/>
        <v>#N/A</v>
      </c>
    </row>
    <row r="360" spans="3:4" x14ac:dyDescent="0.2">
      <c r="C360" s="8">
        <f t="shared" si="19"/>
        <v>1.5552000000000161</v>
      </c>
      <c r="D360" s="3" t="e">
        <f t="shared" si="18"/>
        <v>#N/A</v>
      </c>
    </row>
    <row r="361" spans="3:4" x14ac:dyDescent="0.2">
      <c r="C361" s="8">
        <f t="shared" si="19"/>
        <v>1.5696000000000161</v>
      </c>
      <c r="D361" s="3" t="e">
        <f t="shared" si="18"/>
        <v>#N/A</v>
      </c>
    </row>
    <row r="362" spans="3:4" x14ac:dyDescent="0.2">
      <c r="C362" s="8">
        <f t="shared" si="19"/>
        <v>1.5840000000000161</v>
      </c>
      <c r="D362" s="3" t="e">
        <f t="shared" si="18"/>
        <v>#N/A</v>
      </c>
    </row>
    <row r="363" spans="3:4" x14ac:dyDescent="0.2">
      <c r="C363" s="8">
        <f t="shared" si="19"/>
        <v>1.598400000000016</v>
      </c>
      <c r="D363" s="3" t="e">
        <f t="shared" si="18"/>
        <v>#N/A</v>
      </c>
    </row>
    <row r="364" spans="3:4" x14ac:dyDescent="0.2">
      <c r="C364" s="8">
        <f t="shared" si="19"/>
        <v>1.612800000000016</v>
      </c>
      <c r="D364" s="3" t="e">
        <f t="shared" si="18"/>
        <v>#N/A</v>
      </c>
    </row>
    <row r="365" spans="3:4" x14ac:dyDescent="0.2">
      <c r="C365" s="8">
        <f t="shared" si="19"/>
        <v>1.627200000000016</v>
      </c>
      <c r="D365" s="3" t="e">
        <f t="shared" si="18"/>
        <v>#N/A</v>
      </c>
    </row>
    <row r="366" spans="3:4" x14ac:dyDescent="0.2">
      <c r="C366" s="8">
        <f t="shared" si="19"/>
        <v>1.6416000000000159</v>
      </c>
      <c r="D366" s="3" t="e">
        <f t="shared" si="18"/>
        <v>#N/A</v>
      </c>
    </row>
    <row r="367" spans="3:4" x14ac:dyDescent="0.2">
      <c r="C367" s="8">
        <f t="shared" si="19"/>
        <v>1.6560000000000159</v>
      </c>
      <c r="D367" s="3" t="e">
        <f t="shared" si="18"/>
        <v>#N/A</v>
      </c>
    </row>
    <row r="368" spans="3:4" x14ac:dyDescent="0.2">
      <c r="C368" s="8">
        <f t="shared" si="19"/>
        <v>1.6704000000000159</v>
      </c>
      <c r="D368" s="3" t="e">
        <f t="shared" si="18"/>
        <v>#N/A</v>
      </c>
    </row>
    <row r="369" spans="3:4" x14ac:dyDescent="0.2">
      <c r="C369" s="8">
        <f t="shared" si="19"/>
        <v>1.6848000000000158</v>
      </c>
      <c r="D369" s="3" t="e">
        <f t="shared" si="18"/>
        <v>#N/A</v>
      </c>
    </row>
    <row r="370" spans="3:4" x14ac:dyDescent="0.2">
      <c r="C370" s="8">
        <f t="shared" si="19"/>
        <v>1.6992000000000158</v>
      </c>
      <c r="D370" s="3" t="e">
        <f t="shared" si="18"/>
        <v>#N/A</v>
      </c>
    </row>
    <row r="371" spans="3:4" x14ac:dyDescent="0.2">
      <c r="C371" s="8">
        <f t="shared" si="19"/>
        <v>1.7136000000000158</v>
      </c>
      <c r="D371" s="3" t="e">
        <f t="shared" si="18"/>
        <v>#N/A</v>
      </c>
    </row>
    <row r="372" spans="3:4" x14ac:dyDescent="0.2">
      <c r="C372" s="8">
        <f t="shared" si="19"/>
        <v>1.7280000000000157</v>
      </c>
      <c r="D372" s="3" t="e">
        <f t="shared" si="18"/>
        <v>#N/A</v>
      </c>
    </row>
    <row r="373" spans="3:4" x14ac:dyDescent="0.2">
      <c r="C373" s="8">
        <f t="shared" si="19"/>
        <v>1.7424000000000157</v>
      </c>
      <c r="D373" s="3" t="e">
        <f t="shared" si="18"/>
        <v>#N/A</v>
      </c>
    </row>
    <row r="374" spans="3:4" x14ac:dyDescent="0.2">
      <c r="C374" s="8">
        <f t="shared" si="19"/>
        <v>1.7568000000000157</v>
      </c>
      <c r="D374" s="3" t="e">
        <f t="shared" si="18"/>
        <v>#N/A</v>
      </c>
    </row>
    <row r="375" spans="3:4" x14ac:dyDescent="0.2">
      <c r="C375" s="8">
        <f t="shared" si="19"/>
        <v>1.7712000000000157</v>
      </c>
      <c r="D375" s="3" t="e">
        <f t="shared" si="18"/>
        <v>#N/A</v>
      </c>
    </row>
    <row r="376" spans="3:4" x14ac:dyDescent="0.2">
      <c r="C376" s="8">
        <f t="shared" si="19"/>
        <v>1.7856000000000156</v>
      </c>
      <c r="D376" s="3" t="e">
        <f t="shared" si="18"/>
        <v>#N/A</v>
      </c>
    </row>
    <row r="377" spans="3:4" x14ac:dyDescent="0.2">
      <c r="C377" s="8">
        <f t="shared" si="19"/>
        <v>1.8000000000000156</v>
      </c>
      <c r="D377" s="3" t="e">
        <f t="shared" si="18"/>
        <v>#N/A</v>
      </c>
    </row>
    <row r="378" spans="3:4" x14ac:dyDescent="0.2">
      <c r="C378" s="8">
        <f t="shared" si="19"/>
        <v>1.8144000000000156</v>
      </c>
      <c r="D378" s="3" t="e">
        <f t="shared" si="18"/>
        <v>#N/A</v>
      </c>
    </row>
    <row r="379" spans="3:4" x14ac:dyDescent="0.2">
      <c r="C379" s="8">
        <f t="shared" si="19"/>
        <v>1.8288000000000155</v>
      </c>
      <c r="D379" s="3" t="e">
        <f t="shared" si="18"/>
        <v>#N/A</v>
      </c>
    </row>
    <row r="380" spans="3:4" x14ac:dyDescent="0.2">
      <c r="C380" s="8">
        <f t="shared" si="19"/>
        <v>1.8432000000000155</v>
      </c>
      <c r="D380" s="3" t="e">
        <f t="shared" si="18"/>
        <v>#N/A</v>
      </c>
    </row>
    <row r="381" spans="3:4" x14ac:dyDescent="0.2">
      <c r="C381" s="8">
        <f t="shared" si="19"/>
        <v>1.8576000000000155</v>
      </c>
      <c r="D381" s="3" t="e">
        <f t="shared" si="18"/>
        <v>#N/A</v>
      </c>
    </row>
    <row r="382" spans="3:4" x14ac:dyDescent="0.2">
      <c r="C382" s="8">
        <f t="shared" si="19"/>
        <v>1.8720000000000154</v>
      </c>
      <c r="D382" s="3" t="e">
        <f t="shared" si="18"/>
        <v>#N/A</v>
      </c>
    </row>
    <row r="383" spans="3:4" x14ac:dyDescent="0.2">
      <c r="C383" s="8">
        <f t="shared" si="19"/>
        <v>1.8864000000000154</v>
      </c>
      <c r="D383" s="3" t="e">
        <f t="shared" si="18"/>
        <v>#N/A</v>
      </c>
    </row>
    <row r="384" spans="3:4" x14ac:dyDescent="0.2">
      <c r="C384" s="8">
        <f t="shared" si="19"/>
        <v>1.9008000000000154</v>
      </c>
      <c r="D384" s="3" t="e">
        <f t="shared" si="18"/>
        <v>#N/A</v>
      </c>
    </row>
    <row r="385" spans="3:4" x14ac:dyDescent="0.2">
      <c r="C385" s="8">
        <f t="shared" si="19"/>
        <v>1.9152000000000153</v>
      </c>
      <c r="D385" s="3" t="e">
        <f t="shared" si="18"/>
        <v>#N/A</v>
      </c>
    </row>
    <row r="386" spans="3:4" x14ac:dyDescent="0.2">
      <c r="C386" s="8">
        <f t="shared" si="19"/>
        <v>1.9296000000000153</v>
      </c>
      <c r="D386" s="3" t="e">
        <f t="shared" ref="D386:D449" si="20">IF(right_flag=4,IF(OR(NORMSDIST(C386)&lt;currentloprob,NORMSDIST(C386)&gt;currenthiprob),NORMDIST(C386,0,1,FALSE),NA()),IF(right_flag=3,IF(AND(NORMSDIST(C386)&gt;currentloprob,NORMSDIST(C386)&lt;currenthiprob),NORMDIST(C386,0,1,FALSE),NA()),IF(right_flag=2,IF(NORMSDIST(C386)&gt;1-currentprob,NORMDIST(C386,0,1,FALSE),NA()),IF(right_flag=1,IF(NORMSDIST(C386)&lt;currentprob,NORMDIST(C386,0,1,FALSE),NA())))))</f>
        <v>#N/A</v>
      </c>
    </row>
    <row r="387" spans="3:4" x14ac:dyDescent="0.2">
      <c r="C387" s="8">
        <f t="shared" si="19"/>
        <v>1.9440000000000153</v>
      </c>
      <c r="D387" s="3" t="e">
        <f t="shared" si="20"/>
        <v>#N/A</v>
      </c>
    </row>
    <row r="388" spans="3:4" x14ac:dyDescent="0.2">
      <c r="C388" s="8">
        <f t="shared" ref="C388:C451" si="21">-$C$2*2/500+C387</f>
        <v>1.9584000000000152</v>
      </c>
      <c r="D388" s="3" t="e">
        <f t="shared" si="20"/>
        <v>#N/A</v>
      </c>
    </row>
    <row r="389" spans="3:4" x14ac:dyDescent="0.2">
      <c r="C389" s="8">
        <f t="shared" si="21"/>
        <v>1.9728000000000152</v>
      </c>
      <c r="D389" s="3" t="e">
        <f t="shared" si="20"/>
        <v>#N/A</v>
      </c>
    </row>
    <row r="390" spans="3:4" x14ac:dyDescent="0.2">
      <c r="C390" s="8">
        <f t="shared" si="21"/>
        <v>1.9872000000000152</v>
      </c>
      <c r="D390" s="3" t="e">
        <f t="shared" si="20"/>
        <v>#N/A</v>
      </c>
    </row>
    <row r="391" spans="3:4" x14ac:dyDescent="0.2">
      <c r="C391" s="8">
        <f t="shared" si="21"/>
        <v>2.0016000000000154</v>
      </c>
      <c r="D391" s="3" t="e">
        <f t="shared" si="20"/>
        <v>#N/A</v>
      </c>
    </row>
    <row r="392" spans="3:4" x14ac:dyDescent="0.2">
      <c r="C392" s="8">
        <f t="shared" si="21"/>
        <v>2.0160000000000156</v>
      </c>
      <c r="D392" s="3" t="e">
        <f t="shared" si="20"/>
        <v>#N/A</v>
      </c>
    </row>
    <row r="393" spans="3:4" x14ac:dyDescent="0.2">
      <c r="C393" s="8">
        <f t="shared" si="21"/>
        <v>2.0304000000000157</v>
      </c>
      <c r="D393" s="3" t="e">
        <f t="shared" si="20"/>
        <v>#N/A</v>
      </c>
    </row>
    <row r="394" spans="3:4" x14ac:dyDescent="0.2">
      <c r="C394" s="8">
        <f t="shared" si="21"/>
        <v>2.0448000000000159</v>
      </c>
      <c r="D394" s="3" t="e">
        <f t="shared" si="20"/>
        <v>#N/A</v>
      </c>
    </row>
    <row r="395" spans="3:4" x14ac:dyDescent="0.2">
      <c r="C395" s="8">
        <f t="shared" si="21"/>
        <v>2.0592000000000161</v>
      </c>
      <c r="D395" s="3" t="e">
        <f t="shared" si="20"/>
        <v>#N/A</v>
      </c>
    </row>
    <row r="396" spans="3:4" x14ac:dyDescent="0.2">
      <c r="C396" s="8">
        <f t="shared" si="21"/>
        <v>2.0736000000000163</v>
      </c>
      <c r="D396" s="3" t="e">
        <f t="shared" si="20"/>
        <v>#N/A</v>
      </c>
    </row>
    <row r="397" spans="3:4" x14ac:dyDescent="0.2">
      <c r="C397" s="8">
        <f t="shared" si="21"/>
        <v>2.0880000000000165</v>
      </c>
      <c r="D397" s="3" t="e">
        <f t="shared" si="20"/>
        <v>#N/A</v>
      </c>
    </row>
    <row r="398" spans="3:4" x14ac:dyDescent="0.2">
      <c r="C398" s="8">
        <f t="shared" si="21"/>
        <v>2.1024000000000167</v>
      </c>
      <c r="D398" s="3" t="e">
        <f t="shared" si="20"/>
        <v>#N/A</v>
      </c>
    </row>
    <row r="399" spans="3:4" x14ac:dyDescent="0.2">
      <c r="C399" s="8">
        <f t="shared" si="21"/>
        <v>2.1168000000000169</v>
      </c>
      <c r="D399" s="3" t="e">
        <f t="shared" si="20"/>
        <v>#N/A</v>
      </c>
    </row>
    <row r="400" spans="3:4" x14ac:dyDescent="0.2">
      <c r="C400" s="8">
        <f t="shared" si="21"/>
        <v>2.1312000000000171</v>
      </c>
      <c r="D400" s="3" t="e">
        <f t="shared" si="20"/>
        <v>#N/A</v>
      </c>
    </row>
    <row r="401" spans="3:4" x14ac:dyDescent="0.2">
      <c r="C401" s="8">
        <f t="shared" si="21"/>
        <v>2.1456000000000173</v>
      </c>
      <c r="D401" s="3" t="e">
        <f t="shared" si="20"/>
        <v>#N/A</v>
      </c>
    </row>
    <row r="402" spans="3:4" x14ac:dyDescent="0.2">
      <c r="C402" s="8">
        <f t="shared" si="21"/>
        <v>2.1600000000000175</v>
      </c>
      <c r="D402" s="3" t="e">
        <f t="shared" si="20"/>
        <v>#N/A</v>
      </c>
    </row>
    <row r="403" spans="3:4" x14ac:dyDescent="0.2">
      <c r="C403" s="8">
        <f t="shared" si="21"/>
        <v>2.1744000000000177</v>
      </c>
      <c r="D403" s="3" t="e">
        <f t="shared" si="20"/>
        <v>#N/A</v>
      </c>
    </row>
    <row r="404" spans="3:4" x14ac:dyDescent="0.2">
      <c r="C404" s="8">
        <f t="shared" si="21"/>
        <v>2.1888000000000178</v>
      </c>
      <c r="D404" s="3" t="e">
        <f t="shared" si="20"/>
        <v>#N/A</v>
      </c>
    </row>
    <row r="405" spans="3:4" x14ac:dyDescent="0.2">
      <c r="C405" s="8">
        <f t="shared" si="21"/>
        <v>2.203200000000018</v>
      </c>
      <c r="D405" s="3" t="e">
        <f t="shared" si="20"/>
        <v>#N/A</v>
      </c>
    </row>
    <row r="406" spans="3:4" x14ac:dyDescent="0.2">
      <c r="C406" s="8">
        <f t="shared" si="21"/>
        <v>2.2176000000000182</v>
      </c>
      <c r="D406" s="3" t="e">
        <f t="shared" si="20"/>
        <v>#N/A</v>
      </c>
    </row>
    <row r="407" spans="3:4" x14ac:dyDescent="0.2">
      <c r="C407" s="8">
        <f t="shared" si="21"/>
        <v>2.2320000000000184</v>
      </c>
      <c r="D407" s="3" t="e">
        <f t="shared" si="20"/>
        <v>#N/A</v>
      </c>
    </row>
    <row r="408" spans="3:4" x14ac:dyDescent="0.2">
      <c r="C408" s="8">
        <f t="shared" si="21"/>
        <v>2.2464000000000186</v>
      </c>
      <c r="D408" s="3" t="e">
        <f t="shared" si="20"/>
        <v>#N/A</v>
      </c>
    </row>
    <row r="409" spans="3:4" x14ac:dyDescent="0.2">
      <c r="C409" s="8">
        <f t="shared" si="21"/>
        <v>2.2608000000000188</v>
      </c>
      <c r="D409" s="3" t="e">
        <f t="shared" si="20"/>
        <v>#N/A</v>
      </c>
    </row>
    <row r="410" spans="3:4" x14ac:dyDescent="0.2">
      <c r="C410" s="8">
        <f t="shared" si="21"/>
        <v>2.275200000000019</v>
      </c>
      <c r="D410" s="3" t="e">
        <f t="shared" si="20"/>
        <v>#N/A</v>
      </c>
    </row>
    <row r="411" spans="3:4" x14ac:dyDescent="0.2">
      <c r="C411" s="8">
        <f t="shared" si="21"/>
        <v>2.2896000000000192</v>
      </c>
      <c r="D411" s="3" t="e">
        <f t="shared" si="20"/>
        <v>#N/A</v>
      </c>
    </row>
    <row r="412" spans="3:4" x14ac:dyDescent="0.2">
      <c r="C412" s="8">
        <f t="shared" si="21"/>
        <v>2.3040000000000194</v>
      </c>
      <c r="D412" s="3" t="e">
        <f t="shared" si="20"/>
        <v>#N/A</v>
      </c>
    </row>
    <row r="413" spans="3:4" x14ac:dyDescent="0.2">
      <c r="C413" s="8">
        <f t="shared" si="21"/>
        <v>2.3184000000000196</v>
      </c>
      <c r="D413" s="3" t="e">
        <f t="shared" si="20"/>
        <v>#N/A</v>
      </c>
    </row>
    <row r="414" spans="3:4" x14ac:dyDescent="0.2">
      <c r="C414" s="8">
        <f t="shared" si="21"/>
        <v>2.3328000000000197</v>
      </c>
      <c r="D414" s="3" t="e">
        <f t="shared" si="20"/>
        <v>#N/A</v>
      </c>
    </row>
    <row r="415" spans="3:4" x14ac:dyDescent="0.2">
      <c r="C415" s="8">
        <f t="shared" si="21"/>
        <v>2.3472000000000199</v>
      </c>
      <c r="D415" s="3" t="e">
        <f t="shared" si="20"/>
        <v>#N/A</v>
      </c>
    </row>
    <row r="416" spans="3:4" x14ac:dyDescent="0.2">
      <c r="C416" s="8">
        <f t="shared" si="21"/>
        <v>2.3616000000000201</v>
      </c>
      <c r="D416" s="3" t="e">
        <f t="shared" si="20"/>
        <v>#N/A</v>
      </c>
    </row>
    <row r="417" spans="3:4" x14ac:dyDescent="0.2">
      <c r="C417" s="8">
        <f t="shared" si="21"/>
        <v>2.3760000000000203</v>
      </c>
      <c r="D417" s="3" t="e">
        <f t="shared" si="20"/>
        <v>#N/A</v>
      </c>
    </row>
    <row r="418" spans="3:4" x14ac:dyDescent="0.2">
      <c r="C418" s="8">
        <f t="shared" si="21"/>
        <v>2.3904000000000205</v>
      </c>
      <c r="D418" s="3" t="e">
        <f t="shared" si="20"/>
        <v>#N/A</v>
      </c>
    </row>
    <row r="419" spans="3:4" x14ac:dyDescent="0.2">
      <c r="C419" s="8">
        <f t="shared" si="21"/>
        <v>2.4048000000000207</v>
      </c>
      <c r="D419" s="3" t="e">
        <f t="shared" si="20"/>
        <v>#N/A</v>
      </c>
    </row>
    <row r="420" spans="3:4" x14ac:dyDescent="0.2">
      <c r="C420" s="8">
        <f t="shared" si="21"/>
        <v>2.4192000000000209</v>
      </c>
      <c r="D420" s="3" t="e">
        <f t="shared" si="20"/>
        <v>#N/A</v>
      </c>
    </row>
    <row r="421" spans="3:4" x14ac:dyDescent="0.2">
      <c r="C421" s="8">
        <f t="shared" si="21"/>
        <v>2.4336000000000211</v>
      </c>
      <c r="D421" s="3" t="e">
        <f t="shared" si="20"/>
        <v>#N/A</v>
      </c>
    </row>
    <row r="422" spans="3:4" x14ac:dyDescent="0.2">
      <c r="C422" s="8">
        <f t="shared" si="21"/>
        <v>2.4480000000000213</v>
      </c>
      <c r="D422" s="3" t="e">
        <f t="shared" si="20"/>
        <v>#N/A</v>
      </c>
    </row>
    <row r="423" spans="3:4" x14ac:dyDescent="0.2">
      <c r="C423" s="8">
        <f t="shared" si="21"/>
        <v>2.4624000000000215</v>
      </c>
      <c r="D423" s="3" t="e">
        <f t="shared" si="20"/>
        <v>#N/A</v>
      </c>
    </row>
    <row r="424" spans="3:4" x14ac:dyDescent="0.2">
      <c r="C424" s="8">
        <f t="shared" si="21"/>
        <v>2.4768000000000217</v>
      </c>
      <c r="D424" s="3" t="e">
        <f t="shared" si="20"/>
        <v>#N/A</v>
      </c>
    </row>
    <row r="425" spans="3:4" x14ac:dyDescent="0.2">
      <c r="C425" s="8">
        <f t="shared" si="21"/>
        <v>2.4912000000000218</v>
      </c>
      <c r="D425" s="3" t="e">
        <f t="shared" si="20"/>
        <v>#N/A</v>
      </c>
    </row>
    <row r="426" spans="3:4" x14ac:dyDescent="0.2">
      <c r="C426" s="8">
        <f t="shared" si="21"/>
        <v>2.505600000000022</v>
      </c>
      <c r="D426" s="3" t="e">
        <f t="shared" si="20"/>
        <v>#N/A</v>
      </c>
    </row>
    <row r="427" spans="3:4" x14ac:dyDescent="0.2">
      <c r="C427" s="8">
        <f t="shared" si="21"/>
        <v>2.5200000000000222</v>
      </c>
      <c r="D427" s="3" t="e">
        <f t="shared" si="20"/>
        <v>#N/A</v>
      </c>
    </row>
    <row r="428" spans="3:4" x14ac:dyDescent="0.2">
      <c r="C428" s="8">
        <f t="shared" si="21"/>
        <v>2.5344000000000224</v>
      </c>
      <c r="D428" s="3" t="e">
        <f t="shared" si="20"/>
        <v>#N/A</v>
      </c>
    </row>
    <row r="429" spans="3:4" x14ac:dyDescent="0.2">
      <c r="C429" s="8">
        <f t="shared" si="21"/>
        <v>2.5488000000000226</v>
      </c>
      <c r="D429" s="3" t="e">
        <f t="shared" si="20"/>
        <v>#N/A</v>
      </c>
    </row>
    <row r="430" spans="3:4" x14ac:dyDescent="0.2">
      <c r="C430" s="8">
        <f t="shared" si="21"/>
        <v>2.5632000000000228</v>
      </c>
      <c r="D430" s="3" t="e">
        <f t="shared" si="20"/>
        <v>#N/A</v>
      </c>
    </row>
    <row r="431" spans="3:4" x14ac:dyDescent="0.2">
      <c r="C431" s="8">
        <f t="shared" si="21"/>
        <v>2.577600000000023</v>
      </c>
      <c r="D431" s="3" t="e">
        <f t="shared" si="20"/>
        <v>#N/A</v>
      </c>
    </row>
    <row r="432" spans="3:4" x14ac:dyDescent="0.2">
      <c r="C432" s="8">
        <f t="shared" si="21"/>
        <v>2.5920000000000232</v>
      </c>
      <c r="D432" s="3" t="e">
        <f t="shared" si="20"/>
        <v>#N/A</v>
      </c>
    </row>
    <row r="433" spans="3:4" x14ac:dyDescent="0.2">
      <c r="C433" s="8">
        <f t="shared" si="21"/>
        <v>2.6064000000000234</v>
      </c>
      <c r="D433" s="3" t="e">
        <f t="shared" si="20"/>
        <v>#N/A</v>
      </c>
    </row>
    <row r="434" spans="3:4" x14ac:dyDescent="0.2">
      <c r="C434" s="8">
        <f t="shared" si="21"/>
        <v>2.6208000000000236</v>
      </c>
      <c r="D434" s="3" t="e">
        <f t="shared" si="20"/>
        <v>#N/A</v>
      </c>
    </row>
    <row r="435" spans="3:4" x14ac:dyDescent="0.2">
      <c r="C435" s="8">
        <f t="shared" si="21"/>
        <v>2.6352000000000237</v>
      </c>
      <c r="D435" s="3" t="e">
        <f t="shared" si="20"/>
        <v>#N/A</v>
      </c>
    </row>
    <row r="436" spans="3:4" x14ac:dyDescent="0.2">
      <c r="C436" s="8">
        <f t="shared" si="21"/>
        <v>2.6496000000000239</v>
      </c>
      <c r="D436" s="3" t="e">
        <f t="shared" si="20"/>
        <v>#N/A</v>
      </c>
    </row>
    <row r="437" spans="3:4" x14ac:dyDescent="0.2">
      <c r="C437" s="8">
        <f t="shared" si="21"/>
        <v>2.6640000000000241</v>
      </c>
      <c r="D437" s="3" t="e">
        <f t="shared" si="20"/>
        <v>#N/A</v>
      </c>
    </row>
    <row r="438" spans="3:4" x14ac:dyDescent="0.2">
      <c r="C438" s="8">
        <f t="shared" si="21"/>
        <v>2.6784000000000243</v>
      </c>
      <c r="D438" s="3" t="e">
        <f t="shared" si="20"/>
        <v>#N/A</v>
      </c>
    </row>
    <row r="439" spans="3:4" x14ac:dyDescent="0.2">
      <c r="C439" s="8">
        <f t="shared" si="21"/>
        <v>2.6928000000000245</v>
      </c>
      <c r="D439" s="3" t="e">
        <f t="shared" si="20"/>
        <v>#N/A</v>
      </c>
    </row>
    <row r="440" spans="3:4" x14ac:dyDescent="0.2">
      <c r="C440" s="8">
        <f t="shared" si="21"/>
        <v>2.7072000000000247</v>
      </c>
      <c r="D440" s="3" t="e">
        <f t="shared" si="20"/>
        <v>#N/A</v>
      </c>
    </row>
    <row r="441" spans="3:4" x14ac:dyDescent="0.2">
      <c r="C441" s="8">
        <f t="shared" si="21"/>
        <v>2.7216000000000249</v>
      </c>
      <c r="D441" s="3" t="e">
        <f t="shared" si="20"/>
        <v>#N/A</v>
      </c>
    </row>
    <row r="442" spans="3:4" x14ac:dyDescent="0.2">
      <c r="C442" s="8">
        <f t="shared" si="21"/>
        <v>2.7360000000000251</v>
      </c>
      <c r="D442" s="3" t="e">
        <f t="shared" si="20"/>
        <v>#N/A</v>
      </c>
    </row>
    <row r="443" spans="3:4" x14ac:dyDescent="0.2">
      <c r="C443" s="8">
        <f t="shared" si="21"/>
        <v>2.7504000000000253</v>
      </c>
      <c r="D443" s="3" t="e">
        <f t="shared" si="20"/>
        <v>#N/A</v>
      </c>
    </row>
    <row r="444" spans="3:4" x14ac:dyDescent="0.2">
      <c r="C444" s="8">
        <f t="shared" si="21"/>
        <v>2.7648000000000255</v>
      </c>
      <c r="D444" s="3" t="e">
        <f t="shared" si="20"/>
        <v>#N/A</v>
      </c>
    </row>
    <row r="445" spans="3:4" x14ac:dyDescent="0.2">
      <c r="C445" s="8">
        <f t="shared" si="21"/>
        <v>2.7792000000000256</v>
      </c>
      <c r="D445" s="3" t="e">
        <f t="shared" si="20"/>
        <v>#N/A</v>
      </c>
    </row>
    <row r="446" spans="3:4" x14ac:dyDescent="0.2">
      <c r="C446" s="8">
        <f t="shared" si="21"/>
        <v>2.7936000000000258</v>
      </c>
      <c r="D446" s="3" t="e">
        <f t="shared" si="20"/>
        <v>#N/A</v>
      </c>
    </row>
    <row r="447" spans="3:4" x14ac:dyDescent="0.2">
      <c r="C447" s="8">
        <f t="shared" si="21"/>
        <v>2.808000000000026</v>
      </c>
      <c r="D447" s="3" t="e">
        <f t="shared" si="20"/>
        <v>#N/A</v>
      </c>
    </row>
    <row r="448" spans="3:4" x14ac:dyDescent="0.2">
      <c r="C448" s="8">
        <f t="shared" si="21"/>
        <v>2.8224000000000262</v>
      </c>
      <c r="D448" s="3" t="e">
        <f t="shared" si="20"/>
        <v>#N/A</v>
      </c>
    </row>
    <row r="449" spans="3:4" x14ac:dyDescent="0.2">
      <c r="C449" s="8">
        <f t="shared" si="21"/>
        <v>2.8368000000000264</v>
      </c>
      <c r="D449" s="3" t="e">
        <f t="shared" si="20"/>
        <v>#N/A</v>
      </c>
    </row>
    <row r="450" spans="3:4" x14ac:dyDescent="0.2">
      <c r="C450" s="8">
        <f t="shared" si="21"/>
        <v>2.8512000000000266</v>
      </c>
      <c r="D450" s="3" t="e">
        <f t="shared" ref="D450:D502" si="22">IF(right_flag=4,IF(OR(NORMSDIST(C450)&lt;currentloprob,NORMSDIST(C450)&gt;currenthiprob),NORMDIST(C450,0,1,FALSE),NA()),IF(right_flag=3,IF(AND(NORMSDIST(C450)&gt;currentloprob,NORMSDIST(C450)&lt;currenthiprob),NORMDIST(C450,0,1,FALSE),NA()),IF(right_flag=2,IF(NORMSDIST(C450)&gt;1-currentprob,NORMDIST(C450,0,1,FALSE),NA()),IF(right_flag=1,IF(NORMSDIST(C450)&lt;currentprob,NORMDIST(C450,0,1,FALSE),NA())))))</f>
        <v>#N/A</v>
      </c>
    </row>
    <row r="451" spans="3:4" x14ac:dyDescent="0.2">
      <c r="C451" s="8">
        <f t="shared" si="21"/>
        <v>2.8656000000000268</v>
      </c>
      <c r="D451" s="3" t="e">
        <f t="shared" si="22"/>
        <v>#N/A</v>
      </c>
    </row>
    <row r="452" spans="3:4" x14ac:dyDescent="0.2">
      <c r="C452" s="8">
        <f t="shared" ref="C452:C502" si="23">-$C$2*2/500+C451</f>
        <v>2.880000000000027</v>
      </c>
      <c r="D452" s="3" t="e">
        <f t="shared" si="22"/>
        <v>#N/A</v>
      </c>
    </row>
    <row r="453" spans="3:4" x14ac:dyDescent="0.2">
      <c r="C453" s="8">
        <f t="shared" si="23"/>
        <v>2.8944000000000272</v>
      </c>
      <c r="D453" s="3" t="e">
        <f t="shared" si="22"/>
        <v>#N/A</v>
      </c>
    </row>
    <row r="454" spans="3:4" x14ac:dyDescent="0.2">
      <c r="C454" s="8">
        <f t="shared" si="23"/>
        <v>2.9088000000000274</v>
      </c>
      <c r="D454" s="3" t="e">
        <f t="shared" si="22"/>
        <v>#N/A</v>
      </c>
    </row>
    <row r="455" spans="3:4" x14ac:dyDescent="0.2">
      <c r="C455" s="8">
        <f t="shared" si="23"/>
        <v>2.9232000000000276</v>
      </c>
      <c r="D455" s="3" t="e">
        <f t="shared" si="22"/>
        <v>#N/A</v>
      </c>
    </row>
    <row r="456" spans="3:4" x14ac:dyDescent="0.2">
      <c r="C456" s="8">
        <f t="shared" si="23"/>
        <v>2.9376000000000277</v>
      </c>
      <c r="D456" s="3" t="e">
        <f t="shared" si="22"/>
        <v>#N/A</v>
      </c>
    </row>
    <row r="457" spans="3:4" x14ac:dyDescent="0.2">
      <c r="C457" s="8">
        <f t="shared" si="23"/>
        <v>2.9520000000000279</v>
      </c>
      <c r="D457" s="3" t="e">
        <f t="shared" si="22"/>
        <v>#N/A</v>
      </c>
    </row>
    <row r="458" spans="3:4" x14ac:dyDescent="0.2">
      <c r="C458" s="8">
        <f t="shared" si="23"/>
        <v>2.9664000000000281</v>
      </c>
      <c r="D458" s="3" t="e">
        <f t="shared" si="22"/>
        <v>#N/A</v>
      </c>
    </row>
    <row r="459" spans="3:4" x14ac:dyDescent="0.2">
      <c r="C459" s="8">
        <f t="shared" si="23"/>
        <v>2.9808000000000283</v>
      </c>
      <c r="D459" s="3" t="e">
        <f t="shared" si="22"/>
        <v>#N/A</v>
      </c>
    </row>
    <row r="460" spans="3:4" x14ac:dyDescent="0.2">
      <c r="C460" s="8">
        <f t="shared" si="23"/>
        <v>2.9952000000000285</v>
      </c>
      <c r="D460" s="3" t="e">
        <f t="shared" si="22"/>
        <v>#N/A</v>
      </c>
    </row>
    <row r="461" spans="3:4" x14ac:dyDescent="0.2">
      <c r="C461" s="8">
        <f t="shared" si="23"/>
        <v>3.0096000000000287</v>
      </c>
      <c r="D461" s="3" t="e">
        <f t="shared" si="22"/>
        <v>#N/A</v>
      </c>
    </row>
    <row r="462" spans="3:4" x14ac:dyDescent="0.2">
      <c r="C462" s="8">
        <f t="shared" si="23"/>
        <v>3.0240000000000289</v>
      </c>
      <c r="D462" s="3" t="e">
        <f t="shared" si="22"/>
        <v>#N/A</v>
      </c>
    </row>
    <row r="463" spans="3:4" x14ac:dyDescent="0.2">
      <c r="C463" s="8">
        <f t="shared" si="23"/>
        <v>3.0384000000000291</v>
      </c>
      <c r="D463" s="3" t="e">
        <f t="shared" si="22"/>
        <v>#N/A</v>
      </c>
    </row>
    <row r="464" spans="3:4" x14ac:dyDescent="0.2">
      <c r="C464" s="8">
        <f t="shared" si="23"/>
        <v>3.0528000000000293</v>
      </c>
      <c r="D464" s="3" t="e">
        <f t="shared" si="22"/>
        <v>#N/A</v>
      </c>
    </row>
    <row r="465" spans="3:4" x14ac:dyDescent="0.2">
      <c r="C465" s="8">
        <f t="shared" si="23"/>
        <v>3.0672000000000295</v>
      </c>
      <c r="D465" s="3" t="e">
        <f t="shared" si="22"/>
        <v>#N/A</v>
      </c>
    </row>
    <row r="466" spans="3:4" x14ac:dyDescent="0.2">
      <c r="C466" s="8">
        <f t="shared" si="23"/>
        <v>3.0816000000000296</v>
      </c>
      <c r="D466" s="3" t="e">
        <f t="shared" si="22"/>
        <v>#N/A</v>
      </c>
    </row>
    <row r="467" spans="3:4" x14ac:dyDescent="0.2">
      <c r="C467" s="8">
        <f t="shared" si="23"/>
        <v>3.0960000000000298</v>
      </c>
      <c r="D467" s="3" t="e">
        <f t="shared" si="22"/>
        <v>#N/A</v>
      </c>
    </row>
    <row r="468" spans="3:4" x14ac:dyDescent="0.2">
      <c r="C468" s="8">
        <f t="shared" si="23"/>
        <v>3.11040000000003</v>
      </c>
      <c r="D468" s="3" t="e">
        <f t="shared" si="22"/>
        <v>#N/A</v>
      </c>
    </row>
    <row r="469" spans="3:4" x14ac:dyDescent="0.2">
      <c r="C469" s="8">
        <f t="shared" si="23"/>
        <v>3.1248000000000302</v>
      </c>
      <c r="D469" s="3" t="e">
        <f t="shared" si="22"/>
        <v>#N/A</v>
      </c>
    </row>
    <row r="470" spans="3:4" x14ac:dyDescent="0.2">
      <c r="C470" s="8">
        <f t="shared" si="23"/>
        <v>3.1392000000000304</v>
      </c>
      <c r="D470" s="3" t="e">
        <f t="shared" si="22"/>
        <v>#N/A</v>
      </c>
    </row>
    <row r="471" spans="3:4" x14ac:dyDescent="0.2">
      <c r="C471" s="8">
        <f t="shared" si="23"/>
        <v>3.1536000000000306</v>
      </c>
      <c r="D471" s="3" t="e">
        <f t="shared" si="22"/>
        <v>#N/A</v>
      </c>
    </row>
    <row r="472" spans="3:4" x14ac:dyDescent="0.2">
      <c r="C472" s="8">
        <f t="shared" si="23"/>
        <v>3.1680000000000308</v>
      </c>
      <c r="D472" s="3" t="e">
        <f t="shared" si="22"/>
        <v>#N/A</v>
      </c>
    </row>
    <row r="473" spans="3:4" x14ac:dyDescent="0.2">
      <c r="C473" s="8">
        <f t="shared" si="23"/>
        <v>3.182400000000031</v>
      </c>
      <c r="D473" s="3" t="e">
        <f t="shared" si="22"/>
        <v>#N/A</v>
      </c>
    </row>
    <row r="474" spans="3:4" x14ac:dyDescent="0.2">
      <c r="C474" s="8">
        <f t="shared" si="23"/>
        <v>3.1968000000000312</v>
      </c>
      <c r="D474" s="3" t="e">
        <f t="shared" si="22"/>
        <v>#N/A</v>
      </c>
    </row>
    <row r="475" spans="3:4" x14ac:dyDescent="0.2">
      <c r="C475" s="8">
        <f t="shared" si="23"/>
        <v>3.2112000000000314</v>
      </c>
      <c r="D475" s="3" t="e">
        <f t="shared" si="22"/>
        <v>#N/A</v>
      </c>
    </row>
    <row r="476" spans="3:4" x14ac:dyDescent="0.2">
      <c r="C476" s="8">
        <f t="shared" si="23"/>
        <v>3.2256000000000316</v>
      </c>
      <c r="D476" s="3" t="e">
        <f t="shared" si="22"/>
        <v>#N/A</v>
      </c>
    </row>
    <row r="477" spans="3:4" x14ac:dyDescent="0.2">
      <c r="C477" s="8">
        <f t="shared" si="23"/>
        <v>3.2400000000000317</v>
      </c>
      <c r="D477" s="3" t="e">
        <f t="shared" si="22"/>
        <v>#N/A</v>
      </c>
    </row>
    <row r="478" spans="3:4" x14ac:dyDescent="0.2">
      <c r="C478" s="8">
        <f t="shared" si="23"/>
        <v>3.2544000000000319</v>
      </c>
      <c r="D478" s="3" t="e">
        <f t="shared" si="22"/>
        <v>#N/A</v>
      </c>
    </row>
    <row r="479" spans="3:4" x14ac:dyDescent="0.2">
      <c r="C479" s="8">
        <f t="shared" si="23"/>
        <v>3.2688000000000321</v>
      </c>
      <c r="D479" s="3" t="e">
        <f t="shared" si="22"/>
        <v>#N/A</v>
      </c>
    </row>
    <row r="480" spans="3:4" x14ac:dyDescent="0.2">
      <c r="C480" s="8">
        <f t="shared" si="23"/>
        <v>3.2832000000000323</v>
      </c>
      <c r="D480" s="3" t="e">
        <f t="shared" si="22"/>
        <v>#N/A</v>
      </c>
    </row>
    <row r="481" spans="3:4" x14ac:dyDescent="0.2">
      <c r="C481" s="8">
        <f t="shared" si="23"/>
        <v>3.2976000000000325</v>
      </c>
      <c r="D481" s="3" t="e">
        <f t="shared" si="22"/>
        <v>#N/A</v>
      </c>
    </row>
    <row r="482" spans="3:4" x14ac:dyDescent="0.2">
      <c r="C482" s="8">
        <f t="shared" si="23"/>
        <v>3.3120000000000327</v>
      </c>
      <c r="D482" s="3" t="e">
        <f t="shared" si="22"/>
        <v>#N/A</v>
      </c>
    </row>
    <row r="483" spans="3:4" x14ac:dyDescent="0.2">
      <c r="C483" s="8">
        <f t="shared" si="23"/>
        <v>3.3264000000000329</v>
      </c>
      <c r="D483" s="3" t="e">
        <f t="shared" si="22"/>
        <v>#N/A</v>
      </c>
    </row>
    <row r="484" spans="3:4" x14ac:dyDescent="0.2">
      <c r="C484" s="8">
        <f t="shared" si="23"/>
        <v>3.3408000000000331</v>
      </c>
      <c r="D484" s="3" t="e">
        <f t="shared" si="22"/>
        <v>#N/A</v>
      </c>
    </row>
    <row r="485" spans="3:4" x14ac:dyDescent="0.2">
      <c r="C485" s="8">
        <f t="shared" si="23"/>
        <v>3.3552000000000333</v>
      </c>
      <c r="D485" s="3" t="e">
        <f t="shared" si="22"/>
        <v>#N/A</v>
      </c>
    </row>
    <row r="486" spans="3:4" x14ac:dyDescent="0.2">
      <c r="C486" s="8">
        <f t="shared" si="23"/>
        <v>3.3696000000000335</v>
      </c>
      <c r="D486" s="3" t="e">
        <f t="shared" si="22"/>
        <v>#N/A</v>
      </c>
    </row>
    <row r="487" spans="3:4" x14ac:dyDescent="0.2">
      <c r="C487" s="8">
        <f t="shared" si="23"/>
        <v>3.3840000000000336</v>
      </c>
      <c r="D487" s="3" t="e">
        <f t="shared" si="22"/>
        <v>#N/A</v>
      </c>
    </row>
    <row r="488" spans="3:4" x14ac:dyDescent="0.2">
      <c r="C488" s="8">
        <f t="shared" si="23"/>
        <v>3.3984000000000338</v>
      </c>
      <c r="D488" s="3" t="e">
        <f t="shared" si="22"/>
        <v>#N/A</v>
      </c>
    </row>
    <row r="489" spans="3:4" x14ac:dyDescent="0.2">
      <c r="C489" s="8">
        <f t="shared" si="23"/>
        <v>3.412800000000034</v>
      </c>
      <c r="D489" s="3" t="e">
        <f t="shared" si="22"/>
        <v>#N/A</v>
      </c>
    </row>
    <row r="490" spans="3:4" x14ac:dyDescent="0.2">
      <c r="C490" s="8">
        <f t="shared" si="23"/>
        <v>3.4272000000000342</v>
      </c>
      <c r="D490" s="3" t="e">
        <f t="shared" si="22"/>
        <v>#N/A</v>
      </c>
    </row>
    <row r="491" spans="3:4" x14ac:dyDescent="0.2">
      <c r="C491" s="8">
        <f t="shared" si="23"/>
        <v>3.4416000000000344</v>
      </c>
      <c r="D491" s="3" t="e">
        <f t="shared" si="22"/>
        <v>#N/A</v>
      </c>
    </row>
    <row r="492" spans="3:4" x14ac:dyDescent="0.2">
      <c r="C492" s="8">
        <f t="shared" si="23"/>
        <v>3.4560000000000346</v>
      </c>
      <c r="D492" s="3" t="e">
        <f t="shared" si="22"/>
        <v>#N/A</v>
      </c>
    </row>
    <row r="493" spans="3:4" x14ac:dyDescent="0.2">
      <c r="C493" s="8">
        <f t="shared" si="23"/>
        <v>3.4704000000000348</v>
      </c>
      <c r="D493" s="3" t="e">
        <f t="shared" si="22"/>
        <v>#N/A</v>
      </c>
    </row>
    <row r="494" spans="3:4" x14ac:dyDescent="0.2">
      <c r="C494" s="8">
        <f t="shared" si="23"/>
        <v>3.484800000000035</v>
      </c>
      <c r="D494" s="3" t="e">
        <f t="shared" si="22"/>
        <v>#N/A</v>
      </c>
    </row>
    <row r="495" spans="3:4" x14ac:dyDescent="0.2">
      <c r="C495" s="8">
        <f t="shared" si="23"/>
        <v>3.4992000000000352</v>
      </c>
      <c r="D495" s="3" t="e">
        <f t="shared" si="22"/>
        <v>#N/A</v>
      </c>
    </row>
    <row r="496" spans="3:4" x14ac:dyDescent="0.2">
      <c r="C496" s="8">
        <f t="shared" si="23"/>
        <v>3.5136000000000354</v>
      </c>
      <c r="D496" s="3" t="e">
        <f t="shared" si="22"/>
        <v>#N/A</v>
      </c>
    </row>
    <row r="497" spans="3:4" x14ac:dyDescent="0.2">
      <c r="C497" s="8">
        <f t="shared" si="23"/>
        <v>3.5280000000000356</v>
      </c>
      <c r="D497" s="3" t="e">
        <f t="shared" si="22"/>
        <v>#N/A</v>
      </c>
    </row>
    <row r="498" spans="3:4" x14ac:dyDescent="0.2">
      <c r="C498" s="8">
        <f t="shared" si="23"/>
        <v>3.5424000000000357</v>
      </c>
      <c r="D498" s="3" t="e">
        <f t="shared" si="22"/>
        <v>#N/A</v>
      </c>
    </row>
    <row r="499" spans="3:4" x14ac:dyDescent="0.2">
      <c r="C499" s="8">
        <f t="shared" si="23"/>
        <v>3.5568000000000359</v>
      </c>
      <c r="D499" s="3" t="e">
        <f t="shared" si="22"/>
        <v>#N/A</v>
      </c>
    </row>
    <row r="500" spans="3:4" x14ac:dyDescent="0.2">
      <c r="C500" s="8">
        <f t="shared" si="23"/>
        <v>3.5712000000000361</v>
      </c>
      <c r="D500" s="3" t="e">
        <f t="shared" si="22"/>
        <v>#N/A</v>
      </c>
    </row>
    <row r="501" spans="3:4" x14ac:dyDescent="0.2">
      <c r="C501" s="8">
        <f t="shared" si="23"/>
        <v>3.5856000000000363</v>
      </c>
      <c r="D501" s="3" t="e">
        <f t="shared" si="22"/>
        <v>#N/A</v>
      </c>
    </row>
    <row r="502" spans="3:4" x14ac:dyDescent="0.2">
      <c r="C502" s="8">
        <f t="shared" si="23"/>
        <v>3.6000000000000365</v>
      </c>
      <c r="D502" s="3" t="e">
        <f t="shared" si="22"/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43</vt:i4>
      </vt:variant>
    </vt:vector>
  </HeadingPairs>
  <TitlesOfParts>
    <vt:vector size="46" baseType="lpstr">
      <vt:lpstr>Sample</vt:lpstr>
      <vt:lpstr>Normal Distribution Tutor</vt:lpstr>
      <vt:lpstr>Calculations</vt:lpstr>
      <vt:lpstr>currenthiprob</vt:lpstr>
      <vt:lpstr>currentloprob</vt:lpstr>
      <vt:lpstr>currentlox</vt:lpstr>
      <vt:lpstr>currentloz</vt:lpstr>
      <vt:lpstr>currentprob</vt:lpstr>
      <vt:lpstr>currentx</vt:lpstr>
      <vt:lpstr>currentz</vt:lpstr>
      <vt:lpstr>Sample!distribution_option</vt:lpstr>
      <vt:lpstr>distribution_option</vt:lpstr>
      <vt:lpstr>input</vt:lpstr>
      <vt:lpstr>Sample!input_option</vt:lpstr>
      <vt:lpstr>input_option</vt:lpstr>
      <vt:lpstr>Sample!input_title</vt:lpstr>
      <vt:lpstr>input_title</vt:lpstr>
      <vt:lpstr>input2</vt:lpstr>
      <vt:lpstr>input2_title</vt:lpstr>
      <vt:lpstr>last_dist</vt:lpstr>
      <vt:lpstr>Sample!low_z</vt:lpstr>
      <vt:lpstr>low_z</vt:lpstr>
      <vt:lpstr>major</vt:lpstr>
      <vt:lpstr>majorz</vt:lpstr>
      <vt:lpstr>max</vt:lpstr>
      <vt:lpstr>maxx</vt:lpstr>
      <vt:lpstr>maxz</vt:lpstr>
      <vt:lpstr>Sample!mean</vt:lpstr>
      <vt:lpstr>mean</vt:lpstr>
      <vt:lpstr>min</vt:lpstr>
      <vt:lpstr>minx</vt:lpstr>
      <vt:lpstr>minz</vt:lpstr>
      <vt:lpstr>pmax</vt:lpstr>
      <vt:lpstr>pmin</vt:lpstr>
      <vt:lpstr>Sample!raw_conf</vt:lpstr>
      <vt:lpstr>raw_conf</vt:lpstr>
      <vt:lpstr>Sample!raw_x</vt:lpstr>
      <vt:lpstr>raw_x</vt:lpstr>
      <vt:lpstr>Sample!raw_z</vt:lpstr>
      <vt:lpstr>raw_z</vt:lpstr>
      <vt:lpstr>right_flag</vt:lpstr>
      <vt:lpstr>Sample!sigma</vt:lpstr>
      <vt:lpstr>sigma</vt:lpstr>
      <vt:lpstr>twoprob</vt:lpstr>
      <vt:lpstr>zmax</vt:lpstr>
      <vt:lpstr>zmin</vt:lpstr>
    </vt:vector>
  </TitlesOfParts>
  <Company>BYU-Idaho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jk49</dc:creator>
  <cp:lastModifiedBy>PAULA ALEJANDRA</cp:lastModifiedBy>
  <dcterms:created xsi:type="dcterms:W3CDTF">2010-06-04T15:55:59Z</dcterms:created>
  <dcterms:modified xsi:type="dcterms:W3CDTF">2021-01-09T19:18:36Z</dcterms:modified>
</cp:coreProperties>
</file>